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4E6C76-0C1D-427F-A5A0-7939762BCC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Y334" i="1" l="1"/>
  <c r="Y333" i="1"/>
  <c r="BP332" i="1"/>
  <c r="BN332" i="1"/>
  <c r="BP362" i="1"/>
  <c r="BN362" i="1"/>
  <c r="Z362" i="1"/>
  <c r="BP397" i="1"/>
  <c r="BN397" i="1"/>
  <c r="Z397" i="1"/>
  <c r="BP431" i="1"/>
  <c r="BN431" i="1"/>
  <c r="Z431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80" i="1"/>
  <c r="X672" i="1"/>
  <c r="Y34" i="1"/>
  <c r="Z48" i="1"/>
  <c r="BN48" i="1"/>
  <c r="Z63" i="1"/>
  <c r="BN63" i="1"/>
  <c r="Z75" i="1"/>
  <c r="BN75" i="1"/>
  <c r="Z85" i="1"/>
  <c r="BN85" i="1"/>
  <c r="Y97" i="1"/>
  <c r="Z99" i="1"/>
  <c r="BN99" i="1"/>
  <c r="Z112" i="1"/>
  <c r="BN112" i="1"/>
  <c r="Z124" i="1"/>
  <c r="BN124" i="1"/>
  <c r="Z138" i="1"/>
  <c r="BN138" i="1"/>
  <c r="G680" i="1"/>
  <c r="Z175" i="1"/>
  <c r="BN175" i="1"/>
  <c r="Z195" i="1"/>
  <c r="BN195" i="1"/>
  <c r="Z210" i="1"/>
  <c r="BN210" i="1"/>
  <c r="Y224" i="1"/>
  <c r="Z222" i="1"/>
  <c r="BN222" i="1"/>
  <c r="Y238" i="1"/>
  <c r="Z232" i="1"/>
  <c r="BN232" i="1"/>
  <c r="Z252" i="1"/>
  <c r="BN252" i="1"/>
  <c r="Z265" i="1"/>
  <c r="BN265" i="1"/>
  <c r="Z281" i="1"/>
  <c r="BN281" i="1"/>
  <c r="Z299" i="1"/>
  <c r="BN299" i="1"/>
  <c r="Y302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P336" i="1"/>
  <c r="BN336" i="1"/>
  <c r="Z336" i="1"/>
  <c r="BP376" i="1"/>
  <c r="BN376" i="1"/>
  <c r="Z376" i="1"/>
  <c r="BP418" i="1"/>
  <c r="BN418" i="1"/>
  <c r="Z418" i="1"/>
  <c r="BN440" i="1"/>
  <c r="Z440" i="1"/>
  <c r="Z441" i="1" s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38" i="1"/>
  <c r="BP254" i="1"/>
  <c r="BN254" i="1"/>
  <c r="Z254" i="1"/>
  <c r="BP267" i="1"/>
  <c r="BN267" i="1"/>
  <c r="Z26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BP410" i="1"/>
  <c r="BN410" i="1"/>
  <c r="Z410" i="1"/>
  <c r="BP416" i="1"/>
  <c r="BN416" i="1"/>
  <c r="Z416" i="1"/>
  <c r="BP424" i="1"/>
  <c r="BN424" i="1"/>
  <c r="Z424" i="1"/>
  <c r="BP425" i="1"/>
  <c r="BN425" i="1"/>
  <c r="Z425" i="1"/>
  <c r="X671" i="1"/>
  <c r="X673" i="1" s="1"/>
  <c r="X674" i="1"/>
  <c r="Z27" i="1"/>
  <c r="BN27" i="1"/>
  <c r="Z32" i="1"/>
  <c r="BN32" i="1"/>
  <c r="C680" i="1"/>
  <c r="Z50" i="1"/>
  <c r="BN50" i="1"/>
  <c r="Z56" i="1"/>
  <c r="BN56" i="1"/>
  <c r="BP56" i="1"/>
  <c r="D680" i="1"/>
  <c r="Z65" i="1"/>
  <c r="BN65" i="1"/>
  <c r="Z69" i="1"/>
  <c r="BN69" i="1"/>
  <c r="Y79" i="1"/>
  <c r="Z77" i="1"/>
  <c r="BN77" i="1"/>
  <c r="Y87" i="1"/>
  <c r="Z83" i="1"/>
  <c r="BN83" i="1"/>
  <c r="Z91" i="1"/>
  <c r="BN91" i="1"/>
  <c r="Z95" i="1"/>
  <c r="BN95" i="1"/>
  <c r="Y103" i="1"/>
  <c r="Z101" i="1"/>
  <c r="BN101" i="1"/>
  <c r="Z108" i="1"/>
  <c r="BN108" i="1"/>
  <c r="Y119" i="1"/>
  <c r="Z114" i="1"/>
  <c r="BN114" i="1"/>
  <c r="Z122" i="1"/>
  <c r="BN122" i="1"/>
  <c r="Z126" i="1"/>
  <c r="BN126" i="1"/>
  <c r="Y134" i="1"/>
  <c r="Z132" i="1"/>
  <c r="BN132" i="1"/>
  <c r="Y144" i="1"/>
  <c r="Z140" i="1"/>
  <c r="BN140" i="1"/>
  <c r="Z148" i="1"/>
  <c r="BN148" i="1"/>
  <c r="Z154" i="1"/>
  <c r="BN154" i="1"/>
  <c r="Z164" i="1"/>
  <c r="BN164" i="1"/>
  <c r="BP164" i="1"/>
  <c r="H680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3" i="1"/>
  <c r="BN243" i="1"/>
  <c r="Z250" i="1"/>
  <c r="BN250" i="1"/>
  <c r="BP263" i="1"/>
  <c r="BN263" i="1"/>
  <c r="Z263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Y380" i="1"/>
  <c r="BP374" i="1"/>
  <c r="BN374" i="1"/>
  <c r="Z374" i="1"/>
  <c r="Y395" i="1"/>
  <c r="BP390" i="1"/>
  <c r="BN390" i="1"/>
  <c r="Z390" i="1"/>
  <c r="Z394" i="1" s="1"/>
  <c r="Y394" i="1"/>
  <c r="BP399" i="1"/>
  <c r="BN399" i="1"/>
  <c r="Z399" i="1"/>
  <c r="BP420" i="1"/>
  <c r="BN420" i="1"/>
  <c r="Z42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S680" i="1"/>
  <c r="Y338" i="1"/>
  <c r="Y412" i="1"/>
  <c r="Y411" i="1"/>
  <c r="Y442" i="1"/>
  <c r="Y441" i="1"/>
  <c r="BP440" i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454" i="1"/>
  <c r="Y466" i="1"/>
  <c r="Y505" i="1"/>
  <c r="Y59" i="1"/>
  <c r="Y72" i="1"/>
  <c r="Y78" i="1"/>
  <c r="Y88" i="1"/>
  <c r="Y118" i="1"/>
  <c r="Y145" i="1"/>
  <c r="Y172" i="1"/>
  <c r="Y202" i="1"/>
  <c r="Y207" i="1"/>
  <c r="Y213" i="1"/>
  <c r="Y223" i="1"/>
  <c r="Y237" i="1"/>
  <c r="Y246" i="1"/>
  <c r="L680" i="1"/>
  <c r="Y272" i="1"/>
  <c r="BP282" i="1"/>
  <c r="BN282" i="1"/>
  <c r="Z282" i="1"/>
  <c r="BP286" i="1"/>
  <c r="BN286" i="1"/>
  <c r="Z286" i="1"/>
  <c r="BP309" i="1"/>
  <c r="BN309" i="1"/>
  <c r="Z309" i="1"/>
  <c r="BP361" i="1"/>
  <c r="BN361" i="1"/>
  <c r="Z361" i="1"/>
  <c r="BP369" i="1"/>
  <c r="BN369" i="1"/>
  <c r="Z369" i="1"/>
  <c r="BP377" i="1"/>
  <c r="BN377" i="1"/>
  <c r="Z377" i="1"/>
  <c r="BP385" i="1"/>
  <c r="BN385" i="1"/>
  <c r="Z385" i="1"/>
  <c r="BP398" i="1"/>
  <c r="BN398" i="1"/>
  <c r="Z398" i="1"/>
  <c r="BP417" i="1"/>
  <c r="BN417" i="1"/>
  <c r="Z417" i="1"/>
  <c r="BP421" i="1"/>
  <c r="BN421" i="1"/>
  <c r="Z421" i="1"/>
  <c r="BP426" i="1"/>
  <c r="BN426" i="1"/>
  <c r="Z426" i="1"/>
  <c r="Y428" i="1"/>
  <c r="H9" i="1"/>
  <c r="A10" i="1"/>
  <c r="Y24" i="1"/>
  <c r="Y35" i="1"/>
  <c r="Y39" i="1"/>
  <c r="Y43" i="1"/>
  <c r="Y53" i="1"/>
  <c r="Y96" i="1"/>
  <c r="Y102" i="1"/>
  <c r="Y109" i="1"/>
  <c r="Y127" i="1"/>
  <c r="Y135" i="1"/>
  <c r="Y149" i="1"/>
  <c r="Y157" i="1"/>
  <c r="Y161" i="1"/>
  <c r="Y167" i="1"/>
  <c r="Y180" i="1"/>
  <c r="Y184" i="1"/>
  <c r="Y259" i="1"/>
  <c r="BP269" i="1"/>
  <c r="BN269" i="1"/>
  <c r="Z269" i="1"/>
  <c r="BP300" i="1"/>
  <c r="BN300" i="1"/>
  <c r="Z300" i="1"/>
  <c r="Q680" i="1"/>
  <c r="Y312" i="1"/>
  <c r="BP305" i="1"/>
  <c r="BN305" i="1"/>
  <c r="Z305" i="1"/>
  <c r="BP357" i="1"/>
  <c r="BN357" i="1"/>
  <c r="Z357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BN100" i="1"/>
  <c r="E680" i="1"/>
  <c r="Z107" i="1"/>
  <c r="Z109" i="1" s="1"/>
  <c r="BN107" i="1"/>
  <c r="Y110" i="1"/>
  <c r="Z113" i="1"/>
  <c r="BN113" i="1"/>
  <c r="Z115" i="1"/>
  <c r="BN115" i="1"/>
  <c r="F680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Y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622" i="1"/>
  <c r="Z258" i="1"/>
  <c r="Z201" i="1"/>
  <c r="Z127" i="1"/>
  <c r="Z87" i="1"/>
  <c r="Z364" i="1"/>
  <c r="Z427" i="1"/>
  <c r="Z453" i="1"/>
  <c r="Z500" i="1"/>
  <c r="Z348" i="1"/>
  <c r="Z301" i="1"/>
  <c r="Z289" i="1"/>
  <c r="Z271" i="1"/>
  <c r="Z246" i="1"/>
  <c r="Z237" i="1"/>
  <c r="Z156" i="1"/>
  <c r="Z144" i="1"/>
  <c r="Z134" i="1"/>
  <c r="Z118" i="1"/>
  <c r="Z102" i="1"/>
  <c r="Z78" i="1"/>
  <c r="Z71" i="1"/>
  <c r="Z53" i="1"/>
  <c r="Z400" i="1"/>
  <c r="Z656" i="1"/>
  <c r="Z650" i="1"/>
  <c r="Z632" i="1"/>
  <c r="Z615" i="1"/>
  <c r="Z592" i="1"/>
  <c r="Z570" i="1"/>
  <c r="Z562" i="1"/>
  <c r="Z437" i="1"/>
  <c r="Y672" i="1"/>
  <c r="Z311" i="1"/>
  <c r="Z586" i="1"/>
  <c r="Z466" i="1"/>
  <c r="Z387" i="1"/>
  <c r="Z223" i="1"/>
  <c r="Z179" i="1"/>
  <c r="Z96" i="1"/>
  <c r="Z34" i="1"/>
  <c r="Y674" i="1"/>
  <c r="Y671" i="1"/>
  <c r="Y673" i="1" s="1"/>
  <c r="Y670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<sst xmlns="http://schemas.openxmlformats.org/spreadsheetml/2006/main" count="3192" uniqueCount="1101">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</sst>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45662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86.4</v>
      </c>
      <c r="Y47" s="788">
        <f t="shared" ref="Y47:Y52" si="6">IFERROR(IF(X47="",0,CEILING((X47/$H47),1)*$H47),"")</f>
        <v>86.4</v>
      </c>
      <c r="Z47" s="36">
        <f>IFERROR(IF(Y47=0,"",ROUNDUP(Y47/H47,0)*0.02175),"")</f>
        <v>0.17399999999999999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90.24</v>
      </c>
      <c r="BN47" s="64">
        <f t="shared" ref="BN47:BN52" si="8">IFERROR(Y47*I47/H47,"0")</f>
        <v>90.24</v>
      </c>
      <c r="BO47" s="64">
        <f t="shared" ref="BO47:BO52" si="9">IFERROR(1/J47*(X47/H47),"0")</f>
        <v>0.14285714285714285</v>
      </c>
      <c r="BP47" s="64">
        <f t="shared" ref="BP47:BP52" si="10">IFERROR(1/J47*(Y47/H47),"0")</f>
        <v>0.14285714285714285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8</v>
      </c>
      <c r="Y53" s="789">
        <f>IFERROR(Y47/H47,"0")+IFERROR(Y48/H48,"0")+IFERROR(Y49/H49,"0")+IFERROR(Y50/H50,"0")+IFERROR(Y51/H51,"0")+IFERROR(Y52/H52,"0")</f>
        <v>8</v>
      </c>
      <c r="Z53" s="789">
        <f>IFERROR(IF(Z47="",0,Z47),"0")+IFERROR(IF(Z48="",0,Z48),"0")+IFERROR(IF(Z49="",0,Z49),"0")+IFERROR(IF(Z50="",0,Z50),"0")+IFERROR(IF(Z51="",0,Z51),"0")+IFERROR(IF(Z52="",0,Z52),"0")</f>
        <v>0.17399999999999999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86.4</v>
      </c>
      <c r="Y54" s="789">
        <f>IFERROR(SUM(Y47:Y52),"0")</f>
        <v>86.4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89.6</v>
      </c>
      <c r="Y62" s="788">
        <f t="shared" ref="Y62:Y70" si="11">IFERROR(IF(X62="",0,CEILING((X62/$H62),1)*$H62),"")</f>
        <v>89.6</v>
      </c>
      <c r="Z62" s="36">
        <f>IFERROR(IF(Y62=0,"",ROUNDUP(Y62/H62,0)*0.02175),"")</f>
        <v>0.17399999999999999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93.440000000000012</v>
      </c>
      <c r="BN62" s="64">
        <f t="shared" ref="BN62:BN70" si="13">IFERROR(Y62*I62/H62,"0")</f>
        <v>93.440000000000012</v>
      </c>
      <c r="BO62" s="64">
        <f t="shared" ref="BO62:BO70" si="14">IFERROR(1/J62*(X62/H62),"0")</f>
        <v>0.14285714285714285</v>
      </c>
      <c r="BP62" s="64">
        <f t="shared" ref="BP62:BP70" si="15">IFERROR(1/J62*(Y62/H62),"0")</f>
        <v>0.14285714285714285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86.4</v>
      </c>
      <c r="Y64" s="788">
        <f t="shared" si="11"/>
        <v>86.4</v>
      </c>
      <c r="Z64" s="36">
        <f>IFERROR(IF(Y64=0,"",ROUNDUP(Y64/H64,0)*0.02039),"")</f>
        <v>0.16311999999999999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0.16666666666666666</v>
      </c>
      <c r="BP64" s="64">
        <f t="shared" si="15"/>
        <v>0.16666666666666666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16</v>
      </c>
      <c r="Y71" s="789">
        <f>IFERROR(Y62/H62,"0")+IFERROR(Y63/H63,"0")+IFERROR(Y64/H64,"0")+IFERROR(Y65/H65,"0")+IFERROR(Y66/H66,"0")+IFERROR(Y67/H67,"0")+IFERROR(Y68/H68,"0")+IFERROR(Y69/H69,"0")+IFERROR(Y70/H70,"0")</f>
        <v>16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0.33711999999999998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176</v>
      </c>
      <c r="Y72" s="789">
        <f>IFERROR(SUM(Y62:Y70),"0")</f>
        <v>176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64.8</v>
      </c>
      <c r="Y112" s="788">
        <f t="shared" ref="Y112:Y117" si="26">IFERROR(IF(X112="",0,CEILING((X112/$H112),1)*$H112),"")</f>
        <v>64.8</v>
      </c>
      <c r="Z112" s="36">
        <f>IFERROR(IF(Y112=0,"",ROUNDUP(Y112/H112,0)*0.02175),"")</f>
        <v>0.17399999999999999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69.311999999999998</v>
      </c>
      <c r="BN112" s="64">
        <f t="shared" ref="BN112:BN117" si="28">IFERROR(Y112*I112/H112,"0")</f>
        <v>69.311999999999998</v>
      </c>
      <c r="BO112" s="64">
        <f t="shared" ref="BO112:BO117" si="29">IFERROR(1/J112*(X112/H112),"0")</f>
        <v>0.14285714285714285</v>
      </c>
      <c r="BP112" s="64">
        <f t="shared" ref="BP112:BP117" si="30">IFERROR(1/J112*(Y112/H112),"0")</f>
        <v>0.14285714285714285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8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64.8</v>
      </c>
      <c r="Y119" s="789">
        <f>IFERROR(SUM(Y112:Y117),"0")</f>
        <v>64.8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89.6</v>
      </c>
      <c r="Y123" s="78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93.440000000000012</v>
      </c>
      <c r="BN123" s="64">
        <f>IFERROR(Y123*I123/H123,"0")</f>
        <v>93.440000000000012</v>
      </c>
      <c r="BO123" s="64">
        <f>IFERROR(1/J123*(X123/H123),"0")</f>
        <v>0.14285714285714285</v>
      </c>
      <c r="BP123" s="64">
        <f>IFERROR(1/J123*(Y123/H123),"0")</f>
        <v>0.14285714285714285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8</v>
      </c>
      <c r="Y127" s="789">
        <f>IFERROR(Y122/H122,"0")+IFERROR(Y123/H123,"0")+IFERROR(Y124/H124,"0")+IFERROR(Y125/H125,"0")+IFERROR(Y126/H126,"0")</f>
        <v>8</v>
      </c>
      <c r="Z127" s="789">
        <f>IFERROR(IF(Z122="",0,Z122),"0")+IFERROR(IF(Z123="",0,Z123),"0")+IFERROR(IF(Z124="",0,Z124),"0")+IFERROR(IF(Z125="",0,Z125),"0")+IFERROR(IF(Z126="",0,Z126),"0")</f>
        <v>0.17399999999999999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89.6</v>
      </c>
      <c r="Y128" s="789">
        <f>IFERROR(SUM(Y122:Y126),"0")</f>
        <v>89.6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64.8</v>
      </c>
      <c r="Y137" s="788">
        <f t="shared" ref="Y137:Y143" si="31">IFERROR(IF(X137="",0,CEILING((X137/$H137),1)*$H137),"")</f>
        <v>64.8</v>
      </c>
      <c r="Z137" s="36">
        <f>IFERROR(IF(Y137=0,"",ROUNDUP(Y137/H137,0)*0.02175),"")</f>
        <v>0.17399999999999999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69.263999999999996</v>
      </c>
      <c r="BN137" s="64">
        <f t="shared" ref="BN137:BN143" si="33">IFERROR(Y137*I137/H137,"0")</f>
        <v>69.263999999999996</v>
      </c>
      <c r="BO137" s="64">
        <f t="shared" ref="BO137:BO143" si="34">IFERROR(1/J137*(X137/H137),"0")</f>
        <v>0.14285714285714285</v>
      </c>
      <c r="BP137" s="64">
        <f t="shared" ref="BP137:BP143" si="35">IFERROR(1/J137*(Y137/H137),"0")</f>
        <v>0.14285714285714285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</v>
      </c>
      <c r="Y144" s="789">
        <f>IFERROR(Y137/H137,"0")+IFERROR(Y138/H138,"0")+IFERROR(Y139/H139,"0")+IFERROR(Y140/H140,"0")+IFERROR(Y141/H141,"0")+IFERROR(Y142/H142,"0")+IFERROR(Y143/H143,"0")</f>
        <v>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0.17399999999999999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64.8</v>
      </c>
      <c r="Y145" s="789">
        <f>IFERROR(SUM(Y137:Y143),"0")</f>
        <v>64.8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69.599999999999994</v>
      </c>
      <c r="Y229" s="78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0.17399999999999999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69.599999999999994</v>
      </c>
      <c r="Y238" s="789">
        <f>IFERROR(SUM(Y226:Y236),"0")</f>
        <v>69.599999999999994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33.6</v>
      </c>
      <c r="Y308" s="788">
        <f t="shared" si="72"/>
        <v>33.6</v>
      </c>
      <c r="Z308" s="36">
        <f>IFERROR(IF(Y308=0,"",ROUNDUP(Y308/H308,0)*0.00651),"")</f>
        <v>9.1139999999999999E-2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37.128000000000007</v>
      </c>
      <c r="BN308" s="64">
        <f t="shared" si="74"/>
        <v>37.128000000000007</v>
      </c>
      <c r="BO308" s="64">
        <f t="shared" si="75"/>
        <v>7.6923076923076941E-2</v>
      </c>
      <c r="BP308" s="64">
        <f t="shared" si="76"/>
        <v>7.6923076923076941E-2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14.000000000000002</v>
      </c>
      <c r="Y311" s="789">
        <f>IFERROR(Y305/H305,"0")+IFERROR(Y306/H306,"0")+IFERROR(Y307/H307,"0")+IFERROR(Y308/H308,"0")+IFERROR(Y309/H309,"0")+IFERROR(Y310/H310,"0")</f>
        <v>14.000000000000002</v>
      </c>
      <c r="Z311" s="789">
        <f>IFERROR(IF(Z305="",0,Z305),"0")+IFERROR(IF(Z306="",0,Z306),"0")+IFERROR(IF(Z307="",0,Z307),"0")+IFERROR(IF(Z308="",0,Z308),"0")+IFERROR(IF(Z309="",0,Z309),"0")+IFERROR(IF(Z310="",0,Z310),"0")</f>
        <v>9.1139999999999999E-2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33.6</v>
      </c>
      <c r="Y312" s="789">
        <f>IFERROR(SUM(Y305:Y310),"0")</f>
        <v>33.6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67.2</v>
      </c>
      <c r="Y383" s="788">
        <f>IFERROR(IF(X383="",0,CEILING((X383/$H383),1)*$H383),"")</f>
        <v>67.2</v>
      </c>
      <c r="Z383" s="36">
        <f>IFERROR(IF(Y383=0,"",ROUNDUP(Y383/H383,0)*0.02175),"")</f>
        <v>0.17399999999999999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71.712000000000003</v>
      </c>
      <c r="BN383" s="64">
        <f>IFERROR(Y383*I383/H383,"0")</f>
        <v>71.712000000000003</v>
      </c>
      <c r="BO383" s="64">
        <f>IFERROR(1/J383*(X383/H383),"0")</f>
        <v>0.14285714285714285</v>
      </c>
      <c r="BP383" s="64">
        <f>IFERROR(1/J383*(Y383/H383),"0")</f>
        <v>0.14285714285714285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67.2</v>
      </c>
      <c r="Y385" s="788">
        <f>IFERROR(IF(X385="",0,CEILING((X385/$H385),1)*$H385),"")</f>
        <v>67.2</v>
      </c>
      <c r="Z385" s="36">
        <f>IFERROR(IF(Y385=0,"",ROUNDUP(Y385/H385,0)*0.02175),"")</f>
        <v>0.17399999999999999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71.712000000000003</v>
      </c>
      <c r="BN385" s="64">
        <f>IFERROR(Y385*I385/H385,"0")</f>
        <v>71.712000000000003</v>
      </c>
      <c r="BO385" s="64">
        <f>IFERROR(1/J385*(X385/H385),"0")</f>
        <v>0.14285714285714285</v>
      </c>
      <c r="BP385" s="64">
        <f>IFERROR(1/J385*(Y385/H385),"0")</f>
        <v>0.14285714285714285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16</v>
      </c>
      <c r="Y387" s="789">
        <f>IFERROR(Y383/H383,"0")+IFERROR(Y384/H384,"0")+IFERROR(Y385/H385,"0")+IFERROR(Y386/H386,"0")</f>
        <v>16</v>
      </c>
      <c r="Z387" s="789">
        <f>IFERROR(IF(Z383="",0,Z383),"0")+IFERROR(IF(Z384="",0,Z384),"0")+IFERROR(IF(Z385="",0,Z385),"0")+IFERROR(IF(Z386="",0,Z386),"0")</f>
        <v>0.34799999999999998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134.4</v>
      </c>
      <c r="Y388" s="789">
        <f>IFERROR(SUM(Y383:Y386),"0")</f>
        <v>134.4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90"/>
      <c r="AB427" s="790"/>
      <c r="AC427" s="790"/>
    </row>
    <row r="428" spans="1:68" hidden="1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0</v>
      </c>
      <c r="Y428" s="789">
        <f>IFERROR(SUM(Y416:Y426),"0")</f>
        <v>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72</v>
      </c>
      <c r="Y440" s="788">
        <f>IFERROR(IF(X440="",0,CEILING((X440/$H440),1)*$H440),"")</f>
        <v>72</v>
      </c>
      <c r="Z440" s="36">
        <f>IFERROR(IF(Y440=0,"",ROUNDUP(Y440/H440,0)*0.02175),"")</f>
        <v>0.17399999999999999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76.512</v>
      </c>
      <c r="BN440" s="64">
        <f>IFERROR(Y440*I440/H440,"0")</f>
        <v>76.512</v>
      </c>
      <c r="BO440" s="64">
        <f>IFERROR(1/J440*(X440/H440),"0")</f>
        <v>0.14285714285714285</v>
      </c>
      <c r="BP440" s="64">
        <f>IFERROR(1/J440*(Y440/H440),"0")</f>
        <v>0.14285714285714285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8</v>
      </c>
      <c r="Y441" s="789">
        <f>IFERROR(Y440/H440,"0")</f>
        <v>8</v>
      </c>
      <c r="Z441" s="789">
        <f>IFERROR(IF(Z440="",0,Z440),"0")</f>
        <v>0.17399999999999999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72</v>
      </c>
      <c r="Y442" s="789">
        <f>IFERROR(SUM(Y440:Y440),"0")</f>
        <v>72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120</v>
      </c>
      <c r="Y447" s="788">
        <f t="shared" si="92"/>
        <v>120</v>
      </c>
      <c r="Z447" s="36">
        <f t="shared" si="93"/>
        <v>0.17399999999999999</v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123.84</v>
      </c>
      <c r="BN447" s="64">
        <f t="shared" si="95"/>
        <v>123.84</v>
      </c>
      <c r="BO447" s="64">
        <f t="shared" si="96"/>
        <v>0.16666666666666666</v>
      </c>
      <c r="BP447" s="64">
        <f t="shared" si="97"/>
        <v>0.16666666666666666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86.4</v>
      </c>
      <c r="Y450" s="788">
        <f t="shared" si="92"/>
        <v>86.4</v>
      </c>
      <c r="Z450" s="36">
        <f t="shared" si="93"/>
        <v>0.17399999999999999</v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90.24</v>
      </c>
      <c r="BN450" s="64">
        <f t="shared" si="95"/>
        <v>90.24</v>
      </c>
      <c r="BO450" s="64">
        <f t="shared" si="96"/>
        <v>0.14285714285714285</v>
      </c>
      <c r="BP450" s="64">
        <f t="shared" si="97"/>
        <v>0.14285714285714285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16</v>
      </c>
      <c r="Y453" s="789">
        <f>IFERROR(Y445/H445,"0")+IFERROR(Y446/H446,"0")+IFERROR(Y447/H447,"0")+IFERROR(Y448/H448,"0")+IFERROR(Y449/H449,"0")+IFERROR(Y450/H450,"0")+IFERROR(Y451/H451,"0")+IFERROR(Y452/H452,"0")</f>
        <v>16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0.34799999999999998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206.4</v>
      </c>
      <c r="Y454" s="789">
        <f>IFERROR(SUM(Y445:Y452),"0")</f>
        <v>206.4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72</v>
      </c>
      <c r="Y461" s="788">
        <f>IFERROR(IF(X461="",0,CEILING((X461/$H461),1)*$H461),"")</f>
        <v>72</v>
      </c>
      <c r="Z461" s="36">
        <f>IFERROR(IF(Y461=0,"",ROUNDUP(Y461/H461,0)*0.02175),"")</f>
        <v>0.17399999999999999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76.512</v>
      </c>
      <c r="BN461" s="64">
        <f>IFERROR(Y461*I461/H461,"0")</f>
        <v>76.512</v>
      </c>
      <c r="BO461" s="64">
        <f>IFERROR(1/J461*(X461/H461),"0")</f>
        <v>0.14285714285714285</v>
      </c>
      <c r="BP461" s="64">
        <f>IFERROR(1/J461*(Y461/H461),"0")</f>
        <v>0.14285714285714285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8</v>
      </c>
      <c r="Y466" s="789">
        <f>IFERROR(Y461/H461,"0")+IFERROR(Y462/H462,"0")+IFERROR(Y463/H463,"0")+IFERROR(Y464/H464,"0")+IFERROR(Y465/H465,"0")</f>
        <v>8</v>
      </c>
      <c r="Z466" s="789">
        <f>IFERROR(IF(Z461="",0,Z461),"0")+IFERROR(IF(Z462="",0,Z462),"0")+IFERROR(IF(Z463="",0,Z463),"0")+IFERROR(IF(Z464="",0,Z464),"0")+IFERROR(IF(Z465="",0,Z465),"0")</f>
        <v>0.17399999999999999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72</v>
      </c>
      <c r="Y467" s="789">
        <f>IFERROR(SUM(Y461:Y465),"0")</f>
        <v>72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42.24</v>
      </c>
      <c r="Y547" s="788">
        <f t="shared" ref="Y547:Y561" si="109">IFERROR(IF(X547="",0,CEILING((X547/$H547),1)*$H547),"")</f>
        <v>42.24</v>
      </c>
      <c r="Z547" s="36">
        <f t="shared" ref="Z547:Z552" si="110">IFERROR(IF(Y547=0,"",ROUNDUP(Y547/H547,0)*0.01196),"")</f>
        <v>9.5680000000000001E-2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45.12</v>
      </c>
      <c r="BN547" s="64">
        <f t="shared" ref="BN547:BN561" si="112">IFERROR(Y547*I547/H547,"0")</f>
        <v>45.12</v>
      </c>
      <c r="BO547" s="64">
        <f t="shared" ref="BO547:BO561" si="113">IFERROR(1/J547*(X547/H547),"0")</f>
        <v>7.6923076923076927E-2</v>
      </c>
      <c r="BP547" s="64">
        <f t="shared" ref="BP547:BP561" si="114">IFERROR(1/J547*(Y547/H547),"0")</f>
        <v>7.6923076923076927E-2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84.48</v>
      </c>
      <c r="Y550" s="788">
        <f t="shared" si="109"/>
        <v>84.48</v>
      </c>
      <c r="Z550" s="36">
        <f t="shared" si="110"/>
        <v>0.19136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90.24</v>
      </c>
      <c r="BN550" s="64">
        <f t="shared" si="112"/>
        <v>90.24</v>
      </c>
      <c r="BO550" s="64">
        <f t="shared" si="113"/>
        <v>0.15384615384615385</v>
      </c>
      <c r="BP550" s="64">
        <f t="shared" si="114"/>
        <v>0.15384615384615385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0.28704000000000002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126.72</v>
      </c>
      <c r="Y563" s="789">
        <f>IFERROR(SUM(Y547:Y561),"0")</f>
        <v>126.72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42.24</v>
      </c>
      <c r="Y574" s="788">
        <f t="shared" si="115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45.12</v>
      </c>
      <c r="BN574" s="64">
        <f t="shared" si="117"/>
        <v>45.12</v>
      </c>
      <c r="BO574" s="64">
        <f t="shared" si="118"/>
        <v>7.6923076923076927E-2</v>
      </c>
      <c r="BP574" s="64">
        <f t="shared" si="119"/>
        <v>7.6923076923076927E-2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42.24</v>
      </c>
      <c r="Y576" s="788">
        <f t="shared" si="115"/>
        <v>42.24</v>
      </c>
      <c r="Z576" s="36">
        <f>IFERROR(IF(Y576=0,"",ROUNDUP(Y576/H576,0)*0.01196),"")</f>
        <v>9.5680000000000001E-2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45.12</v>
      </c>
      <c r="BN576" s="64">
        <f t="shared" si="117"/>
        <v>45.12</v>
      </c>
      <c r="BO576" s="64">
        <f t="shared" si="118"/>
        <v>7.6923076923076927E-2</v>
      </c>
      <c r="BP576" s="64">
        <f t="shared" si="119"/>
        <v>7.6923076923076927E-2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16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16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0.19136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84.48</v>
      </c>
      <c r="Y587" s="789">
        <f>IFERROR(SUM(Y573:Y585),"0")</f>
        <v>84.48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1280.8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1280.8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1353.3039999999996</v>
      </c>
      <c r="Y671" s="789">
        <f>IFERROR(SUM(BN22:BN667),"0")</f>
        <v>1353.3039999999996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1428.3039999999996</v>
      </c>
      <c r="Y673" s="789">
        <f>GrossWeightTotalR+PalletQtyTotalR*25</f>
        <v>1428.3039999999996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158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158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2.8206599999999997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86.4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176</v>
      </c>
      <c r="E680" s="46">
        <f>IFERROR(Y106*1,"0")+IFERROR(Y107*1,"0")+IFERROR(Y108*1,"0")+IFERROR(Y112*1,"0")+IFERROR(Y113*1,"0")+IFERROR(Y114*1,"0")+IFERROR(Y115*1,"0")+IFERROR(Y116*1,"0")+IFERROR(Y117*1,"0")</f>
        <v>64.8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154.39999999999998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69.599999999999994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33.6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134.4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278.39999999999998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211.20000000000002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80,80"/>
        <filter val="1 353,30"/>
        <filter val="1 428,30"/>
        <filter val="120,00"/>
        <filter val="126,72"/>
        <filter val="134,40"/>
        <filter val="14,00"/>
        <filter val="158,00"/>
        <filter val="16,00"/>
        <filter val="176,00"/>
        <filter val="206,40"/>
        <filter val="24,00"/>
        <filter val="3"/>
        <filter val="33,60"/>
        <filter val="42,24"/>
        <filter val="64,80"/>
        <filter val="67,20"/>
        <filter val="69,60"/>
        <filter val="72,00"/>
        <filter val="8,00"/>
        <filter val="84,48"/>
        <filter val="86,40"/>
        <filter val="89,6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