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CD300E-FF89-4D3E-8577-8CDDC085D1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Z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1" i="1" s="1"/>
  <c r="P193" i="1"/>
  <c r="X191" i="1"/>
  <c r="X190" i="1"/>
  <c r="BO189" i="1"/>
  <c r="BM189" i="1"/>
  <c r="Y189" i="1"/>
  <c r="I680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Y171" i="1" s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BP153" i="1" s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Y34" i="1" s="1"/>
  <c r="P27" i="1"/>
  <c r="BP26" i="1"/>
  <c r="BO26" i="1"/>
  <c r="BN26" i="1"/>
  <c r="BM26" i="1"/>
  <c r="Z26" i="1"/>
  <c r="Y26" i="1"/>
  <c r="P26" i="1"/>
  <c r="X24" i="1"/>
  <c r="X23" i="1"/>
  <c r="X674" i="1" s="1"/>
  <c r="BO22" i="1"/>
  <c r="BM22" i="1"/>
  <c r="Y22" i="1"/>
  <c r="Y23" i="1" s="1"/>
  <c r="P22" i="1"/>
  <c r="H10" i="1"/>
  <c r="A9" i="1"/>
  <c r="F10" i="1" s="1"/>
  <c r="D7" i="1"/>
  <c r="Q6" i="1"/>
  <c r="P2" i="1"/>
  <c r="BP285" i="1" l="1"/>
  <c r="BN285" i="1"/>
  <c r="BP362" i="1"/>
  <c r="BN362" i="1"/>
  <c r="Z362" i="1"/>
  <c r="BP399" i="1"/>
  <c r="BN399" i="1"/>
  <c r="Z399" i="1"/>
  <c r="BP431" i="1"/>
  <c r="BN431" i="1"/>
  <c r="Z431" i="1"/>
  <c r="BP465" i="1"/>
  <c r="BN465" i="1"/>
  <c r="Z465" i="1"/>
  <c r="BP534" i="1"/>
  <c r="BN534" i="1"/>
  <c r="Z534" i="1"/>
  <c r="AD680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Z49" i="1"/>
  <c r="BN49" i="1"/>
  <c r="Z64" i="1"/>
  <c r="BN64" i="1"/>
  <c r="Z74" i="1"/>
  <c r="BN74" i="1"/>
  <c r="Y79" i="1"/>
  <c r="Z86" i="1"/>
  <c r="BN86" i="1"/>
  <c r="Y96" i="1"/>
  <c r="Z100" i="1"/>
  <c r="BN100" i="1"/>
  <c r="E680" i="1"/>
  <c r="F680" i="1"/>
  <c r="Z133" i="1"/>
  <c r="BN133" i="1"/>
  <c r="Y145" i="1"/>
  <c r="Z143" i="1"/>
  <c r="BN143" i="1"/>
  <c r="Z155" i="1"/>
  <c r="BN155" i="1"/>
  <c r="Z176" i="1"/>
  <c r="BN176" i="1"/>
  <c r="Z196" i="1"/>
  <c r="BN196" i="1"/>
  <c r="Z211" i="1"/>
  <c r="BN211" i="1"/>
  <c r="Y223" i="1"/>
  <c r="Z221" i="1"/>
  <c r="BN221" i="1"/>
  <c r="Y238" i="1"/>
  <c r="Z233" i="1"/>
  <c r="BN233" i="1"/>
  <c r="Z251" i="1"/>
  <c r="BN251" i="1"/>
  <c r="Z262" i="1"/>
  <c r="BN262" i="1"/>
  <c r="Y271" i="1"/>
  <c r="Z270" i="1"/>
  <c r="BN270" i="1"/>
  <c r="Z285" i="1"/>
  <c r="BP347" i="1"/>
  <c r="BN347" i="1"/>
  <c r="Z347" i="1"/>
  <c r="BP376" i="1"/>
  <c r="BN376" i="1"/>
  <c r="Z376" i="1"/>
  <c r="BP418" i="1"/>
  <c r="BN418" i="1"/>
  <c r="Z418" i="1"/>
  <c r="BN440" i="1"/>
  <c r="Z440" i="1"/>
  <c r="Z441" i="1" s="1"/>
  <c r="BP447" i="1"/>
  <c r="BN447" i="1"/>
  <c r="Z447" i="1"/>
  <c r="Y528" i="1"/>
  <c r="Y527" i="1"/>
  <c r="BP526" i="1"/>
  <c r="BN526" i="1"/>
  <c r="Z526" i="1"/>
  <c r="Z527" i="1" s="1"/>
  <c r="BP531" i="1"/>
  <c r="BN531" i="1"/>
  <c r="Z531" i="1"/>
  <c r="BP548" i="1"/>
  <c r="BN548" i="1"/>
  <c r="Z548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Y538" i="1"/>
  <c r="X670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Y54" i="1"/>
  <c r="Z51" i="1"/>
  <c r="BN51" i="1"/>
  <c r="Z62" i="1"/>
  <c r="BN62" i="1"/>
  <c r="Y71" i="1"/>
  <c r="Z66" i="1"/>
  <c r="BN66" i="1"/>
  <c r="Z70" i="1"/>
  <c r="BN70" i="1"/>
  <c r="Y78" i="1"/>
  <c r="Z76" i="1"/>
  <c r="BN76" i="1"/>
  <c r="Y87" i="1"/>
  <c r="Z84" i="1"/>
  <c r="BN84" i="1"/>
  <c r="Z90" i="1"/>
  <c r="BN90" i="1"/>
  <c r="BP90" i="1"/>
  <c r="Y97" i="1"/>
  <c r="Z94" i="1"/>
  <c r="BN94" i="1"/>
  <c r="Y103" i="1"/>
  <c r="Z107" i="1"/>
  <c r="BN107" i="1"/>
  <c r="Y119" i="1"/>
  <c r="Z115" i="1"/>
  <c r="BN115" i="1"/>
  <c r="Z123" i="1"/>
  <c r="BN123" i="1"/>
  <c r="Z131" i="1"/>
  <c r="BN131" i="1"/>
  <c r="Z137" i="1"/>
  <c r="BN137" i="1"/>
  <c r="BP137" i="1"/>
  <c r="Y144" i="1"/>
  <c r="Z141" i="1"/>
  <c r="BN141" i="1"/>
  <c r="Z147" i="1"/>
  <c r="BN147" i="1"/>
  <c r="BP147" i="1"/>
  <c r="Y150" i="1"/>
  <c r="Z153" i="1"/>
  <c r="BN153" i="1"/>
  <c r="Y156" i="1"/>
  <c r="Z159" i="1"/>
  <c r="BN159" i="1"/>
  <c r="BP159" i="1"/>
  <c r="Y162" i="1"/>
  <c r="Z170" i="1"/>
  <c r="Z171" i="1" s="1"/>
  <c r="BN170" i="1"/>
  <c r="BP170" i="1"/>
  <c r="Z174" i="1"/>
  <c r="BN174" i="1"/>
  <c r="BP174" i="1"/>
  <c r="Y179" i="1"/>
  <c r="Z178" i="1"/>
  <c r="BN178" i="1"/>
  <c r="Y184" i="1"/>
  <c r="Z194" i="1"/>
  <c r="BN194" i="1"/>
  <c r="Z198" i="1"/>
  <c r="BN198" i="1"/>
  <c r="Z205" i="1"/>
  <c r="BN205" i="1"/>
  <c r="Y208" i="1"/>
  <c r="Z215" i="1"/>
  <c r="BN215" i="1"/>
  <c r="BP215" i="1"/>
  <c r="Y224" i="1"/>
  <c r="Z219" i="1"/>
  <c r="BN219" i="1"/>
  <c r="Z227" i="1"/>
  <c r="BN227" i="1"/>
  <c r="Z231" i="1"/>
  <c r="BN231" i="1"/>
  <c r="Z235" i="1"/>
  <c r="BN235" i="1"/>
  <c r="Y247" i="1"/>
  <c r="Z244" i="1"/>
  <c r="BN244" i="1"/>
  <c r="K680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Y302" i="1"/>
  <c r="Z306" i="1"/>
  <c r="BN306" i="1"/>
  <c r="BP308" i="1"/>
  <c r="BN308" i="1"/>
  <c r="R680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8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Y380" i="1"/>
  <c r="BP374" i="1"/>
  <c r="BN374" i="1"/>
  <c r="Z374" i="1"/>
  <c r="Y395" i="1"/>
  <c r="BP390" i="1"/>
  <c r="BN390" i="1"/>
  <c r="Z390" i="1"/>
  <c r="Y401" i="1"/>
  <c r="BP397" i="1"/>
  <c r="BN397" i="1"/>
  <c r="Z397" i="1"/>
  <c r="BP416" i="1"/>
  <c r="BN416" i="1"/>
  <c r="Z416" i="1"/>
  <c r="BP424" i="1"/>
  <c r="BN424" i="1"/>
  <c r="Z424" i="1"/>
  <c r="BP425" i="1"/>
  <c r="BN425" i="1"/>
  <c r="Z425" i="1"/>
  <c r="Z22" i="1"/>
  <c r="Z23" i="1" s="1"/>
  <c r="BN22" i="1"/>
  <c r="BP22" i="1"/>
  <c r="Y353" i="1"/>
  <c r="Y352" i="1"/>
  <c r="BP351" i="1"/>
  <c r="BN351" i="1"/>
  <c r="Z351" i="1"/>
  <c r="Z352" i="1" s="1"/>
  <c r="BP356" i="1"/>
  <c r="BN356" i="1"/>
  <c r="Z356" i="1"/>
  <c r="BP368" i="1"/>
  <c r="BN368" i="1"/>
  <c r="Z368" i="1"/>
  <c r="BP378" i="1"/>
  <c r="BN378" i="1"/>
  <c r="Z378" i="1"/>
  <c r="BP391" i="1"/>
  <c r="BN391" i="1"/>
  <c r="Z391" i="1"/>
  <c r="Y405" i="1"/>
  <c r="BP404" i="1"/>
  <c r="BN404" i="1"/>
  <c r="Z404" i="1"/>
  <c r="Z405" i="1" s="1"/>
  <c r="Y412" i="1"/>
  <c r="BP408" i="1"/>
  <c r="BN408" i="1"/>
  <c r="Z408" i="1"/>
  <c r="BP420" i="1"/>
  <c r="BN420" i="1"/>
  <c r="Z420" i="1"/>
  <c r="BP449" i="1"/>
  <c r="BN449" i="1"/>
  <c r="Z449" i="1"/>
  <c r="Y501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50" i="1"/>
  <c r="BN550" i="1"/>
  <c r="Z550" i="1"/>
  <c r="BP557" i="1"/>
  <c r="BN557" i="1"/>
  <c r="Z557" i="1"/>
  <c r="BP576" i="1"/>
  <c r="BN576" i="1"/>
  <c r="Z576" i="1"/>
  <c r="BP582" i="1"/>
  <c r="BN582" i="1"/>
  <c r="Z582" i="1"/>
  <c r="Y656" i="1"/>
  <c r="BP654" i="1"/>
  <c r="BN654" i="1"/>
  <c r="Z654" i="1"/>
  <c r="Y339" i="1"/>
  <c r="T680" i="1"/>
  <c r="Y365" i="1"/>
  <c r="Y381" i="1"/>
  <c r="Y388" i="1"/>
  <c r="Y394" i="1"/>
  <c r="Y400" i="1"/>
  <c r="Y411" i="1"/>
  <c r="Y428" i="1"/>
  <c r="Y442" i="1"/>
  <c r="Y441" i="1"/>
  <c r="BP440" i="1"/>
  <c r="BP445" i="1"/>
  <c r="BN445" i="1"/>
  <c r="Z445" i="1"/>
  <c r="BP457" i="1"/>
  <c r="BN457" i="1"/>
  <c r="Z457" i="1"/>
  <c r="BP463" i="1"/>
  <c r="BN463" i="1"/>
  <c r="Z463" i="1"/>
  <c r="BP480" i="1"/>
  <c r="BN480" i="1"/>
  <c r="Z480" i="1"/>
  <c r="BP488" i="1"/>
  <c r="BN488" i="1"/>
  <c r="Z488" i="1"/>
  <c r="BP496" i="1"/>
  <c r="BN496" i="1"/>
  <c r="Z496" i="1"/>
  <c r="BP509" i="1"/>
  <c r="BN509" i="1"/>
  <c r="Z509" i="1"/>
  <c r="Y515" i="1"/>
  <c r="BP514" i="1"/>
  <c r="BN514" i="1"/>
  <c r="Z514" i="1"/>
  <c r="Z515" i="1" s="1"/>
  <c r="BP522" i="1"/>
  <c r="BN522" i="1"/>
  <c r="Z522" i="1"/>
  <c r="BP554" i="1"/>
  <c r="BN554" i="1"/>
  <c r="Z554" i="1"/>
  <c r="Y586" i="1"/>
  <c r="BP573" i="1"/>
  <c r="BN573" i="1"/>
  <c r="Z573" i="1"/>
  <c r="BP581" i="1"/>
  <c r="BN581" i="1"/>
  <c r="Z581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Y454" i="1"/>
  <c r="Y466" i="1"/>
  <c r="Y505" i="1"/>
  <c r="H9" i="1"/>
  <c r="A10" i="1"/>
  <c r="B680" i="1"/>
  <c r="X671" i="1"/>
  <c r="X672" i="1"/>
  <c r="Y24" i="1"/>
  <c r="Z27" i="1"/>
  <c r="BN27" i="1"/>
  <c r="BP27" i="1"/>
  <c r="Z32" i="1"/>
  <c r="BN32" i="1"/>
  <c r="C680" i="1"/>
  <c r="Z48" i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0" i="1"/>
  <c r="Z63" i="1"/>
  <c r="Z71" i="1" s="1"/>
  <c r="BN63" i="1"/>
  <c r="BP63" i="1"/>
  <c r="Z65" i="1"/>
  <c r="BN65" i="1"/>
  <c r="Z67" i="1"/>
  <c r="BN67" i="1"/>
  <c r="Z69" i="1"/>
  <c r="BN69" i="1"/>
  <c r="Y72" i="1"/>
  <c r="Z75" i="1"/>
  <c r="Z78" i="1" s="1"/>
  <c r="BN75" i="1"/>
  <c r="BP75" i="1"/>
  <c r="Z77" i="1"/>
  <c r="BN77" i="1"/>
  <c r="Z81" i="1"/>
  <c r="BN81" i="1"/>
  <c r="BP81" i="1"/>
  <c r="Z83" i="1"/>
  <c r="BN83" i="1"/>
  <c r="Z85" i="1"/>
  <c r="BN85" i="1"/>
  <c r="Y88" i="1"/>
  <c r="Z91" i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Z144" i="1" s="1"/>
  <c r="BN138" i="1"/>
  <c r="BP138" i="1"/>
  <c r="Z140" i="1"/>
  <c r="BN140" i="1"/>
  <c r="Z142" i="1"/>
  <c r="BN142" i="1"/>
  <c r="Z148" i="1"/>
  <c r="BN148" i="1"/>
  <c r="BP148" i="1"/>
  <c r="G680" i="1"/>
  <c r="Z154" i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80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80" i="1"/>
  <c r="Z206" i="1"/>
  <c r="Z207" i="1" s="1"/>
  <c r="BN206" i="1"/>
  <c r="BP206" i="1"/>
  <c r="Y207" i="1"/>
  <c r="Z210" i="1"/>
  <c r="BN210" i="1"/>
  <c r="BP210" i="1"/>
  <c r="Y213" i="1"/>
  <c r="Z216" i="1"/>
  <c r="BN216" i="1"/>
  <c r="BP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6" i="1" s="1"/>
  <c r="BN240" i="1"/>
  <c r="BP240" i="1"/>
  <c r="Z243" i="1"/>
  <c r="BN243" i="1"/>
  <c r="Z245" i="1"/>
  <c r="BN245" i="1"/>
  <c r="Y246" i="1"/>
  <c r="Z250" i="1"/>
  <c r="Z258" i="1" s="1"/>
  <c r="BN250" i="1"/>
  <c r="BP250" i="1"/>
  <c r="Z252" i="1"/>
  <c r="BN252" i="1"/>
  <c r="Z254" i="1"/>
  <c r="BN254" i="1"/>
  <c r="Z256" i="1"/>
  <c r="BN256" i="1"/>
  <c r="Y259" i="1"/>
  <c r="L680" i="1"/>
  <c r="Y272" i="1"/>
  <c r="Z263" i="1"/>
  <c r="Z271" i="1" s="1"/>
  <c r="BN263" i="1"/>
  <c r="BP263" i="1"/>
  <c r="Z265" i="1"/>
  <c r="BN265" i="1"/>
  <c r="Z267" i="1"/>
  <c r="BN267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80" i="1"/>
  <c r="Y311" i="1"/>
  <c r="Y312" i="1"/>
  <c r="BP305" i="1"/>
  <c r="BN305" i="1"/>
  <c r="Z305" i="1"/>
  <c r="F9" i="1"/>
  <c r="J9" i="1"/>
  <c r="Y110" i="1"/>
  <c r="Y128" i="1"/>
  <c r="Y191" i="1"/>
  <c r="Y258" i="1"/>
  <c r="BP280" i="1"/>
  <c r="BN280" i="1"/>
  <c r="Z280" i="1"/>
  <c r="BP284" i="1"/>
  <c r="BN284" i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M680" i="1"/>
  <c r="Y289" i="1"/>
  <c r="Z307" i="1"/>
  <c r="BN307" i="1"/>
  <c r="Z309" i="1"/>
  <c r="BN309" i="1"/>
  <c r="Y317" i="1"/>
  <c r="Y330" i="1"/>
  <c r="Z337" i="1"/>
  <c r="Z338" i="1" s="1"/>
  <c r="BN337" i="1"/>
  <c r="BP337" i="1"/>
  <c r="Z342" i="1"/>
  <c r="Z343" i="1" s="1"/>
  <c r="BN342" i="1"/>
  <c r="BP342" i="1"/>
  <c r="Y343" i="1"/>
  <c r="Z346" i="1"/>
  <c r="BN346" i="1"/>
  <c r="BP346" i="1"/>
  <c r="Y349" i="1"/>
  <c r="U680" i="1"/>
  <c r="Z357" i="1"/>
  <c r="BN357" i="1"/>
  <c r="BP357" i="1"/>
  <c r="Z359" i="1"/>
  <c r="BN359" i="1"/>
  <c r="Z361" i="1"/>
  <c r="BN361" i="1"/>
  <c r="Z363" i="1"/>
  <c r="BN363" i="1"/>
  <c r="Y364" i="1"/>
  <c r="Z367" i="1"/>
  <c r="BN367" i="1"/>
  <c r="BP367" i="1"/>
  <c r="Z369" i="1"/>
  <c r="BN369" i="1"/>
  <c r="Y372" i="1"/>
  <c r="Z375" i="1"/>
  <c r="BN375" i="1"/>
  <c r="BP375" i="1"/>
  <c r="Z377" i="1"/>
  <c r="BN377" i="1"/>
  <c r="Z379" i="1"/>
  <c r="BN379" i="1"/>
  <c r="Z383" i="1"/>
  <c r="BN383" i="1"/>
  <c r="BP383" i="1"/>
  <c r="Z385" i="1"/>
  <c r="BN385" i="1"/>
  <c r="Z386" i="1"/>
  <c r="BN386" i="1"/>
  <c r="Y387" i="1"/>
  <c r="Z392" i="1"/>
  <c r="BN392" i="1"/>
  <c r="BP392" i="1"/>
  <c r="Z398" i="1"/>
  <c r="Z400" i="1" s="1"/>
  <c r="BN398" i="1"/>
  <c r="BP398" i="1"/>
  <c r="V680" i="1"/>
  <c r="Y406" i="1"/>
  <c r="Z409" i="1"/>
  <c r="Z411" i="1" s="1"/>
  <c r="BN409" i="1"/>
  <c r="BP409" i="1"/>
  <c r="W680" i="1"/>
  <c r="Y427" i="1"/>
  <c r="Z417" i="1"/>
  <c r="BN417" i="1"/>
  <c r="BP417" i="1"/>
  <c r="Z419" i="1"/>
  <c r="BN419" i="1"/>
  <c r="Z421" i="1"/>
  <c r="BN421" i="1"/>
  <c r="Z423" i="1"/>
  <c r="BN423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Y344" i="1"/>
  <c r="BP426" i="1"/>
  <c r="BN426" i="1"/>
  <c r="Z426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Y523" i="1"/>
  <c r="BP532" i="1"/>
  <c r="BN532" i="1"/>
  <c r="Z532" i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650" i="1" l="1"/>
  <c r="Z453" i="1"/>
  <c r="Z394" i="1"/>
  <c r="Z348" i="1"/>
  <c r="Z301" i="1"/>
  <c r="Z212" i="1"/>
  <c r="Z156" i="1"/>
  <c r="Z149" i="1"/>
  <c r="Z643" i="1"/>
  <c r="Z622" i="1"/>
  <c r="Z537" i="1"/>
  <c r="Z523" i="1"/>
  <c r="Z427" i="1"/>
  <c r="Z380" i="1"/>
  <c r="Z371" i="1"/>
  <c r="Z364" i="1"/>
  <c r="Z223" i="1"/>
  <c r="Z96" i="1"/>
  <c r="Z53" i="1"/>
  <c r="Z34" i="1"/>
  <c r="Z500" i="1"/>
  <c r="Y671" i="1"/>
  <c r="Z289" i="1"/>
  <c r="Y672" i="1"/>
  <c r="Y674" i="1"/>
  <c r="Z656" i="1"/>
  <c r="Z586" i="1"/>
  <c r="Z466" i="1"/>
  <c r="Z387" i="1"/>
  <c r="Z87" i="1"/>
  <c r="Z632" i="1"/>
  <c r="Z615" i="1"/>
  <c r="Z592" i="1"/>
  <c r="Z570" i="1"/>
  <c r="Z562" i="1"/>
  <c r="Z437" i="1"/>
  <c r="Z311" i="1"/>
  <c r="Z134" i="1"/>
  <c r="Z127" i="1"/>
  <c r="Z118" i="1"/>
  <c r="Z109" i="1"/>
  <c r="Z102" i="1"/>
  <c r="Y670" i="1"/>
  <c r="X673" i="1"/>
  <c r="Z675" i="1" l="1"/>
  <c r="Y673" i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<sst xmlns="http://schemas.openxmlformats.org/spreadsheetml/2006/main" count="3192" uniqueCount="1101">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</sst>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63" sqref="AA63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45663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0.45833333333333331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hidden="1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250</v>
      </c>
      <c r="Y63" s="788">
        <f t="shared" si="11"/>
        <v>259.20000000000005</v>
      </c>
      <c r="Z63" s="36">
        <f>IFERROR(IF(Y63=0,"",ROUNDUP(Y63/H63,0)*0.02175),"")</f>
        <v>0.52200000000000002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261.11111111111109</v>
      </c>
      <c r="BN63" s="64">
        <f t="shared" si="13"/>
        <v>270.72000000000003</v>
      </c>
      <c r="BO63" s="64">
        <f t="shared" si="14"/>
        <v>0.41335978835978826</v>
      </c>
      <c r="BP63" s="64">
        <f t="shared" si="15"/>
        <v>0.4285714285714286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45</v>
      </c>
      <c r="Y70" s="788">
        <f t="shared" si="11"/>
        <v>45</v>
      </c>
      <c r="Z70" s="36">
        <f>IFERROR(IF(Y70=0,"",ROUNDUP(Y70/H70,0)*0.00902),"")</f>
        <v>9.0200000000000002E-2</v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47.099999999999994</v>
      </c>
      <c r="BN70" s="64">
        <f t="shared" si="13"/>
        <v>47.099999999999994</v>
      </c>
      <c r="BO70" s="64">
        <f t="shared" si="14"/>
        <v>7.575757575757576E-2</v>
      </c>
      <c r="BP70" s="64">
        <f t="shared" si="15"/>
        <v>7.575757575757576E-2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33.148148148148145</v>
      </c>
      <c r="Y71" s="789">
        <f>IFERROR(Y62/H62,"0")+IFERROR(Y63/H63,"0")+IFERROR(Y64/H64,"0")+IFERROR(Y65/H65,"0")+IFERROR(Y66/H66,"0")+IFERROR(Y67/H67,"0")+IFERROR(Y68/H68,"0")+IFERROR(Y69/H69,"0")+IFERROR(Y70/H70,"0")</f>
        <v>34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0.61220000000000008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295</v>
      </c>
      <c r="Y72" s="789">
        <f>IFERROR(SUM(Y62:Y70),"0")</f>
        <v>304.20000000000005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100</v>
      </c>
      <c r="Y74" s="788">
        <f>IFERROR(IF(X74="",0,CEILING((X74/$H74),1)*$H74),"")</f>
        <v>108</v>
      </c>
      <c r="Z74" s="36">
        <f>IFERROR(IF(Y74=0,"",ROUNDUP(Y74/H74,0)*0.02175),"")</f>
        <v>0.21749999999999997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104.44444444444444</v>
      </c>
      <c r="BN74" s="64">
        <f>IFERROR(Y74*I74/H74,"0")</f>
        <v>112.8</v>
      </c>
      <c r="BO74" s="64">
        <f>IFERROR(1/J74*(X74/H74),"0")</f>
        <v>0.16534391534391535</v>
      </c>
      <c r="BP74" s="64">
        <f>IFERROR(1/J74*(Y74/H74),"0")</f>
        <v>0.17857142857142855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9.2592592592592595</v>
      </c>
      <c r="Y78" s="789">
        <f>IFERROR(Y74/H74,"0")+IFERROR(Y75/H75,"0")+IFERROR(Y76/H76,"0")+IFERROR(Y77/H77,"0")</f>
        <v>10</v>
      </c>
      <c r="Z78" s="789">
        <f>IFERROR(IF(Z74="",0,Z74),"0")+IFERROR(IF(Z75="",0,Z75),"0")+IFERROR(IF(Z76="",0,Z76),"0")+IFERROR(IF(Z77="",0,Z77),"0")</f>
        <v>0.21749999999999997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100</v>
      </c>
      <c r="Y79" s="789">
        <f>IFERROR(SUM(Y74:Y77),"0")</f>
        <v>108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idden="1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hidden="1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hidden="1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hidden="1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100</v>
      </c>
      <c r="Y383" s="788">
        <f>IFERROR(IF(X383="",0,CEILING((X383/$H383),1)*$H383),"")</f>
        <v>100.80000000000001</v>
      </c>
      <c r="Z383" s="36">
        <f>IFERROR(IF(Y383=0,"",ROUNDUP(Y383/H383,0)*0.02175),"")</f>
        <v>0.26100000000000001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106.71428571428572</v>
      </c>
      <c r="BN383" s="64">
        <f>IFERROR(Y383*I383/H383,"0")</f>
        <v>107.56800000000001</v>
      </c>
      <c r="BO383" s="64">
        <f>IFERROR(1/J383*(X383/H383),"0")</f>
        <v>0.21258503401360543</v>
      </c>
      <c r="BP383" s="64">
        <f>IFERROR(1/J383*(Y383/H383),"0")</f>
        <v>0.21428571428571427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11.904761904761905</v>
      </c>
      <c r="Y387" s="789">
        <f>IFERROR(Y383/H383,"0")+IFERROR(Y384/H384,"0")+IFERROR(Y385/H385,"0")+IFERROR(Y386/H386,"0")</f>
        <v>12</v>
      </c>
      <c r="Z387" s="789">
        <f>IFERROR(IF(Z383="",0,Z383),"0")+IFERROR(IF(Z384="",0,Z384),"0")+IFERROR(IF(Z385="",0,Z385),"0")+IFERROR(IF(Z386="",0,Z386),"0")</f>
        <v>0.26100000000000001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100</v>
      </c>
      <c r="Y388" s="789">
        <f>IFERROR(SUM(Y383:Y386),"0")</f>
        <v>100.80000000000001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3500</v>
      </c>
      <c r="Y417" s="788">
        <f t="shared" si="87"/>
        <v>3510</v>
      </c>
      <c r="Z417" s="36">
        <f>IFERROR(IF(Y417=0,"",ROUNDUP(Y417/H417,0)*0.02175),"")</f>
        <v>5.0894999999999992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3612</v>
      </c>
      <c r="BN417" s="64">
        <f t="shared" si="89"/>
        <v>3622.32</v>
      </c>
      <c r="BO417" s="64">
        <f t="shared" si="90"/>
        <v>4.8611111111111107</v>
      </c>
      <c r="BP417" s="64">
        <f t="shared" si="91"/>
        <v>4.875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3000</v>
      </c>
      <c r="Y422" s="788">
        <f t="shared" si="87"/>
        <v>3000</v>
      </c>
      <c r="Z422" s="36">
        <f>IFERROR(IF(Y422=0,"",ROUNDUP(Y422/H422,0)*0.02175),"")</f>
        <v>4.3499999999999996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3096</v>
      </c>
      <c r="BN422" s="64">
        <f t="shared" si="89"/>
        <v>3096</v>
      </c>
      <c r="BO422" s="64">
        <f t="shared" si="90"/>
        <v>4.1666666666666661</v>
      </c>
      <c r="BP422" s="64">
        <f t="shared" si="91"/>
        <v>4.1666666666666661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433.33333333333337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434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9.4394999999999989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6500</v>
      </c>
      <c r="Y428" s="789">
        <f>IFERROR(SUM(Y416:Y426),"0")</f>
        <v>6510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1500</v>
      </c>
      <c r="Y430" s="788">
        <f>IFERROR(IF(X430="",0,CEILING((X430/$H430),1)*$H430),"")</f>
        <v>1500</v>
      </c>
      <c r="Z430" s="36">
        <f>IFERROR(IF(Y430=0,"",ROUNDUP(Y430/H430,0)*0.02175),"")</f>
        <v>2.1749999999999998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1548</v>
      </c>
      <c r="BN430" s="64">
        <f>IFERROR(Y430*I430/H430,"0")</f>
        <v>1548</v>
      </c>
      <c r="BO430" s="64">
        <f>IFERROR(1/J430*(X430/H430),"0")</f>
        <v>2.083333333333333</v>
      </c>
      <c r="BP430" s="64">
        <f>IFERROR(1/J430*(Y430/H430),"0")</f>
        <v>2.083333333333333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100</v>
      </c>
      <c r="Y432" s="789">
        <f>IFERROR(Y430/H430,"0")+IFERROR(Y431/H431,"0")</f>
        <v>100</v>
      </c>
      <c r="Z432" s="789">
        <f>IFERROR(IF(Z430="",0,Z430),"0")+IFERROR(IF(Z431="",0,Z431),"0")</f>
        <v>2.1749999999999998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1500</v>
      </c>
      <c r="Y433" s="789">
        <f>IFERROR(SUM(Y430:Y431),"0")</f>
        <v>1500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180</v>
      </c>
      <c r="Y440" s="788">
        <f>IFERROR(IF(X440="",0,CEILING((X440/$H440),1)*$H440),"")</f>
        <v>180</v>
      </c>
      <c r="Z440" s="36">
        <f>IFERROR(IF(Y440=0,"",ROUNDUP(Y440/H440,0)*0.02175),"")</f>
        <v>0.43499999999999994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191.28</v>
      </c>
      <c r="BN440" s="64">
        <f>IFERROR(Y440*I440/H440,"0")</f>
        <v>191.28</v>
      </c>
      <c r="BO440" s="64">
        <f>IFERROR(1/J440*(X440/H440),"0")</f>
        <v>0.3571428571428571</v>
      </c>
      <c r="BP440" s="64">
        <f>IFERROR(1/J440*(Y440/H440),"0")</f>
        <v>0.3571428571428571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20</v>
      </c>
      <c r="Y441" s="789">
        <f>IFERROR(Y440/H440,"0")</f>
        <v>20</v>
      </c>
      <c r="Z441" s="789">
        <f>IFERROR(IF(Z440="",0,Z440),"0")</f>
        <v>0.43499999999999994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180</v>
      </c>
      <c r="Y442" s="789">
        <f>IFERROR(SUM(Y440:Y440),"0")</f>
        <v>180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100</v>
      </c>
      <c r="Y456" s="788">
        <f>IFERROR(IF(X456="",0,CEILING((X456/$H456),1)*$H456),"")</f>
        <v>100.74</v>
      </c>
      <c r="Z456" s="36">
        <f>IFERROR(IF(Y456=0,"",ROUNDUP(Y456/H456,0)*0.00902),"")</f>
        <v>0.20746000000000001</v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106.16438356164385</v>
      </c>
      <c r="BN456" s="64">
        <f>IFERROR(Y456*I456/H456,"0")</f>
        <v>106.95</v>
      </c>
      <c r="BO456" s="64">
        <f>IFERROR(1/J456*(X456/H456),"0")</f>
        <v>0.17296250172962502</v>
      </c>
      <c r="BP456" s="64">
        <f>IFERROR(1/J456*(Y456/H456),"0")</f>
        <v>0.17424242424242425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22.831050228310502</v>
      </c>
      <c r="Y458" s="789">
        <f>IFERROR(Y456/H456,"0")+IFERROR(Y457/H457,"0")</f>
        <v>23</v>
      </c>
      <c r="Z458" s="789">
        <f>IFERROR(IF(Z456="",0,Z456),"0")+IFERROR(IF(Z457="",0,Z457),"0")</f>
        <v>0.20746000000000001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100</v>
      </c>
      <c r="Y459" s="789">
        <f>IFERROR(SUM(Y456:Y457),"0")</f>
        <v>100.74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hidden="1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0</v>
      </c>
      <c r="Y467" s="789">
        <f>IFERROR(SUM(Y461:Y465),"0")</f>
        <v>0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400</v>
      </c>
      <c r="Y550" s="788">
        <f t="shared" si="109"/>
        <v>401.28000000000003</v>
      </c>
      <c r="Z550" s="36">
        <f t="shared" si="110"/>
        <v>0.90895999999999999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427.27272727272725</v>
      </c>
      <c r="BN550" s="64">
        <f t="shared" si="112"/>
        <v>428.64</v>
      </c>
      <c r="BO550" s="64">
        <f t="shared" si="113"/>
        <v>0.72843822843822836</v>
      </c>
      <c r="BP550" s="64">
        <f t="shared" si="114"/>
        <v>0.73076923076923084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75.757575757575751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76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0.90895999999999999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400</v>
      </c>
      <c r="Y563" s="789">
        <f>IFERROR(SUM(Y547:Y561),"0")</f>
        <v>401.28000000000003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400</v>
      </c>
      <c r="Y565" s="788">
        <f>IFERROR(IF(X565="",0,CEILING((X565/$H565),1)*$H565),"")</f>
        <v>401.28000000000003</v>
      </c>
      <c r="Z565" s="36">
        <f>IFERROR(IF(Y565=0,"",ROUNDUP(Y565/H565,0)*0.01196),"")</f>
        <v>0.90895999999999999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427.27272727272725</v>
      </c>
      <c r="BN565" s="64">
        <f>IFERROR(Y565*I565/H565,"0")</f>
        <v>428.64</v>
      </c>
      <c r="BO565" s="64">
        <f>IFERROR(1/J565*(X565/H565),"0")</f>
        <v>0.72843822843822836</v>
      </c>
      <c r="BP565" s="64">
        <f>IFERROR(1/J565*(Y565/H565),"0")</f>
        <v>0.73076923076923084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75.757575757575751</v>
      </c>
      <c r="Y570" s="789">
        <f>IFERROR(Y565/H565,"0")+IFERROR(Y566/H566,"0")+IFERROR(Y567/H567,"0")+IFERROR(Y568/H568,"0")+IFERROR(Y569/H569,"0")</f>
        <v>76</v>
      </c>
      <c r="Z570" s="789">
        <f>IFERROR(IF(Z565="",0,Z565),"0")+IFERROR(IF(Z566="",0,Z566),"0")+IFERROR(IF(Z567="",0,Z567),"0")+IFERROR(IF(Z568="",0,Z568),"0")+IFERROR(IF(Z569="",0,Z569),"0")</f>
        <v>0.90895999999999999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400</v>
      </c>
      <c r="Y571" s="789">
        <f>IFERROR(SUM(Y565:Y569),"0")</f>
        <v>401.28000000000003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100</v>
      </c>
      <c r="Y574" s="788">
        <f t="shared" si="115"/>
        <v>100.32000000000001</v>
      </c>
      <c r="Z574" s="36">
        <f>IFERROR(IF(Y574=0,"",ROUNDUP(Y574/H574,0)*0.01196),"")</f>
        <v>0.22724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106.81818181818181</v>
      </c>
      <c r="BN574" s="64">
        <f t="shared" si="117"/>
        <v>107.16</v>
      </c>
      <c r="BO574" s="64">
        <f t="shared" si="118"/>
        <v>0.18210955710955709</v>
      </c>
      <c r="BP574" s="64">
        <f t="shared" si="119"/>
        <v>0.18269230769230771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100</v>
      </c>
      <c r="Y576" s="788">
        <f t="shared" si="115"/>
        <v>100.32000000000001</v>
      </c>
      <c r="Z576" s="36">
        <f>IFERROR(IF(Y576=0,"",ROUNDUP(Y576/H576,0)*0.01196),"")</f>
        <v>0.22724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106.81818181818181</v>
      </c>
      <c r="BN576" s="64">
        <f t="shared" si="117"/>
        <v>107.16</v>
      </c>
      <c r="BO576" s="64">
        <f t="shared" si="118"/>
        <v>0.18210955710955709</v>
      </c>
      <c r="BP576" s="64">
        <f t="shared" si="119"/>
        <v>0.18269230769230771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150</v>
      </c>
      <c r="Y577" s="788">
        <f t="shared" si="115"/>
        <v>153.12</v>
      </c>
      <c r="Z577" s="36">
        <f>IFERROR(IF(Y577=0,"",ROUNDUP(Y577/H577,0)*0.01196),"")</f>
        <v>0.34683999999999998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160.22727272727272</v>
      </c>
      <c r="BN577" s="64">
        <f t="shared" si="117"/>
        <v>163.56</v>
      </c>
      <c r="BO577" s="64">
        <f t="shared" si="118"/>
        <v>0.27316433566433568</v>
      </c>
      <c r="BP577" s="64">
        <f t="shared" si="119"/>
        <v>0.27884615384615385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66.287878787878782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67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0.80132000000000003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350</v>
      </c>
      <c r="Y587" s="789">
        <f>IFERROR(SUM(Y573:Y585),"0")</f>
        <v>353.76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9925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9960.0600000000013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10301.223315740577</v>
      </c>
      <c r="Y671" s="789">
        <f>IFERROR(SUM(BN22:BN667),"0")</f>
        <v>10337.897999999999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15</v>
      </c>
      <c r="Y672" s="38">
        <f>ROUNDUP(SUM(BP22:BP667),0)</f>
        <v>15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10676.223315740577</v>
      </c>
      <c r="Y673" s="789">
        <f>GrossWeightTotalR+PalletQtyTotalR*25</f>
        <v>10712.897999999999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848.2795831768434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852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15.966899999999999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412.20000000000005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100.80000000000001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8190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100.74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1156.3200000000002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 301,22"/>
        <filter val="10 676,22"/>
        <filter val="100,00"/>
        <filter val="11,90"/>
        <filter val="15"/>
        <filter val="150,00"/>
        <filter val="180,00"/>
        <filter val="20,00"/>
        <filter val="22,83"/>
        <filter val="250,00"/>
        <filter val="295,00"/>
        <filter val="3 000,00"/>
        <filter val="3 500,00"/>
        <filter val="33,15"/>
        <filter val="350,00"/>
        <filter val="400,00"/>
        <filter val="433,33"/>
        <filter val="45,00"/>
        <filter val="6 500,00"/>
        <filter val="66,29"/>
        <filter val="75,76"/>
        <filter val="848,28"/>
        <filter val="9 925,00"/>
        <filter val="9,26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2025-01-03T11:46:18Z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