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CBA2AC-B497-43F3-83D8-EA9D8E6494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Y668" i="1" s="1"/>
  <c r="X665" i="1"/>
  <c r="X664" i="1"/>
  <c r="BO663" i="1"/>
  <c r="BM663" i="1"/>
  <c r="Y663" i="1"/>
  <c r="Y665" i="1" s="1"/>
  <c r="X661" i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P596" i="1" s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Z535" i="1" s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Y400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Q680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Z274" i="1" s="1"/>
  <c r="Z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2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P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Z63" i="1" s="1"/>
  <c r="P63" i="1"/>
  <c r="BO62" i="1"/>
  <c r="BM62" i="1"/>
  <c r="Y62" i="1"/>
  <c r="BP62" i="1" s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99" i="1" l="1"/>
  <c r="BN399" i="1"/>
  <c r="Z399" i="1"/>
  <c r="Y405" i="1"/>
  <c r="BP404" i="1"/>
  <c r="BN404" i="1"/>
  <c r="Z404" i="1"/>
  <c r="Z405" i="1" s="1"/>
  <c r="BP408" i="1"/>
  <c r="BN408" i="1"/>
  <c r="Z408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87" i="1"/>
  <c r="BN487" i="1"/>
  <c r="Z487" i="1"/>
  <c r="BP495" i="1"/>
  <c r="BN495" i="1"/>
  <c r="Z495" i="1"/>
  <c r="BP518" i="1"/>
  <c r="BN518" i="1"/>
  <c r="Z518" i="1"/>
  <c r="Y633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680" i="1"/>
  <c r="X672" i="1"/>
  <c r="X670" i="1"/>
  <c r="Y35" i="1"/>
  <c r="Z48" i="1"/>
  <c r="BN48" i="1"/>
  <c r="Z70" i="1"/>
  <c r="BN70" i="1"/>
  <c r="Z84" i="1"/>
  <c r="BN84" i="1"/>
  <c r="Z94" i="1"/>
  <c r="BN94" i="1"/>
  <c r="Z115" i="1"/>
  <c r="BN115" i="1"/>
  <c r="Z116" i="1"/>
  <c r="BN116" i="1"/>
  <c r="F680" i="1"/>
  <c r="Z133" i="1"/>
  <c r="BN133" i="1"/>
  <c r="Y145" i="1"/>
  <c r="Z143" i="1"/>
  <c r="BN143" i="1"/>
  <c r="Z155" i="1"/>
  <c r="BN155" i="1"/>
  <c r="Z176" i="1"/>
  <c r="BN176" i="1"/>
  <c r="Z196" i="1"/>
  <c r="BN196" i="1"/>
  <c r="Z211" i="1"/>
  <c r="BN211" i="1"/>
  <c r="Y223" i="1"/>
  <c r="Z221" i="1"/>
  <c r="BN221" i="1"/>
  <c r="Y237" i="1"/>
  <c r="Z233" i="1"/>
  <c r="BN233" i="1"/>
  <c r="Z251" i="1"/>
  <c r="BN251" i="1"/>
  <c r="Z262" i="1"/>
  <c r="BN262" i="1"/>
  <c r="Z270" i="1"/>
  <c r="BN270" i="1"/>
  <c r="Z285" i="1"/>
  <c r="BN285" i="1"/>
  <c r="Z308" i="1"/>
  <c r="BN308" i="1"/>
  <c r="Z351" i="1"/>
  <c r="Z352" i="1" s="1"/>
  <c r="BN351" i="1"/>
  <c r="BP351" i="1"/>
  <c r="Y352" i="1"/>
  <c r="Z356" i="1"/>
  <c r="BN356" i="1"/>
  <c r="BP360" i="1"/>
  <c r="BN360" i="1"/>
  <c r="BP374" i="1"/>
  <c r="BN374" i="1"/>
  <c r="Z374" i="1"/>
  <c r="BP420" i="1"/>
  <c r="BN420" i="1"/>
  <c r="Z420" i="1"/>
  <c r="Y438" i="1"/>
  <c r="Y437" i="1"/>
  <c r="BP435" i="1"/>
  <c r="BN435" i="1"/>
  <c r="Z435" i="1"/>
  <c r="Z437" i="1" s="1"/>
  <c r="BP484" i="1"/>
  <c r="BN484" i="1"/>
  <c r="Z484" i="1"/>
  <c r="BP490" i="1"/>
  <c r="BN490" i="1"/>
  <c r="Z490" i="1"/>
  <c r="BP504" i="1"/>
  <c r="BN504" i="1"/>
  <c r="Z504" i="1"/>
  <c r="BP508" i="1"/>
  <c r="BN508" i="1"/>
  <c r="Z508" i="1"/>
  <c r="BP521" i="1"/>
  <c r="BN521" i="1"/>
  <c r="Z521" i="1"/>
  <c r="BP548" i="1"/>
  <c r="BN548" i="1"/>
  <c r="Z548" i="1"/>
  <c r="BP626" i="1"/>
  <c r="BN626" i="1"/>
  <c r="Z626" i="1"/>
  <c r="BP628" i="1"/>
  <c r="BN628" i="1"/>
  <c r="Z628" i="1"/>
  <c r="BP630" i="1"/>
  <c r="BN630" i="1"/>
  <c r="Z630" i="1"/>
  <c r="X671" i="1"/>
  <c r="X673" i="1" s="1"/>
  <c r="X674" i="1"/>
  <c r="Z27" i="1"/>
  <c r="BN27" i="1"/>
  <c r="Z32" i="1"/>
  <c r="BN32" i="1"/>
  <c r="C680" i="1"/>
  <c r="Z50" i="1"/>
  <c r="BN50" i="1"/>
  <c r="Z56" i="1"/>
  <c r="BN56" i="1"/>
  <c r="BP56" i="1"/>
  <c r="Y59" i="1"/>
  <c r="Z64" i="1"/>
  <c r="BN64" i="1"/>
  <c r="Z68" i="1"/>
  <c r="BN68" i="1"/>
  <c r="Z74" i="1"/>
  <c r="BN74" i="1"/>
  <c r="Y79" i="1"/>
  <c r="Z82" i="1"/>
  <c r="BN82" i="1"/>
  <c r="Z86" i="1"/>
  <c r="BN86" i="1"/>
  <c r="Z92" i="1"/>
  <c r="BN92" i="1"/>
  <c r="Z100" i="1"/>
  <c r="BN100" i="1"/>
  <c r="Z113" i="1"/>
  <c r="BN113" i="1"/>
  <c r="Z123" i="1"/>
  <c r="BN123" i="1"/>
  <c r="Z131" i="1"/>
  <c r="BN131" i="1"/>
  <c r="Z137" i="1"/>
  <c r="BN137" i="1"/>
  <c r="BP137" i="1"/>
  <c r="Z141" i="1"/>
  <c r="BN141" i="1"/>
  <c r="Z147" i="1"/>
  <c r="BN147" i="1"/>
  <c r="BP147" i="1"/>
  <c r="Z153" i="1"/>
  <c r="BN153" i="1"/>
  <c r="Z159" i="1"/>
  <c r="BN159" i="1"/>
  <c r="BP159" i="1"/>
  <c r="Z170" i="1"/>
  <c r="Z171" i="1" s="1"/>
  <c r="BN170" i="1"/>
  <c r="BP170" i="1"/>
  <c r="Z174" i="1"/>
  <c r="BN174" i="1"/>
  <c r="BP174" i="1"/>
  <c r="Z178" i="1"/>
  <c r="BN178" i="1"/>
  <c r="Y184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5" i="1"/>
  <c r="BN235" i="1"/>
  <c r="Y246" i="1"/>
  <c r="Z244" i="1"/>
  <c r="BN244" i="1"/>
  <c r="K680" i="1"/>
  <c r="Z253" i="1"/>
  <c r="BN253" i="1"/>
  <c r="Z257" i="1"/>
  <c r="BN257" i="1"/>
  <c r="Z264" i="1"/>
  <c r="BN264" i="1"/>
  <c r="Z268" i="1"/>
  <c r="BN268" i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BP370" i="1"/>
  <c r="BN370" i="1"/>
  <c r="Z370" i="1"/>
  <c r="BP384" i="1"/>
  <c r="BN384" i="1"/>
  <c r="Z384" i="1"/>
  <c r="BP390" i="1"/>
  <c r="BN390" i="1"/>
  <c r="Z390" i="1"/>
  <c r="Y401" i="1"/>
  <c r="BP397" i="1"/>
  <c r="BN397" i="1"/>
  <c r="Z397" i="1"/>
  <c r="BP418" i="1"/>
  <c r="BN418" i="1"/>
  <c r="Z418" i="1"/>
  <c r="BP426" i="1"/>
  <c r="BN426" i="1"/>
  <c r="Z426" i="1"/>
  <c r="BP450" i="1"/>
  <c r="BN450" i="1"/>
  <c r="Z450" i="1"/>
  <c r="BP461" i="1"/>
  <c r="BN461" i="1"/>
  <c r="Z461" i="1"/>
  <c r="Y276" i="1"/>
  <c r="Y275" i="1"/>
  <c r="BP274" i="1"/>
  <c r="BN274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85" i="1"/>
  <c r="BN385" i="1"/>
  <c r="Z385" i="1"/>
  <c r="BP391" i="1"/>
  <c r="BN391" i="1"/>
  <c r="Z391" i="1"/>
  <c r="BP410" i="1"/>
  <c r="BN410" i="1"/>
  <c r="Z410" i="1"/>
  <c r="BP422" i="1"/>
  <c r="BN422" i="1"/>
  <c r="Z422" i="1"/>
  <c r="BP446" i="1"/>
  <c r="BN446" i="1"/>
  <c r="Z446" i="1"/>
  <c r="BP456" i="1"/>
  <c r="BN456" i="1"/>
  <c r="Z456" i="1"/>
  <c r="BP462" i="1"/>
  <c r="BN462" i="1"/>
  <c r="Z462" i="1"/>
  <c r="P680" i="1"/>
  <c r="Y338" i="1"/>
  <c r="Y372" i="1"/>
  <c r="Z482" i="1"/>
  <c r="BN482" i="1"/>
  <c r="BP493" i="1"/>
  <c r="BN493" i="1"/>
  <c r="Z493" i="1"/>
  <c r="BP498" i="1"/>
  <c r="BN498" i="1"/>
  <c r="Z498" i="1"/>
  <c r="BP533" i="1"/>
  <c r="BN533" i="1"/>
  <c r="Z533" i="1"/>
  <c r="BP554" i="1"/>
  <c r="BN554" i="1"/>
  <c r="Z554" i="1"/>
  <c r="BP567" i="1"/>
  <c r="BN567" i="1"/>
  <c r="Z567" i="1"/>
  <c r="Y586" i="1"/>
  <c r="BP573" i="1"/>
  <c r="BN573" i="1"/>
  <c r="Z573" i="1"/>
  <c r="BP581" i="1"/>
  <c r="BN581" i="1"/>
  <c r="Z581" i="1"/>
  <c r="BP591" i="1"/>
  <c r="BN591" i="1"/>
  <c r="Z591" i="1"/>
  <c r="BP609" i="1"/>
  <c r="BN609" i="1"/>
  <c r="Z609" i="1"/>
  <c r="BP611" i="1"/>
  <c r="BN611" i="1"/>
  <c r="Z611" i="1"/>
  <c r="BP613" i="1"/>
  <c r="BN613" i="1"/>
  <c r="Z613" i="1"/>
  <c r="BP647" i="1"/>
  <c r="BN647" i="1"/>
  <c r="Z647" i="1"/>
  <c r="BP649" i="1"/>
  <c r="BN649" i="1"/>
  <c r="Z649" i="1"/>
  <c r="BP492" i="1"/>
  <c r="BN492" i="1"/>
  <c r="Z492" i="1"/>
  <c r="BP497" i="1"/>
  <c r="BN497" i="1"/>
  <c r="Z497" i="1"/>
  <c r="BP532" i="1"/>
  <c r="BN532" i="1"/>
  <c r="Z532" i="1"/>
  <c r="BP550" i="1"/>
  <c r="BN550" i="1"/>
  <c r="Z550" i="1"/>
  <c r="BP557" i="1"/>
  <c r="BN557" i="1"/>
  <c r="Z557" i="1"/>
  <c r="BP568" i="1"/>
  <c r="BN568" i="1"/>
  <c r="Z568" i="1"/>
  <c r="BP576" i="1"/>
  <c r="BN576" i="1"/>
  <c r="Z576" i="1"/>
  <c r="BP582" i="1"/>
  <c r="BN582" i="1"/>
  <c r="Z582" i="1"/>
  <c r="AE680" i="1"/>
  <c r="Y615" i="1"/>
  <c r="BP608" i="1"/>
  <c r="BN608" i="1"/>
  <c r="Z608" i="1"/>
  <c r="BP610" i="1"/>
  <c r="BN610" i="1"/>
  <c r="Z610" i="1"/>
  <c r="BP612" i="1"/>
  <c r="BN612" i="1"/>
  <c r="Z612" i="1"/>
  <c r="BP614" i="1"/>
  <c r="BN614" i="1"/>
  <c r="Z614" i="1"/>
  <c r="Y651" i="1"/>
  <c r="Y650" i="1"/>
  <c r="BP646" i="1"/>
  <c r="BN646" i="1"/>
  <c r="Z646" i="1"/>
  <c r="BP648" i="1"/>
  <c r="BN648" i="1"/>
  <c r="Z648" i="1"/>
  <c r="Y598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3" i="1"/>
  <c r="BN63" i="1"/>
  <c r="BP65" i="1"/>
  <c r="BN65" i="1"/>
  <c r="Z65" i="1"/>
  <c r="BP69" i="1"/>
  <c r="BN69" i="1"/>
  <c r="Z69" i="1"/>
  <c r="Y78" i="1"/>
  <c r="BP77" i="1"/>
  <c r="BN77" i="1"/>
  <c r="Z77" i="1"/>
  <c r="Y88" i="1"/>
  <c r="BP81" i="1"/>
  <c r="BN81" i="1"/>
  <c r="Z81" i="1"/>
  <c r="BP85" i="1"/>
  <c r="BN85" i="1"/>
  <c r="Z85" i="1"/>
  <c r="Y96" i="1"/>
  <c r="BP93" i="1"/>
  <c r="BN93" i="1"/>
  <c r="Z93" i="1"/>
  <c r="BP101" i="1"/>
  <c r="BN101" i="1"/>
  <c r="Z101" i="1"/>
  <c r="E680" i="1"/>
  <c r="Y109" i="1"/>
  <c r="BP106" i="1"/>
  <c r="BN106" i="1"/>
  <c r="Z106" i="1"/>
  <c r="BP114" i="1"/>
  <c r="BN114" i="1"/>
  <c r="Z114" i="1"/>
  <c r="H9" i="1"/>
  <c r="Y24" i="1"/>
  <c r="Y53" i="1"/>
  <c r="D680" i="1"/>
  <c r="Y72" i="1"/>
  <c r="BP67" i="1"/>
  <c r="BN67" i="1"/>
  <c r="Z67" i="1"/>
  <c r="Y71" i="1"/>
  <c r="BP75" i="1"/>
  <c r="BN75" i="1"/>
  <c r="Z75" i="1"/>
  <c r="Z78" i="1" s="1"/>
  <c r="BP83" i="1"/>
  <c r="BN83" i="1"/>
  <c r="Z83" i="1"/>
  <c r="Y87" i="1"/>
  <c r="BP91" i="1"/>
  <c r="BN91" i="1"/>
  <c r="Z91" i="1"/>
  <c r="Z96" i="1" s="1"/>
  <c r="BP95" i="1"/>
  <c r="BN95" i="1"/>
  <c r="Z95" i="1"/>
  <c r="Y97" i="1"/>
  <c r="Y102" i="1"/>
  <c r="BP99" i="1"/>
  <c r="BN99" i="1"/>
  <c r="Z99" i="1"/>
  <c r="Z102" i="1" s="1"/>
  <c r="BP108" i="1"/>
  <c r="BN108" i="1"/>
  <c r="Z108" i="1"/>
  <c r="Y110" i="1"/>
  <c r="Y118" i="1"/>
  <c r="BP112" i="1"/>
  <c r="BN112" i="1"/>
  <c r="Z112" i="1"/>
  <c r="Z118" i="1" s="1"/>
  <c r="BP117" i="1"/>
  <c r="BN117" i="1"/>
  <c r="Z117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1" i="1"/>
  <c r="BP375" i="1"/>
  <c r="BN375" i="1"/>
  <c r="BP377" i="1"/>
  <c r="BN377" i="1"/>
  <c r="Z377" i="1"/>
  <c r="BP386" i="1"/>
  <c r="BN386" i="1"/>
  <c r="Z386" i="1"/>
  <c r="Y388" i="1"/>
  <c r="BP392" i="1"/>
  <c r="BN392" i="1"/>
  <c r="Z392" i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80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80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AA680" i="1"/>
  <c r="Y537" i="1"/>
  <c r="Y538" i="1"/>
  <c r="BP531" i="1"/>
  <c r="BN531" i="1"/>
  <c r="Z531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BP566" i="1"/>
  <c r="BN566" i="1"/>
  <c r="Z566" i="1"/>
  <c r="Y571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BN138" i="1"/>
  <c r="Z140" i="1"/>
  <c r="BN140" i="1"/>
  <c r="Z142" i="1"/>
  <c r="BN142" i="1"/>
  <c r="Z148" i="1"/>
  <c r="Z149" i="1" s="1"/>
  <c r="BN148" i="1"/>
  <c r="G680" i="1"/>
  <c r="Z154" i="1"/>
  <c r="BN154" i="1"/>
  <c r="Y157" i="1"/>
  <c r="Z160" i="1"/>
  <c r="Z161" i="1" s="1"/>
  <c r="BN160" i="1"/>
  <c r="Z164" i="1"/>
  <c r="Z166" i="1" s="1"/>
  <c r="BN164" i="1"/>
  <c r="BP164" i="1"/>
  <c r="H680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80" i="1"/>
  <c r="Z206" i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80" i="1"/>
  <c r="Z263" i="1"/>
  <c r="BN263" i="1"/>
  <c r="Z265" i="1"/>
  <c r="BN265" i="1"/>
  <c r="Z267" i="1"/>
  <c r="BN267" i="1"/>
  <c r="Z269" i="1"/>
  <c r="BN269" i="1"/>
  <c r="Y272" i="1"/>
  <c r="M680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80" i="1"/>
  <c r="Z357" i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80" i="1"/>
  <c r="Z375" i="1"/>
  <c r="BP379" i="1"/>
  <c r="BN379" i="1"/>
  <c r="Z379" i="1"/>
  <c r="Y381" i="1"/>
  <c r="Y387" i="1"/>
  <c r="BP383" i="1"/>
  <c r="BN383" i="1"/>
  <c r="Z383" i="1"/>
  <c r="Y395" i="1"/>
  <c r="Y394" i="1"/>
  <c r="BP398" i="1"/>
  <c r="BN398" i="1"/>
  <c r="Z398" i="1"/>
  <c r="Z400" i="1" s="1"/>
  <c r="Y412" i="1"/>
  <c r="Y411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4" i="1"/>
  <c r="BN534" i="1"/>
  <c r="Z534" i="1"/>
  <c r="V680" i="1"/>
  <c r="Y406" i="1"/>
  <c r="W680" i="1"/>
  <c r="Y428" i="1"/>
  <c r="Y680" i="1"/>
  <c r="Y477" i="1"/>
  <c r="BP535" i="1"/>
  <c r="BN535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560" i="1"/>
  <c r="BN560" i="1"/>
  <c r="Z560" i="1"/>
  <c r="Y570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Z590" i="1"/>
  <c r="BN590" i="1"/>
  <c r="BP619" i="1"/>
  <c r="BN619" i="1"/>
  <c r="Z619" i="1"/>
  <c r="BP621" i="1"/>
  <c r="BN621" i="1"/>
  <c r="Z621" i="1"/>
  <c r="Y623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BP655" i="1"/>
  <c r="BN655" i="1"/>
  <c r="Z655" i="1"/>
  <c r="Y657" i="1"/>
  <c r="Z595" i="1"/>
  <c r="BN595" i="1"/>
  <c r="BP595" i="1"/>
  <c r="Z596" i="1"/>
  <c r="BN596" i="1"/>
  <c r="Y597" i="1"/>
  <c r="AD680" i="1"/>
  <c r="Y603" i="1"/>
  <c r="BP602" i="1"/>
  <c r="BN602" i="1"/>
  <c r="Z602" i="1"/>
  <c r="Z603" i="1" s="1"/>
  <c r="Y604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Y644" i="1"/>
  <c r="AF680" i="1"/>
  <c r="Y656" i="1"/>
  <c r="BP654" i="1"/>
  <c r="BN654" i="1"/>
  <c r="Z654" i="1"/>
  <c r="Z656" i="1" s="1"/>
  <c r="Y616" i="1"/>
  <c r="Z663" i="1"/>
  <c r="Z664" i="1" s="1"/>
  <c r="BN663" i="1"/>
  <c r="BP663" i="1"/>
  <c r="Y664" i="1"/>
  <c r="Y669" i="1"/>
  <c r="Z667" i="1"/>
  <c r="Z668" i="1" s="1"/>
  <c r="BN667" i="1"/>
  <c r="BP667" i="1"/>
  <c r="Z632" i="1" l="1"/>
  <c r="Z387" i="1"/>
  <c r="Z207" i="1"/>
  <c r="Z156" i="1"/>
  <c r="Z394" i="1"/>
  <c r="Z622" i="1"/>
  <c r="Z427" i="1"/>
  <c r="Z380" i="1"/>
  <c r="Z371" i="1"/>
  <c r="Z311" i="1"/>
  <c r="Z301" i="1"/>
  <c r="Z258" i="1"/>
  <c r="Z223" i="1"/>
  <c r="Z201" i="1"/>
  <c r="Z179" i="1"/>
  <c r="Z134" i="1"/>
  <c r="Z127" i="1"/>
  <c r="Z650" i="1"/>
  <c r="Z615" i="1"/>
  <c r="Z364" i="1"/>
  <c r="Z289" i="1"/>
  <c r="Z271" i="1"/>
  <c r="Z144" i="1"/>
  <c r="Z570" i="1"/>
  <c r="Z523" i="1"/>
  <c r="Z466" i="1"/>
  <c r="Z586" i="1"/>
  <c r="Z237" i="1"/>
  <c r="Z592" i="1"/>
  <c r="Z109" i="1"/>
  <c r="Z71" i="1"/>
  <c r="Y674" i="1"/>
  <c r="Y671" i="1"/>
  <c r="Z597" i="1"/>
  <c r="Z643" i="1"/>
  <c r="Z562" i="1"/>
  <c r="Z500" i="1"/>
  <c r="Z246" i="1"/>
  <c r="Z537" i="1"/>
  <c r="Z453" i="1"/>
  <c r="Y670" i="1"/>
  <c r="Z87" i="1"/>
  <c r="Z53" i="1"/>
  <c r="Z34" i="1"/>
  <c r="Y672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<sst xmlns="http://schemas.openxmlformats.org/spreadsheetml/2006/main" count="3192" uniqueCount="1101">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</sst>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45666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0.54166666666666663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4">
        <v>4607091385670</v>
      </c>
      <c r="E47" s="795"/>
      <c r="F47" s="786">
        <v>1.4</v>
      </c>
      <c r="G47" s="32">
        <v>8</v>
      </c>
      <c r="H47" s="786">
        <v>11.2</v>
      </c>
      <c r="I47" s="78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4">
        <v>4607091385670</v>
      </c>
      <c r="E48" s="795"/>
      <c r="F48" s="786">
        <v>1.35</v>
      </c>
      <c r="G48" s="32">
        <v>8</v>
      </c>
      <c r="H48" s="786">
        <v>10.8</v>
      </c>
      <c r="I48" s="78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4">
        <v>4680115882539</v>
      </c>
      <c r="E50" s="795"/>
      <c r="F50" s="786">
        <v>0.37</v>
      </c>
      <c r="G50" s="32">
        <v>10</v>
      </c>
      <c r="H50" s="786">
        <v>3.7</v>
      </c>
      <c r="I50" s="78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4301011382</v>
      </c>
      <c r="D51" s="794">
        <v>4607091385687</v>
      </c>
      <c r="E51" s="795"/>
      <c r="F51" s="786">
        <v>0.4</v>
      </c>
      <c r="G51" s="32">
        <v>10</v>
      </c>
      <c r="H51" s="786">
        <v>4</v>
      </c>
      <c r="I51" s="78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200</v>
      </c>
      <c r="Y63" s="788">
        <f t="shared" si="11"/>
        <v>205.20000000000002</v>
      </c>
      <c r="Z63" s="36">
        <f>IFERROR(IF(Y63=0,"",ROUNDUP(Y63/H63,0)*0.02175),"")</f>
        <v>0.41324999999999995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208.88888888888889</v>
      </c>
      <c r="BN63" s="64">
        <f t="shared" si="13"/>
        <v>214.32</v>
      </c>
      <c r="BO63" s="64">
        <f t="shared" si="14"/>
        <v>0.3306878306878307</v>
      </c>
      <c r="BP63" s="64">
        <f t="shared" si="15"/>
        <v>0.33928571428571425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4">
        <v>4680115885899</v>
      </c>
      <c r="E68" s="795"/>
      <c r="F68" s="786">
        <v>0.35</v>
      </c>
      <c r="G68" s="32">
        <v>6</v>
      </c>
      <c r="H68" s="786">
        <v>2.1</v>
      </c>
      <c r="I68" s="78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4">
        <v>4607091382952</v>
      </c>
      <c r="E69" s="795"/>
      <c r="F69" s="786">
        <v>0.5</v>
      </c>
      <c r="G69" s="32">
        <v>6</v>
      </c>
      <c r="H69" s="786">
        <v>3</v>
      </c>
      <c r="I69" s="786">
        <v>3.21</v>
      </c>
      <c r="J69" s="32">
        <v>132</v>
      </c>
      <c r="K69" s="32" t="s">
        <v>126</v>
      </c>
      <c r="L69" s="32"/>
      <c r="M69" s="33" t="s">
        <v>119</v>
      </c>
      <c r="N69" s="33"/>
      <c r="O69" s="32">
        <v>50</v>
      </c>
      <c r="P69" s="100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145</v>
      </c>
      <c r="M70" s="33" t="s">
        <v>119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18.518518518518519</v>
      </c>
      <c r="Y71" s="789">
        <f>IFERROR(Y62/H62,"0")+IFERROR(Y63/H63,"0")+IFERROR(Y64/H64,"0")+IFERROR(Y65/H65,"0")+IFERROR(Y66/H66,"0")+IFERROR(Y67/H67,"0")+IFERROR(Y68/H68,"0")+IFERROR(Y69/H69,"0")+IFERROR(Y70/H70,"0")</f>
        <v>19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0.41324999999999995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200</v>
      </c>
      <c r="Y72" s="789">
        <f>IFERROR(SUM(Y62:Y70),"0")</f>
        <v>205.20000000000002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119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40</v>
      </c>
      <c r="Y74" s="788">
        <f>IFERROR(IF(X74="",0,CEILING((X74/$H74),1)*$H74),"")</f>
        <v>43.2</v>
      </c>
      <c r="Z74" s="36">
        <f>IFERROR(IF(Y74=0,"",ROUNDUP(Y74/H74,0)*0.02175),"")</f>
        <v>8.6999999999999994E-2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41.777777777777771</v>
      </c>
      <c r="BN74" s="64">
        <f>IFERROR(Y74*I74/H74,"0")</f>
        <v>45.12</v>
      </c>
      <c r="BO74" s="64">
        <f>IFERROR(1/J74*(X74/H74),"0")</f>
        <v>6.613756613756612E-2</v>
      </c>
      <c r="BP74" s="64">
        <f>IFERROR(1/J74*(Y74/H74),"0")</f>
        <v>7.1428571428571425E-2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119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145</v>
      </c>
      <c r="M77" s="33" t="s">
        <v>119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3.7037037037037033</v>
      </c>
      <c r="Y78" s="789">
        <f>IFERROR(Y74/H74,"0")+IFERROR(Y75/H75,"0")+IFERROR(Y76/H76,"0")+IFERROR(Y77/H77,"0")</f>
        <v>4</v>
      </c>
      <c r="Z78" s="789">
        <f>IFERROR(IF(Z74="",0,Z74),"0")+IFERROR(IF(Z75="",0,Z75),"0")+IFERROR(IF(Z76="",0,Z76),"0")+IFERROR(IF(Z77="",0,Z77),"0")</f>
        <v>8.6999999999999994E-2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40</v>
      </c>
      <c r="Y79" s="789">
        <f>IFERROR(SUM(Y74:Y77),"0")</f>
        <v>43.2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10</v>
      </c>
      <c r="Y92" s="788">
        <f t="shared" si="21"/>
        <v>16.8</v>
      </c>
      <c r="Z92" s="36">
        <f>IFERROR(IF(Y92=0,"",ROUNDUP(Y92/H92,0)*0.02175),"")</f>
        <v>4.3499999999999997E-2</v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10.657142857142857</v>
      </c>
      <c r="BN92" s="64">
        <f t="shared" si="23"/>
        <v>17.904</v>
      </c>
      <c r="BO92" s="64">
        <f t="shared" si="24"/>
        <v>2.1258503401360544E-2</v>
      </c>
      <c r="BP92" s="64">
        <f t="shared" si="25"/>
        <v>3.5714285714285712E-2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1.1904761904761905</v>
      </c>
      <c r="Y96" s="789">
        <f>IFERROR(Y90/H90,"0")+IFERROR(Y91/H91,"0")+IFERROR(Y92/H92,"0")+IFERROR(Y93/H93,"0")+IFERROR(Y94/H94,"0")+IFERROR(Y95/H95,"0")</f>
        <v>2</v>
      </c>
      <c r="Z96" s="789">
        <f>IFERROR(IF(Z90="",0,Z90),"0")+IFERROR(IF(Z91="",0,Z91),"0")+IFERROR(IF(Z92="",0,Z92),"0")+IFERROR(IF(Z93="",0,Z93),"0")+IFERROR(IF(Z94="",0,Z94),"0")+IFERROR(IF(Z95="",0,Z95),"0")</f>
        <v>4.3499999999999997E-2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10</v>
      </c>
      <c r="Y97" s="789">
        <f>IFERROR(SUM(Y90:Y95),"0")</f>
        <v>16.8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161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129</v>
      </c>
      <c r="M108" s="33" t="s">
        <v>161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794">
        <v>4607091386967</v>
      </c>
      <c r="E112" s="795"/>
      <c r="F112" s="786">
        <v>1.4</v>
      </c>
      <c r="G112" s="32">
        <v>6</v>
      </c>
      <c r="H112" s="786">
        <v>8.4</v>
      </c>
      <c r="I112" s="78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94">
        <v>4607091386967</v>
      </c>
      <c r="E113" s="795"/>
      <c r="F113" s="786">
        <v>1.35</v>
      </c>
      <c r="G113" s="32">
        <v>6</v>
      </c>
      <c r="H113" s="786">
        <v>8.1</v>
      </c>
      <c r="I113" s="78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4301051687</v>
      </c>
      <c r="D116" s="794">
        <v>4680115880214</v>
      </c>
      <c r="E116" s="795"/>
      <c r="F116" s="786">
        <v>0.45</v>
      </c>
      <c r="G116" s="32">
        <v>4</v>
      </c>
      <c r="H116" s="786">
        <v>1.8</v>
      </c>
      <c r="I116" s="78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60" t="s">
        <v>238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239</v>
      </c>
      <c r="C117" s="31">
        <v>4301051439</v>
      </c>
      <c r="D117" s="794">
        <v>4680115880214</v>
      </c>
      <c r="E117" s="795"/>
      <c r="F117" s="786">
        <v>0.45</v>
      </c>
      <c r="G117" s="32">
        <v>6</v>
      </c>
      <c r="H117" s="786">
        <v>2.7</v>
      </c>
      <c r="I117" s="78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3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94">
        <v>4680115882133</v>
      </c>
      <c r="E122" s="795"/>
      <c r="F122" s="786">
        <v>1.4</v>
      </c>
      <c r="G122" s="32">
        <v>8</v>
      </c>
      <c r="H122" s="786">
        <v>11.2</v>
      </c>
      <c r="I122" s="78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94">
        <v>4680115882133</v>
      </c>
      <c r="E123" s="795"/>
      <c r="F123" s="786">
        <v>1.35</v>
      </c>
      <c r="G123" s="32">
        <v>8</v>
      </c>
      <c r="H123" s="786">
        <v>10.8</v>
      </c>
      <c r="I123" s="786">
        <v>11.28</v>
      </c>
      <c r="J123" s="32">
        <v>56</v>
      </c>
      <c r="K123" s="32" t="s">
        <v>116</v>
      </c>
      <c r="L123" s="32"/>
      <c r="M123" s="33" t="s">
        <v>119</v>
      </c>
      <c r="N123" s="33"/>
      <c r="O123" s="32">
        <v>50</v>
      </c>
      <c r="P123" s="11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129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119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119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119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customHeight="1" x14ac:dyDescent="0.25">
      <c r="A137" s="54" t="s">
        <v>261</v>
      </c>
      <c r="B137" s="54" t="s">
        <v>262</v>
      </c>
      <c r="C137" s="31">
        <v>4301051625</v>
      </c>
      <c r="D137" s="794">
        <v>4607091385168</v>
      </c>
      <c r="E137" s="795"/>
      <c r="F137" s="786">
        <v>1.4</v>
      </c>
      <c r="G137" s="32">
        <v>6</v>
      </c>
      <c r="H137" s="786">
        <v>8.4</v>
      </c>
      <c r="I137" s="78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25</v>
      </c>
      <c r="Y137" s="788">
        <f t="shared" ref="Y137:Y143" si="31">IFERROR(IF(X137="",0,CEILING((X137/$H137),1)*$H137),"")</f>
        <v>25.200000000000003</v>
      </c>
      <c r="Z137" s="36">
        <f>IFERROR(IF(Y137=0,"",ROUNDUP(Y137/H137,0)*0.02175),"")</f>
        <v>6.5250000000000002E-2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26.660714285714288</v>
      </c>
      <c r="BN137" s="64">
        <f t="shared" ref="BN137:BN143" si="33">IFERROR(Y137*I137/H137,"0")</f>
        <v>26.874000000000002</v>
      </c>
      <c r="BO137" s="64">
        <f t="shared" ref="BO137:BO143" si="34">IFERROR(1/J137*(X137/H137),"0")</f>
        <v>5.3146258503401357E-2</v>
      </c>
      <c r="BP137" s="64">
        <f t="shared" ref="BP137:BP143" si="35">IFERROR(1/J137*(Y137/H137),"0")</f>
        <v>5.3571428571428568E-2</v>
      </c>
    </row>
    <row r="138" spans="1:68" ht="37.5" hidden="1" customHeight="1" x14ac:dyDescent="0.25">
      <c r="A138" s="54" t="s">
        <v>261</v>
      </c>
      <c r="B138" s="54" t="s">
        <v>264</v>
      </c>
      <c r="C138" s="31">
        <v>4301051360</v>
      </c>
      <c r="D138" s="794">
        <v>4607091385168</v>
      </c>
      <c r="E138" s="795"/>
      <c r="F138" s="786">
        <v>1.35</v>
      </c>
      <c r="G138" s="32">
        <v>6</v>
      </c>
      <c r="H138" s="786">
        <v>8.1</v>
      </c>
      <c r="I138" s="786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2.9761904761904763</v>
      </c>
      <c r="Y144" s="789">
        <f>IFERROR(Y137/H137,"0")+IFERROR(Y138/H138,"0")+IFERROR(Y139/H139,"0")+IFERROR(Y140/H140,"0")+IFERROR(Y141/H141,"0")+IFERROR(Y142/H142,"0")+IFERROR(Y143/H143,"0")</f>
        <v>3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6.5250000000000002E-2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25</v>
      </c>
      <c r="Y145" s="789">
        <f>IFERROR(SUM(Y137:Y143),"0")</f>
        <v>25.200000000000003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4301031234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4301031235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4301011855</v>
      </c>
      <c r="D279" s="794">
        <v>4680115885837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4301011322</v>
      </c>
      <c r="D280" s="794">
        <v>4607091387452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4301011853</v>
      </c>
      <c r="D283" s="794">
        <v>4680115885851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4301011313</v>
      </c>
      <c r="D284" s="794">
        <v>4607091385984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4301011852</v>
      </c>
      <c r="D285" s="794">
        <v>4680115885844</v>
      </c>
      <c r="E285" s="795"/>
      <c r="F285" s="786">
        <v>0.4</v>
      </c>
      <c r="G285" s="32">
        <v>10</v>
      </c>
      <c r="H285" s="786">
        <v>4</v>
      </c>
      <c r="I285" s="78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490</v>
      </c>
      <c r="B286" s="54" t="s">
        <v>491</v>
      </c>
      <c r="C286" s="31">
        <v>4301011319</v>
      </c>
      <c r="D286" s="794">
        <v>4607091387469</v>
      </c>
      <c r="E286" s="795"/>
      <c r="F286" s="786">
        <v>0.5</v>
      </c>
      <c r="G286" s="32">
        <v>10</v>
      </c>
      <c r="H286" s="786">
        <v>5</v>
      </c>
      <c r="I286" s="78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4301011851</v>
      </c>
      <c r="D287" s="794">
        <v>4680115885820</v>
      </c>
      <c r="E287" s="795"/>
      <c r="F287" s="786">
        <v>0.4</v>
      </c>
      <c r="G287" s="32">
        <v>10</v>
      </c>
      <c r="H287" s="786">
        <v>4</v>
      </c>
      <c r="I287" s="78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4301011316</v>
      </c>
      <c r="D288" s="794">
        <v>4607091387438</v>
      </c>
      <c r="E288" s="795"/>
      <c r="F288" s="786">
        <v>0.5</v>
      </c>
      <c r="G288" s="32">
        <v>10</v>
      </c>
      <c r="H288" s="786">
        <v>5</v>
      </c>
      <c r="I288" s="78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200</v>
      </c>
      <c r="Y358" s="788">
        <f t="shared" si="77"/>
        <v>205.20000000000002</v>
      </c>
      <c r="Z358" s="36">
        <f>IFERROR(IF(Y358=0,"",ROUNDUP(Y358/H358,0)*0.02175),"")</f>
        <v>0.41324999999999995</v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208.88888888888889</v>
      </c>
      <c r="BN358" s="64">
        <f t="shared" si="79"/>
        <v>214.32</v>
      </c>
      <c r="BO358" s="64">
        <f t="shared" si="80"/>
        <v>0.3306878306878307</v>
      </c>
      <c r="BP358" s="64">
        <f t="shared" si="81"/>
        <v>0.33928571428571425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4301011859</v>
      </c>
      <c r="D362" s="794">
        <v>4680115885608</v>
      </c>
      <c r="E362" s="795"/>
      <c r="F362" s="786">
        <v>0.4</v>
      </c>
      <c r="G362" s="32">
        <v>10</v>
      </c>
      <c r="H362" s="786">
        <v>4</v>
      </c>
      <c r="I362" s="78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5</v>
      </c>
      <c r="Y362" s="788">
        <f t="shared" si="77"/>
        <v>8</v>
      </c>
      <c r="Z362" s="36">
        <f>IFERROR(IF(Y362=0,"",ROUNDUP(Y362/H362,0)*0.00902),"")</f>
        <v>1.804E-2</v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5.2625000000000002</v>
      </c>
      <c r="BN362" s="64">
        <f t="shared" si="79"/>
        <v>8.42</v>
      </c>
      <c r="BO362" s="64">
        <f t="shared" si="80"/>
        <v>9.46969696969697E-3</v>
      </c>
      <c r="BP362" s="64">
        <f t="shared" si="81"/>
        <v>1.5151515151515152E-2</v>
      </c>
    </row>
    <row r="363" spans="1:68" ht="27" hidden="1" customHeight="1" x14ac:dyDescent="0.25">
      <c r="A363" s="54" t="s">
        <v>580</v>
      </c>
      <c r="B363" s="54" t="s">
        <v>581</v>
      </c>
      <c r="C363" s="31">
        <v>4301011323</v>
      </c>
      <c r="D363" s="794">
        <v>4607091386011</v>
      </c>
      <c r="E363" s="795"/>
      <c r="F363" s="786">
        <v>0.5</v>
      </c>
      <c r="G363" s="32">
        <v>10</v>
      </c>
      <c r="H363" s="786">
        <v>5</v>
      </c>
      <c r="I363" s="78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19.768518518518519</v>
      </c>
      <c r="Y364" s="789">
        <f>IFERROR(Y356/H356,"0")+IFERROR(Y357/H357,"0")+IFERROR(Y358/H358,"0")+IFERROR(Y359/H359,"0")+IFERROR(Y360/H360,"0")+IFERROR(Y361/H361,"0")+IFERROR(Y362/H362,"0")+IFERROR(Y363/H363,"0")</f>
        <v>21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0.43128999999999995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205</v>
      </c>
      <c r="Y365" s="789">
        <f>IFERROR(SUM(Y356:Y363),"0")</f>
        <v>213.20000000000002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30</v>
      </c>
      <c r="Y368" s="788">
        <f>IFERROR(IF(X368="",0,CEILING((X368/$H368),1)*$H368),"")</f>
        <v>33.6</v>
      </c>
      <c r="Z368" s="36">
        <f>IFERROR(IF(Y368=0,"",ROUNDUP(Y368/H368,0)*0.00902),"")</f>
        <v>7.2160000000000002E-2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31.928571428571427</v>
      </c>
      <c r="BN368" s="64">
        <f>IFERROR(Y368*I368/H368,"0")</f>
        <v>35.76</v>
      </c>
      <c r="BO368" s="64">
        <f>IFERROR(1/J368*(X368/H368),"0")</f>
        <v>5.4112554112554112E-2</v>
      </c>
      <c r="BP368" s="64">
        <f>IFERROR(1/J368*(Y368/H368),"0")</f>
        <v>6.0606060606060608E-2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7.1428571428571423</v>
      </c>
      <c r="Y371" s="789">
        <f>IFERROR(Y367/H367,"0")+IFERROR(Y368/H368,"0")+IFERROR(Y369/H369,"0")+IFERROR(Y370/H370,"0")</f>
        <v>8</v>
      </c>
      <c r="Z371" s="789">
        <f>IFERROR(IF(Z367="",0,Z367),"0")+IFERROR(IF(Z368="",0,Z368),"0")+IFERROR(IF(Z369="",0,Z369),"0")+IFERROR(IF(Z370="",0,Z370),"0")</f>
        <v>7.2160000000000002E-2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30</v>
      </c>
      <c r="Y372" s="789">
        <f>IFERROR(SUM(Y367:Y370),"0")</f>
        <v>33.6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220</v>
      </c>
      <c r="Y374" s="788">
        <f t="shared" ref="Y374:Y379" si="82">IFERROR(IF(X374="",0,CEILING((X374/$H374),1)*$H374),"")</f>
        <v>226.2</v>
      </c>
      <c r="Z374" s="36">
        <f>IFERROR(IF(Y374=0,"",ROUNDUP(Y374/H374,0)*0.02175),"")</f>
        <v>0.63074999999999992</v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235.73846153846156</v>
      </c>
      <c r="BN374" s="64">
        <f t="shared" ref="BN374:BN379" si="84">IFERROR(Y374*I374/H374,"0")</f>
        <v>242.38200000000001</v>
      </c>
      <c r="BO374" s="64">
        <f t="shared" ref="BO374:BO379" si="85">IFERROR(1/J374*(X374/H374),"0")</f>
        <v>0.50366300366300365</v>
      </c>
      <c r="BP374" s="64">
        <f t="shared" ref="BP374:BP379" si="86">IFERROR(1/J374*(Y374/H374),"0")</f>
        <v>0.51785714285714279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28.205128205128204</v>
      </c>
      <c r="Y380" s="789">
        <f>IFERROR(Y374/H374,"0")+IFERROR(Y375/H375,"0")+IFERROR(Y376/H376,"0")+IFERROR(Y377/H377,"0")+IFERROR(Y378/H378,"0")+IFERROR(Y379/H379,"0")</f>
        <v>29</v>
      </c>
      <c r="Z380" s="789">
        <f>IFERROR(IF(Z374="",0,Z374),"0")+IFERROR(IF(Z375="",0,Z375),"0")+IFERROR(IF(Z376="",0,Z376),"0")+IFERROR(IF(Z377="",0,Z377),"0")+IFERROR(IF(Z378="",0,Z378),"0")+IFERROR(IF(Z379="",0,Z379),"0")</f>
        <v>0.63074999999999992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220</v>
      </c>
      <c r="Y381" s="789">
        <f>IFERROR(SUM(Y374:Y379),"0")</f>
        <v>226.2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50</v>
      </c>
      <c r="Y384" s="788">
        <f>IFERROR(IF(X384="",0,CEILING((X384/$H384),1)*$H384),"")</f>
        <v>54.6</v>
      </c>
      <c r="Z384" s="36">
        <f>IFERROR(IF(Y384=0,"",ROUNDUP(Y384/H384,0)*0.02175),"")</f>
        <v>0.15225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53.61538461538462</v>
      </c>
      <c r="BN384" s="64">
        <f>IFERROR(Y384*I384/H384,"0")</f>
        <v>58.548000000000009</v>
      </c>
      <c r="BO384" s="64">
        <f>IFERROR(1/J384*(X384/H384),"0")</f>
        <v>0.11446886446886446</v>
      </c>
      <c r="BP384" s="64">
        <f>IFERROR(1/J384*(Y384/H384),"0")</f>
        <v>0.125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4301060484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35" t="s">
        <v>620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622</v>
      </c>
      <c r="C386" s="31">
        <v>4301060325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6.4102564102564106</v>
      </c>
      <c r="Y387" s="789">
        <f>IFERROR(Y383/H383,"0")+IFERROR(Y384/H384,"0")+IFERROR(Y385/H385,"0")+IFERROR(Y386/H386,"0")</f>
        <v>7</v>
      </c>
      <c r="Z387" s="789">
        <f>IFERROR(IF(Z383="",0,Z383),"0")+IFERROR(IF(Z384="",0,Z384),"0")+IFERROR(IF(Z385="",0,Z385),"0")+IFERROR(IF(Z386="",0,Z386),"0")</f>
        <v>0.15225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50</v>
      </c>
      <c r="Y388" s="789">
        <f>IFERROR(SUM(Y383:Y386),"0")</f>
        <v>54.6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15</v>
      </c>
      <c r="Y419" s="788">
        <f t="shared" si="87"/>
        <v>15</v>
      </c>
      <c r="Z419" s="36">
        <f>IFERROR(IF(Y419=0,"",ROUNDUP(Y419/H419,0)*0.02175),"")</f>
        <v>2.1749999999999999E-2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15.48</v>
      </c>
      <c r="BN419" s="64">
        <f t="shared" si="89"/>
        <v>15.48</v>
      </c>
      <c r="BO419" s="64">
        <f t="shared" si="90"/>
        <v>2.0833333333333332E-2</v>
      </c>
      <c r="BP419" s="64">
        <f t="shared" si="91"/>
        <v>2.0833333333333332E-2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94">
        <v>4680115884830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669</v>
      </c>
      <c r="B421" s="54" t="s">
        <v>671</v>
      </c>
      <c r="C421" s="31">
        <v>4301011867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 t="s">
        <v>145</v>
      </c>
      <c r="M421" s="33" t="s">
        <v>68</v>
      </c>
      <c r="N421" s="33"/>
      <c r="O421" s="32">
        <v>60</v>
      </c>
      <c r="P421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1">
        <v>4301011339</v>
      </c>
      <c r="D422" s="794">
        <v>4607091383997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60</v>
      </c>
      <c r="Y422" s="788">
        <f t="shared" si="87"/>
        <v>60</v>
      </c>
      <c r="Z422" s="36">
        <f>IFERROR(IF(Y422=0,"",ROUNDUP(Y422/H422,0)*0.02175),"")</f>
        <v>8.6999999999999994E-2</v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61.92</v>
      </c>
      <c r="BN422" s="64">
        <f t="shared" si="89"/>
        <v>61.92</v>
      </c>
      <c r="BO422" s="64">
        <f t="shared" si="90"/>
        <v>8.3333333333333329E-2</v>
      </c>
      <c r="BP422" s="64">
        <f t="shared" si="91"/>
        <v>8.3333333333333329E-2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4301011868</v>
      </c>
      <c r="D425" s="794">
        <v>4680115884861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683</v>
      </c>
      <c r="B426" s="54" t="s">
        <v>684</v>
      </c>
      <c r="C426" s="31">
        <v>4301011866</v>
      </c>
      <c r="D426" s="794">
        <v>4680115884878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0.10874999999999999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75</v>
      </c>
      <c r="Y428" s="789">
        <f>IFERROR(SUM(Y416:Y426),"0")</f>
        <v>75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119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94">
        <v>4680115884892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94">
        <v>4607091384192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4301051634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738</v>
      </c>
      <c r="C464" s="31">
        <v>4301051297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4301031406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4301031382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119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119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119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119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119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119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119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idden="1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hidden="1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4301020334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77</v>
      </c>
      <c r="N565" s="33"/>
      <c r="O565" s="32">
        <v>70</v>
      </c>
      <c r="P565" s="875" t="s">
        <v>893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895</v>
      </c>
      <c r="C566" s="31">
        <v>4301020222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119</v>
      </c>
      <c r="N566" s="33"/>
      <c r="O566" s="32">
        <v>55</v>
      </c>
      <c r="P566" s="10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4301020364</v>
      </c>
      <c r="D567" s="794">
        <v>4680115880054</v>
      </c>
      <c r="E567" s="795"/>
      <c r="F567" s="786">
        <v>0.6</v>
      </c>
      <c r="G567" s="32">
        <v>8</v>
      </c>
      <c r="H567" s="786">
        <v>4.8</v>
      </c>
      <c r="I567" s="786">
        <v>6.96</v>
      </c>
      <c r="J567" s="32">
        <v>120</v>
      </c>
      <c r="K567" s="32" t="s">
        <v>126</v>
      </c>
      <c r="L567" s="32"/>
      <c r="M567" s="33" t="s">
        <v>119</v>
      </c>
      <c r="N567" s="33"/>
      <c r="O567" s="32">
        <v>55</v>
      </c>
      <c r="P567" s="108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4301020385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6.93</v>
      </c>
      <c r="J568" s="32">
        <v>132</v>
      </c>
      <c r="K568" s="32" t="s">
        <v>126</v>
      </c>
      <c r="L568" s="32"/>
      <c r="M568" s="33" t="s">
        <v>119</v>
      </c>
      <c r="N568" s="33"/>
      <c r="O568" s="32">
        <v>70</v>
      </c>
      <c r="P568" s="1195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901</v>
      </c>
      <c r="C569" s="31">
        <v>4301020206</v>
      </c>
      <c r="D569" s="794">
        <v>4680115880054</v>
      </c>
      <c r="E569" s="795"/>
      <c r="F569" s="786">
        <v>0.6</v>
      </c>
      <c r="G569" s="32">
        <v>6</v>
      </c>
      <c r="H569" s="786">
        <v>3.6</v>
      </c>
      <c r="I569" s="786">
        <v>3.81</v>
      </c>
      <c r="J569" s="32">
        <v>132</v>
      </c>
      <c r="K569" s="32" t="s">
        <v>126</v>
      </c>
      <c r="L569" s="32"/>
      <c r="M569" s="33" t="s">
        <v>119</v>
      </c>
      <c r="N569" s="33"/>
      <c r="O569" s="32">
        <v>55</v>
      </c>
      <c r="P569" s="10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119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119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119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119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119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119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119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119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119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119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119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119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119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4301051920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2.0640000000000001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4301051390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4301051921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2.052</v>
      </c>
      <c r="J641" s="32">
        <v>182</v>
      </c>
      <c r="K641" s="32" t="s">
        <v>76</v>
      </c>
      <c r="L641" s="32"/>
      <c r="M641" s="33" t="s">
        <v>161</v>
      </c>
      <c r="N641" s="33"/>
      <c r="O641" s="32">
        <v>45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4301051448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119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119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119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855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893.00000000000011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900.81833028083031</v>
      </c>
      <c r="Y671" s="789">
        <f>IFERROR(SUM(BN22:BN667),"0")</f>
        <v>941.04799999999989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2</v>
      </c>
      <c r="Y672" s="38">
        <f>ROUNDUP(SUM(BP22:BP667),0)</f>
        <v>2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950.81833028083031</v>
      </c>
      <c r="Y673" s="789">
        <f>GrossWeightTotalR+PalletQtyTotalR*25</f>
        <v>991.04799999999989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92.915649165649157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98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2.0042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265.20000000000005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25.200000000000003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527.6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75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19"/>
        <filter val="10,00"/>
        <filter val="15,00"/>
        <filter val="18,52"/>
        <filter val="19,77"/>
        <filter val="2"/>
        <filter val="2,98"/>
        <filter val="200,00"/>
        <filter val="205,00"/>
        <filter val="220,00"/>
        <filter val="25,00"/>
        <filter val="28,21"/>
        <filter val="3,70"/>
        <filter val="30,00"/>
        <filter val="40,00"/>
        <filter val="5,00"/>
        <filter val="50,00"/>
        <filter val="6,41"/>
        <filter val="60,00"/>
        <filter val="7,14"/>
        <filter val="75,00"/>
        <filter val="855,00"/>
        <filter val="900,82"/>
        <filter val="92,92"/>
        <filter val="950,82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2025-01-07T10:44:12Z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