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C7C341-36E5-4F3F-AD15-00116A4621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P569" i="1" s="1"/>
  <c r="BO568" i="1"/>
  <c r="BM568" i="1"/>
  <c r="Y568" i="1"/>
  <c r="BP568" i="1" s="1"/>
  <c r="P568" i="1"/>
  <c r="BO567" i="1"/>
  <c r="BM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N378" i="1"/>
  <c r="BM378" i="1"/>
  <c r="Z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Y156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49" i="1" l="1"/>
  <c r="BN49" i="1"/>
  <c r="Z74" i="1"/>
  <c r="BN74" i="1"/>
  <c r="Z100" i="1"/>
  <c r="BN100" i="1"/>
  <c r="E680" i="1"/>
  <c r="Z133" i="1"/>
  <c r="BN133" i="1"/>
  <c r="Z176" i="1"/>
  <c r="BN176" i="1"/>
  <c r="Z211" i="1"/>
  <c r="BN211" i="1"/>
  <c r="Y224" i="1"/>
  <c r="Z233" i="1"/>
  <c r="BN233" i="1"/>
  <c r="Z251" i="1"/>
  <c r="BN251" i="1"/>
  <c r="Z270" i="1"/>
  <c r="BN270" i="1"/>
  <c r="Z308" i="1"/>
  <c r="BN308" i="1"/>
  <c r="Z368" i="1"/>
  <c r="BN368" i="1"/>
  <c r="Z421" i="1"/>
  <c r="BN421" i="1"/>
  <c r="Z450" i="1"/>
  <c r="BN450" i="1"/>
  <c r="Z452" i="1"/>
  <c r="BN452" i="1"/>
  <c r="Z553" i="1"/>
  <c r="BN553" i="1"/>
  <c r="Z558" i="1"/>
  <c r="BN558" i="1"/>
  <c r="Z559" i="1"/>
  <c r="BN559" i="1"/>
  <c r="Z560" i="1"/>
  <c r="BN560" i="1"/>
  <c r="Z561" i="1"/>
  <c r="BN561" i="1"/>
  <c r="Z568" i="1"/>
  <c r="BN568" i="1"/>
  <c r="Z569" i="1"/>
  <c r="BN569" i="1"/>
  <c r="BP417" i="1"/>
  <c r="BN417" i="1"/>
  <c r="Z417" i="1"/>
  <c r="Y438" i="1"/>
  <c r="BP435" i="1"/>
  <c r="BN435" i="1"/>
  <c r="Z435" i="1"/>
  <c r="BP446" i="1"/>
  <c r="BN446" i="1"/>
  <c r="Z446" i="1"/>
  <c r="BP549" i="1"/>
  <c r="BN549" i="1"/>
  <c r="Z549" i="1"/>
  <c r="BP580" i="1"/>
  <c r="BN580" i="1"/>
  <c r="Z580" i="1"/>
  <c r="Y598" i="1"/>
  <c r="Y597" i="1"/>
  <c r="BP595" i="1"/>
  <c r="BN595" i="1"/>
  <c r="Z595" i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1" i="1"/>
  <c r="X674" i="1"/>
  <c r="Z26" i="1"/>
  <c r="BN26" i="1"/>
  <c r="Z33" i="1"/>
  <c r="BN33" i="1"/>
  <c r="Y54" i="1"/>
  <c r="Z57" i="1"/>
  <c r="BN57" i="1"/>
  <c r="Y71" i="1"/>
  <c r="Z68" i="1"/>
  <c r="BN68" i="1"/>
  <c r="Z82" i="1"/>
  <c r="BN82" i="1"/>
  <c r="Z92" i="1"/>
  <c r="BN92" i="1"/>
  <c r="Z113" i="1"/>
  <c r="BN113" i="1"/>
  <c r="Z125" i="1"/>
  <c r="BN125" i="1"/>
  <c r="Z139" i="1"/>
  <c r="BN139" i="1"/>
  <c r="Z165" i="1"/>
  <c r="BN165" i="1"/>
  <c r="Y180" i="1"/>
  <c r="Z182" i="1"/>
  <c r="BN182" i="1"/>
  <c r="I680" i="1"/>
  <c r="Y20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Q680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Y339" i="1"/>
  <c r="Z360" i="1"/>
  <c r="BN360" i="1"/>
  <c r="Z374" i="1"/>
  <c r="BN374" i="1"/>
  <c r="Z385" i="1"/>
  <c r="BN385" i="1"/>
  <c r="Z386" i="1"/>
  <c r="BN386" i="1"/>
  <c r="BP425" i="1"/>
  <c r="BN425" i="1"/>
  <c r="Z425" i="1"/>
  <c r="BP436" i="1"/>
  <c r="BN436" i="1"/>
  <c r="Z436" i="1"/>
  <c r="BP462" i="1"/>
  <c r="BN462" i="1"/>
  <c r="Z462" i="1"/>
  <c r="BP577" i="1"/>
  <c r="BN577" i="1"/>
  <c r="Z577" i="1"/>
  <c r="BP583" i="1"/>
  <c r="BN583" i="1"/>
  <c r="Z583" i="1"/>
  <c r="BP596" i="1"/>
  <c r="BN596" i="1"/>
  <c r="Z596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466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Z380" i="1" s="1"/>
  <c r="BP392" i="1"/>
  <c r="BN392" i="1"/>
  <c r="Z392" i="1"/>
  <c r="BP419" i="1"/>
  <c r="BN419" i="1"/>
  <c r="Z419" i="1"/>
  <c r="BP448" i="1"/>
  <c r="BN448" i="1"/>
  <c r="Z448" i="1"/>
  <c r="B680" i="1"/>
  <c r="X672" i="1"/>
  <c r="X673" i="1" s="1"/>
  <c r="X67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51" i="1"/>
  <c r="BN51" i="1"/>
  <c r="Z62" i="1"/>
  <c r="BN62" i="1"/>
  <c r="BP62" i="1"/>
  <c r="Z66" i="1"/>
  <c r="BN66" i="1"/>
  <c r="Z70" i="1"/>
  <c r="BN70" i="1"/>
  <c r="Y78" i="1"/>
  <c r="Z76" i="1"/>
  <c r="BN76" i="1"/>
  <c r="Y88" i="1"/>
  <c r="Z84" i="1"/>
  <c r="BN84" i="1"/>
  <c r="Z90" i="1"/>
  <c r="BN90" i="1"/>
  <c r="BP90" i="1"/>
  <c r="Z94" i="1"/>
  <c r="BN94" i="1"/>
  <c r="Y102" i="1"/>
  <c r="Z107" i="1"/>
  <c r="BN107" i="1"/>
  <c r="Y118" i="1"/>
  <c r="Z115" i="1"/>
  <c r="BN115" i="1"/>
  <c r="Z123" i="1"/>
  <c r="BN123" i="1"/>
  <c r="Z131" i="1"/>
  <c r="BN131" i="1"/>
  <c r="Z137" i="1"/>
  <c r="BN137" i="1"/>
  <c r="BP137" i="1"/>
  <c r="Z141" i="1"/>
  <c r="BN141" i="1"/>
  <c r="Z147" i="1"/>
  <c r="BN147" i="1"/>
  <c r="BP147" i="1"/>
  <c r="Z153" i="1"/>
  <c r="BN153" i="1"/>
  <c r="BP153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Z207" i="1" s="1"/>
  <c r="BN205" i="1"/>
  <c r="Z215" i="1"/>
  <c r="BN215" i="1"/>
  <c r="BP215" i="1"/>
  <c r="Z219" i="1"/>
  <c r="BN219" i="1"/>
  <c r="Z227" i="1"/>
  <c r="BN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Y388" i="1"/>
  <c r="BP383" i="1"/>
  <c r="BN383" i="1"/>
  <c r="Z383" i="1"/>
  <c r="BP409" i="1"/>
  <c r="BN409" i="1"/>
  <c r="Z409" i="1"/>
  <c r="BP423" i="1"/>
  <c r="BN423" i="1"/>
  <c r="Z423" i="1"/>
  <c r="BP456" i="1"/>
  <c r="BN456" i="1"/>
  <c r="Z456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2" i="1"/>
  <c r="BN532" i="1"/>
  <c r="Z532" i="1"/>
  <c r="AB680" i="1"/>
  <c r="Y542" i="1"/>
  <c r="BP541" i="1"/>
  <c r="BN541" i="1"/>
  <c r="Z541" i="1"/>
  <c r="Z542" i="1" s="1"/>
  <c r="Y563" i="1"/>
  <c r="BP547" i="1"/>
  <c r="BN547" i="1"/>
  <c r="Z547" i="1"/>
  <c r="BP555" i="1"/>
  <c r="BN555" i="1"/>
  <c r="Z555" i="1"/>
  <c r="Y571" i="1"/>
  <c r="BP565" i="1"/>
  <c r="BN565" i="1"/>
  <c r="Z565" i="1"/>
  <c r="Y570" i="1"/>
  <c r="BP574" i="1"/>
  <c r="BN574" i="1"/>
  <c r="Z574" i="1"/>
  <c r="BP585" i="1"/>
  <c r="BN585" i="1"/>
  <c r="Z585" i="1"/>
  <c r="AF680" i="1"/>
  <c r="Y656" i="1"/>
  <c r="BP654" i="1"/>
  <c r="BN654" i="1"/>
  <c r="Z654" i="1"/>
  <c r="Z656" i="1" s="1"/>
  <c r="Y247" i="1"/>
  <c r="K680" i="1"/>
  <c r="P680" i="1"/>
  <c r="Y338" i="1"/>
  <c r="Y371" i="1"/>
  <c r="Y395" i="1"/>
  <c r="Y401" i="1"/>
  <c r="W680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3" i="1"/>
  <c r="BN533" i="1"/>
  <c r="Z533" i="1"/>
  <c r="BP551" i="1"/>
  <c r="BN551" i="1"/>
  <c r="Z551" i="1"/>
  <c r="BP556" i="1"/>
  <c r="BN556" i="1"/>
  <c r="Z556" i="1"/>
  <c r="BP566" i="1"/>
  <c r="BN566" i="1"/>
  <c r="Z566" i="1"/>
  <c r="BP575" i="1"/>
  <c r="BN575" i="1"/>
  <c r="Z575" i="1"/>
  <c r="BP591" i="1"/>
  <c r="BN591" i="1"/>
  <c r="Z591" i="1"/>
  <c r="BP655" i="1"/>
  <c r="BN655" i="1"/>
  <c r="Z655" i="1"/>
  <c r="Y665" i="1"/>
  <c r="Y664" i="1"/>
  <c r="BP663" i="1"/>
  <c r="BN663" i="1"/>
  <c r="Z663" i="1"/>
  <c r="Z664" i="1" s="1"/>
  <c r="Y593" i="1"/>
  <c r="Z461" i="1"/>
  <c r="BN461" i="1"/>
  <c r="BP461" i="1"/>
  <c r="F9" i="1"/>
  <c r="J9" i="1"/>
  <c r="F10" i="1"/>
  <c r="Z22" i="1"/>
  <c r="Z23" i="1" s="1"/>
  <c r="BN22" i="1"/>
  <c r="BP22" i="1"/>
  <c r="Y23" i="1"/>
  <c r="Y34" i="1"/>
  <c r="Y58" i="1"/>
  <c r="Y79" i="1"/>
  <c r="Y87" i="1"/>
  <c r="Y97" i="1"/>
  <c r="Y103" i="1"/>
  <c r="Y110" i="1"/>
  <c r="Y119" i="1"/>
  <c r="Y128" i="1"/>
  <c r="Y134" i="1"/>
  <c r="Y144" i="1"/>
  <c r="Y150" i="1"/>
  <c r="Y162" i="1"/>
  <c r="Y166" i="1"/>
  <c r="Y179" i="1"/>
  <c r="Y185" i="1"/>
  <c r="Y191" i="1"/>
  <c r="Y201" i="1"/>
  <c r="Y208" i="1"/>
  <c r="Y212" i="1"/>
  <c r="BP216" i="1"/>
  <c r="BN216" i="1"/>
  <c r="BP218" i="1"/>
  <c r="BN218" i="1"/>
  <c r="Z218" i="1"/>
  <c r="BP222" i="1"/>
  <c r="BN222" i="1"/>
  <c r="Z222" i="1"/>
  <c r="Y238" i="1"/>
  <c r="Y237" i="1"/>
  <c r="BP226" i="1"/>
  <c r="BN226" i="1"/>
  <c r="Z226" i="1"/>
  <c r="H9" i="1"/>
  <c r="Y24" i="1"/>
  <c r="Z27" i="1"/>
  <c r="BN27" i="1"/>
  <c r="Z32" i="1"/>
  <c r="BN32" i="1"/>
  <c r="C680" i="1"/>
  <c r="Z48" i="1"/>
  <c r="BN48" i="1"/>
  <c r="Z50" i="1"/>
  <c r="BN50" i="1"/>
  <c r="Z52" i="1"/>
  <c r="BN52" i="1"/>
  <c r="Y53" i="1"/>
  <c r="Z56" i="1"/>
  <c r="BN56" i="1"/>
  <c r="BP56" i="1"/>
  <c r="D680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BN148" i="1"/>
  <c r="G680" i="1"/>
  <c r="Z154" i="1"/>
  <c r="Z156" i="1" s="1"/>
  <c r="BN154" i="1"/>
  <c r="Y157" i="1"/>
  <c r="Z160" i="1"/>
  <c r="BN160" i="1"/>
  <c r="Z164" i="1"/>
  <c r="Z166" i="1" s="1"/>
  <c r="BN164" i="1"/>
  <c r="BP164" i="1"/>
  <c r="H680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BN206" i="1"/>
  <c r="Y207" i="1"/>
  <c r="Z210" i="1"/>
  <c r="Z212" i="1" s="1"/>
  <c r="BN210" i="1"/>
  <c r="BP210" i="1"/>
  <c r="Y223" i="1"/>
  <c r="Z216" i="1"/>
  <c r="BP220" i="1"/>
  <c r="BN220" i="1"/>
  <c r="Z220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BN337" i="1"/>
  <c r="BP337" i="1"/>
  <c r="Z342" i="1"/>
  <c r="Z343" i="1" s="1"/>
  <c r="BN342" i="1"/>
  <c r="BP342" i="1"/>
  <c r="Y343" i="1"/>
  <c r="Z346" i="1"/>
  <c r="BN346" i="1"/>
  <c r="BP346" i="1"/>
  <c r="Y349" i="1"/>
  <c r="U680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Y381" i="1"/>
  <c r="Z375" i="1"/>
  <c r="BN375" i="1"/>
  <c r="Z377" i="1"/>
  <c r="BN377" i="1"/>
  <c r="Y258" i="1"/>
  <c r="Y271" i="1"/>
  <c r="Y290" i="1"/>
  <c r="Y295" i="1"/>
  <c r="Y302" i="1"/>
  <c r="Y311" i="1"/>
  <c r="Y344" i="1"/>
  <c r="Y365" i="1"/>
  <c r="Y380" i="1"/>
  <c r="Y387" i="1"/>
  <c r="BP384" i="1"/>
  <c r="BN384" i="1"/>
  <c r="Z384" i="1"/>
  <c r="Z387" i="1" s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BN430" i="1"/>
  <c r="BP430" i="1"/>
  <c r="Y433" i="1"/>
  <c r="Y437" i="1"/>
  <c r="Y442" i="1"/>
  <c r="X680" i="1"/>
  <c r="Y454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Y537" i="1"/>
  <c r="BP548" i="1"/>
  <c r="BN548" i="1"/>
  <c r="Z548" i="1"/>
  <c r="AC680" i="1"/>
  <c r="BP552" i="1"/>
  <c r="BN552" i="1"/>
  <c r="Z552" i="1"/>
  <c r="BP557" i="1"/>
  <c r="BN557" i="1"/>
  <c r="Z557" i="1"/>
  <c r="Y587" i="1"/>
  <c r="BP573" i="1"/>
  <c r="BN573" i="1"/>
  <c r="Z573" i="1"/>
  <c r="Y586" i="1"/>
  <c r="BP578" i="1"/>
  <c r="BN578" i="1"/>
  <c r="Z578" i="1"/>
  <c r="Y406" i="1"/>
  <c r="Y428" i="1"/>
  <c r="Z431" i="1"/>
  <c r="BN431" i="1"/>
  <c r="Z440" i="1"/>
  <c r="Z441" i="1" s="1"/>
  <c r="BN440" i="1"/>
  <c r="BP440" i="1"/>
  <c r="Z445" i="1"/>
  <c r="BN445" i="1"/>
  <c r="BP445" i="1"/>
  <c r="Z447" i="1"/>
  <c r="BN447" i="1"/>
  <c r="BP451" i="1"/>
  <c r="BN451" i="1"/>
  <c r="Z451" i="1"/>
  <c r="Y458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4" i="1"/>
  <c r="BN534" i="1"/>
  <c r="Z534" i="1"/>
  <c r="BP550" i="1"/>
  <c r="BN550" i="1"/>
  <c r="Z550" i="1"/>
  <c r="BP554" i="1"/>
  <c r="BN554" i="1"/>
  <c r="Z554" i="1"/>
  <c r="Y562" i="1"/>
  <c r="BP567" i="1"/>
  <c r="BN567" i="1"/>
  <c r="Z567" i="1"/>
  <c r="BP576" i="1"/>
  <c r="BN576" i="1"/>
  <c r="Z576" i="1"/>
  <c r="BP579" i="1"/>
  <c r="BN579" i="1"/>
  <c r="Z579" i="1"/>
  <c r="Y592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Y680" i="1"/>
  <c r="Y543" i="1"/>
  <c r="Z581" i="1"/>
  <c r="BN581" i="1"/>
  <c r="Z582" i="1"/>
  <c r="BN582" i="1"/>
  <c r="Z584" i="1"/>
  <c r="BN584" i="1"/>
  <c r="Z590" i="1"/>
  <c r="Z592" i="1" s="1"/>
  <c r="BN590" i="1"/>
  <c r="Z602" i="1"/>
  <c r="Z603" i="1" s="1"/>
  <c r="BN602" i="1"/>
  <c r="BP602" i="1"/>
  <c r="Y603" i="1"/>
  <c r="Y615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53" i="1" l="1"/>
  <c r="Z615" i="1"/>
  <c r="Z570" i="1"/>
  <c r="Z523" i="1"/>
  <c r="Z466" i="1"/>
  <c r="Z458" i="1"/>
  <c r="Z338" i="1"/>
  <c r="Z184" i="1"/>
  <c r="Z96" i="1"/>
  <c r="Z58" i="1"/>
  <c r="Z643" i="1"/>
  <c r="Z622" i="1"/>
  <c r="Z597" i="1"/>
  <c r="Z437" i="1"/>
  <c r="Z562" i="1"/>
  <c r="Z364" i="1"/>
  <c r="Z289" i="1"/>
  <c r="Z271" i="1"/>
  <c r="Z179" i="1"/>
  <c r="Z71" i="1"/>
  <c r="Z34" i="1"/>
  <c r="Z348" i="1"/>
  <c r="Z223" i="1"/>
  <c r="Z161" i="1"/>
  <c r="Z149" i="1"/>
  <c r="Z144" i="1"/>
  <c r="Z118" i="1"/>
  <c r="Z109" i="1"/>
  <c r="Z87" i="1"/>
  <c r="Z78" i="1"/>
  <c r="Y670" i="1"/>
  <c r="Y674" i="1"/>
  <c r="Y671" i="1"/>
  <c r="Z650" i="1"/>
  <c r="Z632" i="1"/>
  <c r="Z500" i="1"/>
  <c r="Z453" i="1"/>
  <c r="Z586" i="1"/>
  <c r="Z537" i="1"/>
  <c r="Z432" i="1"/>
  <c r="Z427" i="1"/>
  <c r="Z411" i="1"/>
  <c r="Z400" i="1"/>
  <c r="Z394" i="1"/>
  <c r="Z371" i="1"/>
  <c r="Z311" i="1"/>
  <c r="Z301" i="1"/>
  <c r="Z258" i="1"/>
  <c r="Z246" i="1"/>
  <c r="Z201" i="1"/>
  <c r="Z134" i="1"/>
  <c r="Z127" i="1"/>
  <c r="Z102" i="1"/>
  <c r="Z237" i="1"/>
  <c r="Y672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<sst xmlns="http://schemas.openxmlformats.org/spreadsheetml/2006/main" count="3192" uniqueCount="1101">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</sst>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45667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0.45833333333333331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96</v>
      </c>
      <c r="Y50" s="788">
        <f t="shared" si="6"/>
        <v>96</v>
      </c>
      <c r="Z50" s="36">
        <f>IFERROR(IF(Y50=0,"",ROUNDUP(Y50/H50,0)*0.00902),"")</f>
        <v>0.21648000000000001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101.03999999999999</v>
      </c>
      <c r="BN50" s="64">
        <f t="shared" si="8"/>
        <v>101.03999999999999</v>
      </c>
      <c r="BO50" s="64">
        <f t="shared" si="9"/>
        <v>0.18181818181818182</v>
      </c>
      <c r="BP50" s="64">
        <f t="shared" si="10"/>
        <v>0.18181818181818182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24</v>
      </c>
      <c r="Y53" s="789">
        <f>IFERROR(Y47/H47,"0")+IFERROR(Y48/H48,"0")+IFERROR(Y49/H49,"0")+IFERROR(Y50/H50,"0")+IFERROR(Y51/H51,"0")+IFERROR(Y52/H52,"0")</f>
        <v>24</v>
      </c>
      <c r="Z53" s="789">
        <f>IFERROR(IF(Z47="",0,Z47),"0")+IFERROR(IF(Z48="",0,Z48),"0")+IFERROR(IF(Z49="",0,Z49),"0")+IFERROR(IF(Z50="",0,Z50),"0")+IFERROR(IF(Z51="",0,Z51),"0")+IFERROR(IF(Z52="",0,Z52),"0")</f>
        <v>0.21648000000000001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96</v>
      </c>
      <c r="Y54" s="789">
        <f>IFERROR(SUM(Y47:Y52),"0")</f>
        <v>96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500</v>
      </c>
      <c r="Y106" s="788">
        <f>IFERROR(IF(X106="",0,CEILING((X106/$H106),1)*$H106),"")</f>
        <v>507.6</v>
      </c>
      <c r="Z106" s="36">
        <f>IFERROR(IF(Y106=0,"",ROUNDUP(Y106/H106,0)*0.02175),"")</f>
        <v>1.0222499999999999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522.22222222222217</v>
      </c>
      <c r="BN106" s="64">
        <f>IFERROR(Y106*I106/H106,"0")</f>
        <v>530.16</v>
      </c>
      <c r="BO106" s="64">
        <f>IFERROR(1/J106*(X106/H106),"0")</f>
        <v>0.82671957671957652</v>
      </c>
      <c r="BP106" s="64">
        <f>IFERROR(1/J106*(Y106/H106),"0")</f>
        <v>0.83928571428571419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46.296296296296291</v>
      </c>
      <c r="Y109" s="789">
        <f>IFERROR(Y106/H106,"0")+IFERROR(Y107/H107,"0")+IFERROR(Y108/H108,"0")</f>
        <v>47</v>
      </c>
      <c r="Z109" s="789">
        <f>IFERROR(IF(Z106="",0,Z106),"0")+IFERROR(IF(Z107="",0,Z107),"0")+IFERROR(IF(Z108="",0,Z108),"0")</f>
        <v>1.0222499999999999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500</v>
      </c>
      <c r="Y110" s="789">
        <f>IFERROR(SUM(Y106:Y108),"0")</f>
        <v>507.6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500</v>
      </c>
      <c r="Y137" s="788">
        <f t="shared" ref="Y137:Y143" si="31">IFERROR(IF(X137="",0,CEILING((X137/$H137),1)*$H137),"")</f>
        <v>502.2</v>
      </c>
      <c r="Z137" s="36">
        <f>IFERROR(IF(Y137=0,"",ROUNDUP(Y137/H137,0)*0.02175),"")</f>
        <v>1.3484999999999998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534.44444444444446</v>
      </c>
      <c r="BN137" s="64">
        <f t="shared" ref="BN137:BN143" si="33">IFERROR(Y137*I137/H137,"0")</f>
        <v>536.79600000000005</v>
      </c>
      <c r="BO137" s="64">
        <f t="shared" ref="BO137:BO143" si="34">IFERROR(1/J137*(X137/H137),"0")</f>
        <v>1.1022927689594357</v>
      </c>
      <c r="BP137" s="64">
        <f t="shared" ref="BP137:BP143" si="35">IFERROR(1/J137*(Y137/H137),"0")</f>
        <v>1.107142857142857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61.728395061728399</v>
      </c>
      <c r="Y144" s="789">
        <f>IFERROR(Y137/H137,"0")+IFERROR(Y138/H138,"0")+IFERROR(Y139/H139,"0")+IFERROR(Y140/H140,"0")+IFERROR(Y141/H141,"0")+IFERROR(Y142/H142,"0")+IFERROR(Y143/H143,"0")</f>
        <v>62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1.3484999999999998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500</v>
      </c>
      <c r="Y145" s="789">
        <f>IFERROR(SUM(Y137:Y143),"0")</f>
        <v>502.2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100</v>
      </c>
      <c r="Y215" s="78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100</v>
      </c>
      <c r="Y216" s="78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100</v>
      </c>
      <c r="Y217" s="788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100</v>
      </c>
      <c r="Y218" s="78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74.074074074074076</v>
      </c>
      <c r="Y223" s="789">
        <f>IFERROR(Y215/H215,"0")+IFERROR(Y216/H216,"0")+IFERROR(Y217/H217,"0")+IFERROR(Y218/H218,"0")+IFERROR(Y219/H219,"0")+IFERROR(Y220/H220,"0")+IFERROR(Y221/H221,"0")+IFERROR(Y222/H222,"0")</f>
        <v>76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400</v>
      </c>
      <c r="Y224" s="789">
        <f>IFERROR(SUM(Y215:Y222),"0")</f>
        <v>410.40000000000003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300</v>
      </c>
      <c r="Y384" s="78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38.46153846153846</v>
      </c>
      <c r="Y387" s="789">
        <f>IFERROR(Y383/H383,"0")+IFERROR(Y384/H384,"0")+IFERROR(Y385/H385,"0")+IFERROR(Y386/H386,"0")</f>
        <v>39</v>
      </c>
      <c r="Z387" s="789">
        <f>IFERROR(IF(Z383="",0,Z383),"0")+IFERROR(IF(Z384="",0,Z384),"0")+IFERROR(IF(Z385="",0,Z385),"0")+IFERROR(IF(Z386="",0,Z386),"0")</f>
        <v>0.84824999999999995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300</v>
      </c>
      <c r="Y388" s="789">
        <f>IFERROR(SUM(Y383:Y386),"0")</f>
        <v>304.2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300</v>
      </c>
      <c r="Y451" s="788">
        <f t="shared" si="92"/>
        <v>300</v>
      </c>
      <c r="Z451" s="36">
        <f t="shared" si="93"/>
        <v>0.54374999999999996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312</v>
      </c>
      <c r="BN451" s="64">
        <f t="shared" si="95"/>
        <v>312</v>
      </c>
      <c r="BO451" s="64">
        <f t="shared" si="96"/>
        <v>0.4464285714285714</v>
      </c>
      <c r="BP451" s="64">
        <f t="shared" si="97"/>
        <v>0.4464285714285714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25</v>
      </c>
      <c r="Y453" s="789">
        <f>IFERROR(Y445/H445,"0")+IFERROR(Y446/H446,"0")+IFERROR(Y447/H447,"0")+IFERROR(Y448/H448,"0")+IFERROR(Y449/H449,"0")+IFERROR(Y450/H450,"0")+IFERROR(Y451/H451,"0")+IFERROR(Y452/H452,"0")</f>
        <v>25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0.54374999999999996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300</v>
      </c>
      <c r="Y454" s="789">
        <f>IFERROR(SUM(Y445:Y452),"0")</f>
        <v>300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600</v>
      </c>
      <c r="Y463" s="788">
        <f>IFERROR(IF(X463="",0,CEILING((X463/$H463),1)*$H463),"")</f>
        <v>600</v>
      </c>
      <c r="Z463" s="36">
        <f>IFERROR(IF(Y463=0,"",ROUNDUP(Y463/H463,0)*0.00651),"")</f>
        <v>1.6274999999999999</v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666.00000000000011</v>
      </c>
      <c r="BN463" s="64">
        <f>IFERROR(Y463*I463/H463,"0")</f>
        <v>666.00000000000011</v>
      </c>
      <c r="BO463" s="64">
        <f>IFERROR(1/J463*(X463/H463),"0")</f>
        <v>1.3736263736263736</v>
      </c>
      <c r="BP463" s="64">
        <f>IFERROR(1/J463*(Y463/H463),"0")</f>
        <v>1.3736263736263736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472.22222222222223</v>
      </c>
      <c r="Y466" s="789">
        <f>IFERROR(Y461/H461,"0")+IFERROR(Y462/H462,"0")+IFERROR(Y463/H463,"0")+IFERROR(Y464/H464,"0")+IFERROR(Y465/H465,"0")</f>
        <v>473</v>
      </c>
      <c r="Z466" s="789">
        <f>IFERROR(IF(Z461="",0,Z461),"0")+IFERROR(IF(Z462="",0,Z462),"0")+IFERROR(IF(Z463="",0,Z463),"0")+IFERROR(IF(Z464="",0,Z464),"0")+IFERROR(IF(Z465="",0,Z465),"0")</f>
        <v>6.4777500000000003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2600</v>
      </c>
      <c r="Y467" s="789">
        <f>IFERROR(SUM(Y461:Y465),"0")</f>
        <v>2607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500</v>
      </c>
      <c r="Y548" s="788">
        <f t="shared" si="109"/>
        <v>501.6</v>
      </c>
      <c r="Z548" s="36">
        <f t="shared" si="110"/>
        <v>1.1362000000000001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534.09090909090912</v>
      </c>
      <c r="BN548" s="64">
        <f t="shared" si="112"/>
        <v>535.79999999999995</v>
      </c>
      <c r="BO548" s="64">
        <f t="shared" si="113"/>
        <v>0.91054778554778548</v>
      </c>
      <c r="BP548" s="64">
        <f t="shared" si="114"/>
        <v>0.91346153846153855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662.87878787878776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665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7.9534000000000002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3500</v>
      </c>
      <c r="Y563" s="789">
        <f>IFERROR(SUM(Y547:Y561),"0")</f>
        <v>3511.2000000000003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1000</v>
      </c>
      <c r="Y565" s="788">
        <f>IFERROR(IF(X565="",0,CEILING((X565/$H565),1)*$H565),"")</f>
        <v>1003.2</v>
      </c>
      <c r="Z565" s="36">
        <f>IFERROR(IF(Y565=0,"",ROUNDUP(Y565/H565,0)*0.01196),"")</f>
        <v>2.2724000000000002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1068.1818181818182</v>
      </c>
      <c r="BN565" s="64">
        <f>IFERROR(Y565*I565/H565,"0")</f>
        <v>1071.5999999999999</v>
      </c>
      <c r="BO565" s="64">
        <f>IFERROR(1/J565*(X565/H565),"0")</f>
        <v>1.821095571095571</v>
      </c>
      <c r="BP565" s="64">
        <f>IFERROR(1/J565*(Y565/H565),"0")</f>
        <v>1.8269230769230771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1000</v>
      </c>
      <c r="Y571" s="789">
        <f>IFERROR(SUM(Y565:Y569),"0")</f>
        <v>1003.2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500</v>
      </c>
      <c r="Y574" s="788">
        <f t="shared" si="115"/>
        <v>501.6</v>
      </c>
      <c r="Z574" s="36">
        <f>IFERROR(IF(Y574=0,"",ROUNDUP(Y574/H574,0)*0.01196),"")</f>
        <v>1.1362000000000001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534.09090909090912</v>
      </c>
      <c r="BN574" s="64">
        <f t="shared" si="117"/>
        <v>535.79999999999995</v>
      </c>
      <c r="BO574" s="64">
        <f t="shared" si="118"/>
        <v>0.91054778554778548</v>
      </c>
      <c r="BP574" s="64">
        <f t="shared" si="119"/>
        <v>0.91346153846153855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500</v>
      </c>
      <c r="Y576" s="788">
        <f t="shared" si="115"/>
        <v>501.6</v>
      </c>
      <c r="Z576" s="36">
        <f>IFERROR(IF(Y576=0,"",ROUNDUP(Y576/H576,0)*0.01196),"")</f>
        <v>1.1362000000000001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534.09090909090912</v>
      </c>
      <c r="BN576" s="64">
        <f t="shared" si="117"/>
        <v>535.79999999999995</v>
      </c>
      <c r="BO576" s="64">
        <f t="shared" si="118"/>
        <v>0.91054778554778548</v>
      </c>
      <c r="BP576" s="64">
        <f t="shared" si="119"/>
        <v>0.91346153846153855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1000</v>
      </c>
      <c r="Y577" s="788">
        <f t="shared" si="115"/>
        <v>1003.2</v>
      </c>
      <c r="Z577" s="36">
        <f>IFERROR(IF(Y577=0,"",ROUNDUP(Y577/H577,0)*0.01196),"")</f>
        <v>2.2724000000000002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1068.1818181818182</v>
      </c>
      <c r="BN577" s="64">
        <f t="shared" si="117"/>
        <v>1071.5999999999999</v>
      </c>
      <c r="BO577" s="64">
        <f t="shared" si="118"/>
        <v>1.821095571095571</v>
      </c>
      <c r="BP577" s="64">
        <f t="shared" si="119"/>
        <v>1.8269230769230771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378.78787878787875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380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4.5448000000000004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2000</v>
      </c>
      <c r="Y587" s="789">
        <f>IFERROR(SUM(Y573:Y585),"0")</f>
        <v>2006.4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200</v>
      </c>
      <c r="Y635" s="788">
        <f t="shared" ref="Y635:Y642" si="130">IFERROR(IF(X635="",0,CEILING((X635/$H635),1)*$H635),"")</f>
        <v>202.79999999999998</v>
      </c>
      <c r="Z635" s="36">
        <f>IFERROR(IF(Y635=0,"",ROUNDUP(Y635/H635,0)*0.02175),"")</f>
        <v>0.5655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214.46153846153848</v>
      </c>
      <c r="BN635" s="64">
        <f t="shared" ref="BN635:BN642" si="132">IFERROR(Y635*I635/H635,"0")</f>
        <v>217.464</v>
      </c>
      <c r="BO635" s="64">
        <f t="shared" ref="BO635:BO642" si="133">IFERROR(1/J635*(X635/H635),"0")</f>
        <v>0.45787545787545786</v>
      </c>
      <c r="BP635" s="64">
        <f t="shared" ref="BP635:BP642" si="134">IFERROR(1/J635*(Y635/H635),"0")</f>
        <v>0.46428571428571425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25.641025641025642</v>
      </c>
      <c r="Y643" s="789">
        <f>IFERROR(Y635/H635,"0")+IFERROR(Y636/H636,"0")+IFERROR(Y637/H637,"0")+IFERROR(Y638/H638,"0")+IFERROR(Y639/H639,"0")+IFERROR(Y640/H640,"0")+IFERROR(Y641/H641,"0")+IFERROR(Y642/H642,"0")</f>
        <v>26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0.5655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200</v>
      </c>
      <c r="Y644" s="789">
        <f>IFERROR(SUM(Y635:Y642),"0")</f>
        <v>202.79999999999998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15616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15681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16510.971219891224</v>
      </c>
      <c r="Y671" s="789">
        <f>IFERROR(SUM(BN22:BN667),"0")</f>
        <v>16579.547999999999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28</v>
      </c>
      <c r="Y672" s="38">
        <f>ROUNDUP(SUM(BP22:BP667),0)</f>
        <v>28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17210.971219891224</v>
      </c>
      <c r="Y673" s="789">
        <f>GrossWeightTotalR+PalletQtyTotalR*25</f>
        <v>17279.547999999999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2279.8174911508245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2289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32.293860000000002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96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507.6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502.2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304.2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4230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2907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6520.8000000000011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202.79999999999998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5 616,00"/>
        <filter val="16 510,97"/>
        <filter val="17 210,97"/>
        <filter val="189,39"/>
        <filter val="2 000,00"/>
        <filter val="2 279,82"/>
        <filter val="2 600,00"/>
        <filter val="200,00"/>
        <filter val="233,33"/>
        <filter val="24,00"/>
        <filter val="25,00"/>
        <filter val="25,64"/>
        <filter val="28"/>
        <filter val="3 500,00"/>
        <filter val="300,00"/>
        <filter val="378,79"/>
        <filter val="38,46"/>
        <filter val="400,00"/>
        <filter val="46,30"/>
        <filter val="472,22"/>
        <filter val="48,00"/>
        <filter val="500,00"/>
        <filter val="600,00"/>
        <filter val="61,73"/>
        <filter val="662,88"/>
        <filter val="720,00"/>
        <filter val="74,07"/>
        <filter val="96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