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0EF1EBD-1139-4653-A58F-50BB87AD08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P595" i="1"/>
  <c r="BO595" i="1"/>
  <c r="BN595" i="1"/>
  <c r="BM595" i="1"/>
  <c r="Z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BP553" i="1" s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Z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P445" i="1" s="1"/>
  <c r="P445" i="1"/>
  <c r="X442" i="1"/>
  <c r="X441" i="1"/>
  <c r="BO440" i="1"/>
  <c r="BM440" i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Z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BP409" i="1" s="1"/>
  <c r="P409" i="1"/>
  <c r="BO408" i="1"/>
  <c r="BM408" i="1"/>
  <c r="Y408" i="1"/>
  <c r="Y411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P391" i="1" s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BP346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BP305" i="1" s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X295" i="1"/>
  <c r="X294" i="1"/>
  <c r="BO293" i="1"/>
  <c r="BM293" i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Y259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D694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C694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88" i="1" s="1"/>
  <c r="BO22" i="1"/>
  <c r="BM22" i="1"/>
  <c r="X685" i="1" s="1"/>
  <c r="Y22" i="1"/>
  <c r="P22" i="1"/>
  <c r="H10" i="1"/>
  <c r="A9" i="1"/>
  <c r="F10" i="1" s="1"/>
  <c r="D7" i="1"/>
  <c r="Q6" i="1"/>
  <c r="P2" i="1"/>
  <c r="BP570" i="1" l="1"/>
  <c r="BN570" i="1"/>
  <c r="Z570" i="1"/>
  <c r="BP578" i="1"/>
  <c r="BN578" i="1"/>
  <c r="Z578" i="1"/>
  <c r="BP582" i="1"/>
  <c r="BN582" i="1"/>
  <c r="Z582" i="1"/>
  <c r="BP588" i="1"/>
  <c r="BN588" i="1"/>
  <c r="Z588" i="1"/>
  <c r="Y604" i="1"/>
  <c r="Y603" i="1"/>
  <c r="BP601" i="1"/>
  <c r="BN601" i="1"/>
  <c r="Z601" i="1"/>
  <c r="BP623" i="1"/>
  <c r="BN623" i="1"/>
  <c r="Z623" i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B694" i="1"/>
  <c r="X686" i="1"/>
  <c r="X684" i="1"/>
  <c r="Z50" i="1"/>
  <c r="BN50" i="1"/>
  <c r="Z65" i="1"/>
  <c r="BN65" i="1"/>
  <c r="Z75" i="1"/>
  <c r="BN75" i="1"/>
  <c r="Y87" i="1"/>
  <c r="Z89" i="1"/>
  <c r="BN89" i="1"/>
  <c r="Z106" i="1"/>
  <c r="BN106" i="1"/>
  <c r="Z123" i="1"/>
  <c r="BN123" i="1"/>
  <c r="Z137" i="1"/>
  <c r="BN137" i="1"/>
  <c r="Z177" i="1"/>
  <c r="BN177" i="1"/>
  <c r="Y201" i="1"/>
  <c r="Z199" i="1"/>
  <c r="BN199" i="1"/>
  <c r="Z218" i="1"/>
  <c r="BN218" i="1"/>
  <c r="Z228" i="1"/>
  <c r="BN228" i="1"/>
  <c r="Z236" i="1"/>
  <c r="BN236" i="1"/>
  <c r="Z243" i="1"/>
  <c r="BN243" i="1"/>
  <c r="Z254" i="1"/>
  <c r="BN254" i="1"/>
  <c r="Z267" i="1"/>
  <c r="BN267" i="1"/>
  <c r="Z284" i="1"/>
  <c r="BN284" i="1"/>
  <c r="Z300" i="1"/>
  <c r="BN300" i="1"/>
  <c r="Z337" i="1"/>
  <c r="BN337" i="1"/>
  <c r="Z342" i="1"/>
  <c r="Z343" i="1" s="1"/>
  <c r="BN342" i="1"/>
  <c r="BP342" i="1"/>
  <c r="Z346" i="1"/>
  <c r="BN346" i="1"/>
  <c r="Z363" i="1"/>
  <c r="BN363" i="1"/>
  <c r="Y371" i="1"/>
  <c r="Z377" i="1"/>
  <c r="BN377" i="1"/>
  <c r="Z398" i="1"/>
  <c r="BN398" i="1"/>
  <c r="Z431" i="1"/>
  <c r="BN431" i="1"/>
  <c r="Z445" i="1"/>
  <c r="BN445" i="1"/>
  <c r="Z457" i="1"/>
  <c r="BN457" i="1"/>
  <c r="Z553" i="1"/>
  <c r="BN553" i="1"/>
  <c r="BP565" i="1"/>
  <c r="BN565" i="1"/>
  <c r="Z565" i="1"/>
  <c r="BP573" i="1"/>
  <c r="BN573" i="1"/>
  <c r="Z573" i="1"/>
  <c r="BP579" i="1"/>
  <c r="BN579" i="1"/>
  <c r="Z579" i="1"/>
  <c r="BP583" i="1"/>
  <c r="BN583" i="1"/>
  <c r="Z583" i="1"/>
  <c r="BP589" i="1"/>
  <c r="BN589" i="1"/>
  <c r="Z589" i="1"/>
  <c r="BP602" i="1"/>
  <c r="BN602" i="1"/>
  <c r="Z602" i="1"/>
  <c r="Y614" i="1"/>
  <c r="Y613" i="1"/>
  <c r="BP612" i="1"/>
  <c r="BN612" i="1"/>
  <c r="Z612" i="1"/>
  <c r="Z613" i="1" s="1"/>
  <c r="BP622" i="1"/>
  <c r="BN622" i="1"/>
  <c r="Z622" i="1"/>
  <c r="BP624" i="1"/>
  <c r="BN624" i="1"/>
  <c r="Z624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BP447" i="1"/>
  <c r="BN447" i="1"/>
  <c r="Z447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BP537" i="1"/>
  <c r="BN537" i="1"/>
  <c r="Z537" i="1"/>
  <c r="BP555" i="1"/>
  <c r="BN555" i="1"/>
  <c r="Z555" i="1"/>
  <c r="BP560" i="1"/>
  <c r="BN560" i="1"/>
  <c r="Z560" i="1"/>
  <c r="BP586" i="1"/>
  <c r="BN586" i="1"/>
  <c r="Z586" i="1"/>
  <c r="BP597" i="1"/>
  <c r="BN597" i="1"/>
  <c r="Z597" i="1"/>
  <c r="BP669" i="1"/>
  <c r="BN669" i="1"/>
  <c r="Z669" i="1"/>
  <c r="Y679" i="1"/>
  <c r="Y678" i="1"/>
  <c r="BP677" i="1"/>
  <c r="BN677" i="1"/>
  <c r="Z677" i="1"/>
  <c r="Z678" i="1" s="1"/>
  <c r="Y34" i="1"/>
  <c r="Z48" i="1"/>
  <c r="BN48" i="1"/>
  <c r="Z52" i="1"/>
  <c r="BN52" i="1"/>
  <c r="Y58" i="1"/>
  <c r="Z63" i="1"/>
  <c r="BN63" i="1"/>
  <c r="Z67" i="1"/>
  <c r="BN67" i="1"/>
  <c r="Z73" i="1"/>
  <c r="BN73" i="1"/>
  <c r="BP73" i="1"/>
  <c r="Z81" i="1"/>
  <c r="BN81" i="1"/>
  <c r="Z85" i="1"/>
  <c r="BN85" i="1"/>
  <c r="Y95" i="1"/>
  <c r="Z91" i="1"/>
  <c r="BN91" i="1"/>
  <c r="Z99" i="1"/>
  <c r="BN99" i="1"/>
  <c r="Z111" i="1"/>
  <c r="BN111" i="1"/>
  <c r="Z121" i="1"/>
  <c r="BN121" i="1"/>
  <c r="Z125" i="1"/>
  <c r="BN125" i="1"/>
  <c r="Y133" i="1"/>
  <c r="Z131" i="1"/>
  <c r="BN131" i="1"/>
  <c r="Z139" i="1"/>
  <c r="BN139" i="1"/>
  <c r="Z147" i="1"/>
  <c r="BN147" i="1"/>
  <c r="Z159" i="1"/>
  <c r="BN159" i="1"/>
  <c r="Z175" i="1"/>
  <c r="BN175" i="1"/>
  <c r="Z183" i="1"/>
  <c r="BN183" i="1"/>
  <c r="Z189" i="1"/>
  <c r="Z190" i="1" s="1"/>
  <c r="BN189" i="1"/>
  <c r="BP189" i="1"/>
  <c r="Z193" i="1"/>
  <c r="BN193" i="1"/>
  <c r="BP193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Z241" i="1"/>
  <c r="BN241" i="1"/>
  <c r="Z245" i="1"/>
  <c r="BN245" i="1"/>
  <c r="Z252" i="1"/>
  <c r="BN252" i="1"/>
  <c r="Z256" i="1"/>
  <c r="BN256" i="1"/>
  <c r="Z265" i="1"/>
  <c r="BN265" i="1"/>
  <c r="Z269" i="1"/>
  <c r="BN269" i="1"/>
  <c r="Z282" i="1"/>
  <c r="BN282" i="1"/>
  <c r="Z286" i="1"/>
  <c r="BN286" i="1"/>
  <c r="Z293" i="1"/>
  <c r="Z294" i="1" s="1"/>
  <c r="BN293" i="1"/>
  <c r="BP293" i="1"/>
  <c r="Y294" i="1"/>
  <c r="Z298" i="1"/>
  <c r="BN298" i="1"/>
  <c r="Y301" i="1"/>
  <c r="Z305" i="1"/>
  <c r="BN305" i="1"/>
  <c r="Z309" i="1"/>
  <c r="BN309" i="1"/>
  <c r="Z357" i="1"/>
  <c r="BN357" i="1"/>
  <c r="Z361" i="1"/>
  <c r="BN361" i="1"/>
  <c r="Z367" i="1"/>
  <c r="BN367" i="1"/>
  <c r="BP367" i="1"/>
  <c r="Y372" i="1"/>
  <c r="Z375" i="1"/>
  <c r="BN375" i="1"/>
  <c r="Z379" i="1"/>
  <c r="BN379" i="1"/>
  <c r="Y388" i="1"/>
  <c r="Y394" i="1"/>
  <c r="Z392" i="1"/>
  <c r="BN392" i="1"/>
  <c r="Y400" i="1"/>
  <c r="Z409" i="1"/>
  <c r="BN409" i="1"/>
  <c r="Z419" i="1"/>
  <c r="BN419" i="1"/>
  <c r="BP421" i="1"/>
  <c r="BN421" i="1"/>
  <c r="BP425" i="1"/>
  <c r="BN425" i="1"/>
  <c r="Z425" i="1"/>
  <c r="BP451" i="1"/>
  <c r="BN451" i="1"/>
  <c r="Z451" i="1"/>
  <c r="Y471" i="1"/>
  <c r="Y470" i="1"/>
  <c r="BP469" i="1"/>
  <c r="BN469" i="1"/>
  <c r="Z469" i="1"/>
  <c r="Z470" i="1" s="1"/>
  <c r="Y477" i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85" i="1"/>
  <c r="BN585" i="1"/>
  <c r="Z585" i="1"/>
  <c r="BP591" i="1"/>
  <c r="BN591" i="1"/>
  <c r="Z591" i="1"/>
  <c r="AF694" i="1"/>
  <c r="Y670" i="1"/>
  <c r="BP668" i="1"/>
  <c r="BN668" i="1"/>
  <c r="Z668" i="1"/>
  <c r="Z670" i="1" s="1"/>
  <c r="Z440" i="1"/>
  <c r="Z441" i="1" s="1"/>
  <c r="BN440" i="1"/>
  <c r="BP440" i="1"/>
  <c r="Y441" i="1"/>
  <c r="X687" i="1"/>
  <c r="H9" i="1"/>
  <c r="A10" i="1"/>
  <c r="Y24" i="1"/>
  <c r="Y35" i="1"/>
  <c r="Y39" i="1"/>
  <c r="Y43" i="1"/>
  <c r="Y53" i="1"/>
  <c r="Y59" i="1"/>
  <c r="Y70" i="1"/>
  <c r="Y78" i="1"/>
  <c r="Y86" i="1"/>
  <c r="Y96" i="1"/>
  <c r="Y102" i="1"/>
  <c r="E694" i="1"/>
  <c r="Y109" i="1"/>
  <c r="BP112" i="1"/>
  <c r="BN112" i="1"/>
  <c r="Z112" i="1"/>
  <c r="BP115" i="1"/>
  <c r="BN115" i="1"/>
  <c r="Z115" i="1"/>
  <c r="BP124" i="1"/>
  <c r="BN124" i="1"/>
  <c r="Z124" i="1"/>
  <c r="BP132" i="1"/>
  <c r="BN132" i="1"/>
  <c r="Z132" i="1"/>
  <c r="Y134" i="1"/>
  <c r="Y143" i="1"/>
  <c r="BP136" i="1"/>
  <c r="BN136" i="1"/>
  <c r="Z136" i="1"/>
  <c r="BP140" i="1"/>
  <c r="BN140" i="1"/>
  <c r="Z140" i="1"/>
  <c r="G694" i="1"/>
  <c r="Y155" i="1"/>
  <c r="BP152" i="1"/>
  <c r="BN152" i="1"/>
  <c r="Z152" i="1"/>
  <c r="Y166" i="1"/>
  <c r="BP163" i="1"/>
  <c r="BN163" i="1"/>
  <c r="Z163" i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7" i="1"/>
  <c r="BP244" i="1"/>
  <c r="BN244" i="1"/>
  <c r="Z244" i="1"/>
  <c r="BP253" i="1"/>
  <c r="BN253" i="1"/>
  <c r="Z253" i="1"/>
  <c r="BP257" i="1"/>
  <c r="BN257" i="1"/>
  <c r="Z257" i="1"/>
  <c r="L694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BP370" i="1"/>
  <c r="BN370" i="1"/>
  <c r="Z370" i="1"/>
  <c r="Y381" i="1"/>
  <c r="BP374" i="1"/>
  <c r="BN374" i="1"/>
  <c r="Z374" i="1"/>
  <c r="BP378" i="1"/>
  <c r="BN378" i="1"/>
  <c r="Z378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Z66" i="1"/>
  <c r="BN66" i="1"/>
  <c r="Z68" i="1"/>
  <c r="BN68" i="1"/>
  <c r="Y71" i="1"/>
  <c r="Z74" i="1"/>
  <c r="BN74" i="1"/>
  <c r="Z76" i="1"/>
  <c r="BN76" i="1"/>
  <c r="Z80" i="1"/>
  <c r="BN80" i="1"/>
  <c r="BP80" i="1"/>
  <c r="Z82" i="1"/>
  <c r="BN82" i="1"/>
  <c r="Z84" i="1"/>
  <c r="BN84" i="1"/>
  <c r="Z90" i="1"/>
  <c r="BN90" i="1"/>
  <c r="Z92" i="1"/>
  <c r="BN92" i="1"/>
  <c r="Z94" i="1"/>
  <c r="BN94" i="1"/>
  <c r="Z98" i="1"/>
  <c r="BN98" i="1"/>
  <c r="BP98" i="1"/>
  <c r="Z100" i="1"/>
  <c r="BN100" i="1"/>
  <c r="Z105" i="1"/>
  <c r="BN105" i="1"/>
  <c r="BP105" i="1"/>
  <c r="Z107" i="1"/>
  <c r="BN107" i="1"/>
  <c r="Y108" i="1"/>
  <c r="Y118" i="1"/>
  <c r="BP114" i="1"/>
  <c r="BN114" i="1"/>
  <c r="Z114" i="1"/>
  <c r="Y117" i="1"/>
  <c r="BP122" i="1"/>
  <c r="BN122" i="1"/>
  <c r="Z122" i="1"/>
  <c r="Z126" i="1" s="1"/>
  <c r="Y126" i="1"/>
  <c r="BP130" i="1"/>
  <c r="BN130" i="1"/>
  <c r="Z130" i="1"/>
  <c r="Z133" i="1" s="1"/>
  <c r="BP138" i="1"/>
  <c r="BN138" i="1"/>
  <c r="Z138" i="1"/>
  <c r="BP142" i="1"/>
  <c r="BN142" i="1"/>
  <c r="Z142" i="1"/>
  <c r="Y144" i="1"/>
  <c r="Y149" i="1"/>
  <c r="BP146" i="1"/>
  <c r="BN146" i="1"/>
  <c r="Z146" i="1"/>
  <c r="BP154" i="1"/>
  <c r="BN154" i="1"/>
  <c r="Z154" i="1"/>
  <c r="Y156" i="1"/>
  <c r="Y161" i="1"/>
  <c r="BP158" i="1"/>
  <c r="BN158" i="1"/>
  <c r="Z158" i="1"/>
  <c r="BP165" i="1"/>
  <c r="BN165" i="1"/>
  <c r="Z165" i="1"/>
  <c r="Y167" i="1"/>
  <c r="H694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BP196" i="1"/>
  <c r="BN196" i="1"/>
  <c r="Z196" i="1"/>
  <c r="BP200" i="1"/>
  <c r="BN200" i="1"/>
  <c r="Z200" i="1"/>
  <c r="Y202" i="1"/>
  <c r="J694" i="1"/>
  <c r="Y208" i="1"/>
  <c r="BP205" i="1"/>
  <c r="BN205" i="1"/>
  <c r="Z205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2" i="1"/>
  <c r="BN242" i="1"/>
  <c r="Z242" i="1"/>
  <c r="Y246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Z301" i="1" s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Y365" i="1"/>
  <c r="BP356" i="1"/>
  <c r="BN356" i="1"/>
  <c r="Z356" i="1"/>
  <c r="U694" i="1"/>
  <c r="BP360" i="1"/>
  <c r="BN360" i="1"/>
  <c r="Z360" i="1"/>
  <c r="Y364" i="1"/>
  <c r="BP368" i="1"/>
  <c r="BN368" i="1"/>
  <c r="Z368" i="1"/>
  <c r="Z371" i="1" s="1"/>
  <c r="BP376" i="1"/>
  <c r="BN376" i="1"/>
  <c r="Z376" i="1"/>
  <c r="Y380" i="1"/>
  <c r="Y387" i="1"/>
  <c r="Y395" i="1"/>
  <c r="Y401" i="1"/>
  <c r="Y406" i="1"/>
  <c r="Y412" i="1"/>
  <c r="W694" i="1"/>
  <c r="Y427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BP450" i="1"/>
  <c r="BN450" i="1"/>
  <c r="Z450" i="1"/>
  <c r="Y466" i="1"/>
  <c r="Y467" i="1"/>
  <c r="BP461" i="1"/>
  <c r="BN461" i="1"/>
  <c r="Z461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A694" i="1"/>
  <c r="Y542" i="1"/>
  <c r="BP535" i="1"/>
  <c r="BN535" i="1"/>
  <c r="Z535" i="1"/>
  <c r="Y541" i="1"/>
  <c r="BP552" i="1"/>
  <c r="BN552" i="1"/>
  <c r="Z552" i="1"/>
  <c r="Y566" i="1"/>
  <c r="BP556" i="1"/>
  <c r="BN556" i="1"/>
  <c r="Z556" i="1"/>
  <c r="BP561" i="1"/>
  <c r="BN561" i="1"/>
  <c r="Z561" i="1"/>
  <c r="F694" i="1"/>
  <c r="Y127" i="1"/>
  <c r="I694" i="1"/>
  <c r="Y191" i="1"/>
  <c r="K694" i="1"/>
  <c r="Y258" i="1"/>
  <c r="Y295" i="1"/>
  <c r="P694" i="1"/>
  <c r="Y302" i="1"/>
  <c r="Q694" i="1"/>
  <c r="Y311" i="1"/>
  <c r="T694" i="1"/>
  <c r="Y344" i="1"/>
  <c r="Z384" i="1"/>
  <c r="BN384" i="1"/>
  <c r="Z385" i="1"/>
  <c r="BN385" i="1"/>
  <c r="Z390" i="1"/>
  <c r="BN390" i="1"/>
  <c r="BP390" i="1"/>
  <c r="Z391" i="1"/>
  <c r="BN391" i="1"/>
  <c r="Z393" i="1"/>
  <c r="BN393" i="1"/>
  <c r="Z397" i="1"/>
  <c r="Z400" i="1" s="1"/>
  <c r="BN397" i="1"/>
  <c r="BP397" i="1"/>
  <c r="Z399" i="1"/>
  <c r="BN399" i="1"/>
  <c r="Z404" i="1"/>
  <c r="Z405" i="1" s="1"/>
  <c r="BN404" i="1"/>
  <c r="BP404" i="1"/>
  <c r="Y405" i="1"/>
  <c r="Z408" i="1"/>
  <c r="BN408" i="1"/>
  <c r="BP408" i="1"/>
  <c r="Z410" i="1"/>
  <c r="BN410" i="1"/>
  <c r="Z416" i="1"/>
  <c r="BN416" i="1"/>
  <c r="BP416" i="1"/>
  <c r="Z418" i="1"/>
  <c r="BN418" i="1"/>
  <c r="BP420" i="1"/>
  <c r="BN420" i="1"/>
  <c r="Z420" i="1"/>
  <c r="BP424" i="1"/>
  <c r="BN424" i="1"/>
  <c r="Z424" i="1"/>
  <c r="Y432" i="1"/>
  <c r="Y437" i="1"/>
  <c r="BP435" i="1"/>
  <c r="BN435" i="1"/>
  <c r="Z435" i="1"/>
  <c r="Z437" i="1" s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BP462" i="1"/>
  <c r="BN462" i="1"/>
  <c r="Z462" i="1"/>
  <c r="BP571" i="1"/>
  <c r="BN571" i="1"/>
  <c r="Z571" i="1"/>
  <c r="Y574" i="1"/>
  <c r="Y593" i="1"/>
  <c r="BP577" i="1"/>
  <c r="BN577" i="1"/>
  <c r="Z577" i="1"/>
  <c r="BP581" i="1"/>
  <c r="BN581" i="1"/>
  <c r="Z581" i="1"/>
  <c r="BP587" i="1"/>
  <c r="BN587" i="1"/>
  <c r="Z587" i="1"/>
  <c r="Y592" i="1"/>
  <c r="BP596" i="1"/>
  <c r="BN596" i="1"/>
  <c r="Z596" i="1"/>
  <c r="Y598" i="1"/>
  <c r="AC694" i="1"/>
  <c r="X694" i="1"/>
  <c r="Y453" i="1"/>
  <c r="BP463" i="1"/>
  <c r="BN463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Y567" i="1"/>
  <c r="BP554" i="1"/>
  <c r="BN554" i="1"/>
  <c r="Z554" i="1"/>
  <c r="BP558" i="1"/>
  <c r="BN558" i="1"/>
  <c r="Z558" i="1"/>
  <c r="Y575" i="1"/>
  <c r="BP569" i="1"/>
  <c r="BN569" i="1"/>
  <c r="Z569" i="1"/>
  <c r="BP572" i="1"/>
  <c r="BN572" i="1"/>
  <c r="Z572" i="1"/>
  <c r="BP580" i="1"/>
  <c r="BN580" i="1"/>
  <c r="Z580" i="1"/>
  <c r="BP584" i="1"/>
  <c r="BN584" i="1"/>
  <c r="Z584" i="1"/>
  <c r="BP590" i="1"/>
  <c r="BN590" i="1"/>
  <c r="Z590" i="1"/>
  <c r="Y599" i="1"/>
  <c r="AD694" i="1"/>
  <c r="Y609" i="1"/>
  <c r="BP608" i="1"/>
  <c r="BN608" i="1"/>
  <c r="Z608" i="1"/>
  <c r="Z609" i="1" s="1"/>
  <c r="Y610" i="1"/>
  <c r="Y617" i="1"/>
  <c r="BP616" i="1"/>
  <c r="BN616" i="1"/>
  <c r="Z616" i="1"/>
  <c r="Z617" i="1" s="1"/>
  <c r="Y618" i="1"/>
  <c r="BP626" i="1"/>
  <c r="BN626" i="1"/>
  <c r="Z626" i="1"/>
  <c r="BP628" i="1"/>
  <c r="BN628" i="1"/>
  <c r="Z628" i="1"/>
  <c r="Y630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Y665" i="1"/>
  <c r="BP662" i="1"/>
  <c r="BN662" i="1"/>
  <c r="Z662" i="1"/>
  <c r="Y694" i="1"/>
  <c r="Y547" i="1"/>
  <c r="Y629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Y671" i="1"/>
  <c r="Z598" i="1" l="1"/>
  <c r="Z246" i="1"/>
  <c r="Z207" i="1"/>
  <c r="Z184" i="1"/>
  <c r="Z160" i="1"/>
  <c r="Z148" i="1"/>
  <c r="Z657" i="1"/>
  <c r="Z636" i="1"/>
  <c r="Z603" i="1"/>
  <c r="Z629" i="1"/>
  <c r="Z566" i="1"/>
  <c r="Z95" i="1"/>
  <c r="Z237" i="1"/>
  <c r="Z117" i="1"/>
  <c r="Z387" i="1"/>
  <c r="Z523" i="1"/>
  <c r="Z453" i="1"/>
  <c r="Z258" i="1"/>
  <c r="Z108" i="1"/>
  <c r="Z86" i="1"/>
  <c r="Z77" i="1"/>
  <c r="Z70" i="1"/>
  <c r="Z53" i="1"/>
  <c r="Z311" i="1"/>
  <c r="Z664" i="1"/>
  <c r="Z646" i="1"/>
  <c r="Z500" i="1"/>
  <c r="Z427" i="1"/>
  <c r="Z466" i="1"/>
  <c r="Z364" i="1"/>
  <c r="Y688" i="1"/>
  <c r="Y685" i="1"/>
  <c r="Z380" i="1"/>
  <c r="Z289" i="1"/>
  <c r="Z223" i="1"/>
  <c r="Z574" i="1"/>
  <c r="Z592" i="1"/>
  <c r="Z411" i="1"/>
  <c r="Z394" i="1"/>
  <c r="Z541" i="1"/>
  <c r="Z179" i="1"/>
  <c r="Z101" i="1"/>
  <c r="Z34" i="1"/>
  <c r="Y686" i="1"/>
  <c r="Z271" i="1"/>
  <c r="Z201" i="1"/>
  <c r="Z166" i="1"/>
  <c r="Z155" i="1"/>
  <c r="Z143" i="1"/>
  <c r="Y684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<sst xmlns="http://schemas.openxmlformats.org/spreadsheetml/2006/main" count="3252" uniqueCount="1115">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</sst>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45669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Воскресенье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0.45833333333333331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300</v>
      </c>
      <c r="Y48" s="798">
        <f t="shared" si="6"/>
        <v>302.40000000000003</v>
      </c>
      <c r="Z48" s="36">
        <f>IFERROR(IF(Y48=0,"",ROUNDUP(Y48/H48,0)*0.02175),"")</f>
        <v>0.60899999999999999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313.33333333333331</v>
      </c>
      <c r="BN48" s="64">
        <f t="shared" si="8"/>
        <v>315.83999999999997</v>
      </c>
      <c r="BO48" s="64">
        <f t="shared" si="9"/>
        <v>0.49603174603174593</v>
      </c>
      <c r="BP48" s="64">
        <f t="shared" si="10"/>
        <v>0.5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27.777777777777775</v>
      </c>
      <c r="Y53" s="799">
        <f>IFERROR(Y47/H47,"0")+IFERROR(Y48/H48,"0")+IFERROR(Y49/H49,"0")+IFERROR(Y50/H50,"0")+IFERROR(Y51/H51,"0")+IFERROR(Y52/H52,"0")</f>
        <v>28</v>
      </c>
      <c r="Z53" s="799">
        <f>IFERROR(IF(Z47="",0,Z47),"0")+IFERROR(IF(Z48="",0,Z48),"0")+IFERROR(IF(Z49="",0,Z49),"0")+IFERROR(IF(Z50="",0,Z50),"0")+IFERROR(IF(Z51="",0,Z51),"0")+IFERROR(IF(Z52="",0,Z52),"0")</f>
        <v>0.60899999999999999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300</v>
      </c>
      <c r="Y54" s="799">
        <f>IFERROR(SUM(Y47:Y52),"0")</f>
        <v>302.40000000000003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300</v>
      </c>
      <c r="Y105" s="798">
        <f>IFERROR(IF(X105="",0,CEILING((X105/$H105),1)*$H105),"")</f>
        <v>302.40000000000003</v>
      </c>
      <c r="Z105" s="36">
        <f>IFERROR(IF(Y105=0,"",ROUNDUP(Y105/H105,0)*0.02175),"")</f>
        <v>0.60899999999999999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313.33333333333331</v>
      </c>
      <c r="BN105" s="64">
        <f>IFERROR(Y105*I105/H105,"0")</f>
        <v>315.83999999999997</v>
      </c>
      <c r="BO105" s="64">
        <f>IFERROR(1/J105*(X105/H105),"0")</f>
        <v>0.49603174603174593</v>
      </c>
      <c r="BP105" s="64">
        <f>IFERROR(1/J105*(Y105/H105),"0")</f>
        <v>0.5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27.777777777777775</v>
      </c>
      <c r="Y108" s="799">
        <f>IFERROR(Y105/H105,"0")+IFERROR(Y106/H106,"0")+IFERROR(Y107/H107,"0")</f>
        <v>28</v>
      </c>
      <c r="Z108" s="799">
        <f>IFERROR(IF(Z105="",0,Z105),"0")+IFERROR(IF(Z106="",0,Z106),"0")+IFERROR(IF(Z107="",0,Z107),"0")</f>
        <v>0.60899999999999999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300</v>
      </c>
      <c r="Y109" s="799">
        <f>IFERROR(SUM(Y105:Y107),"0")</f>
        <v>302.40000000000003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120</v>
      </c>
      <c r="Y111" s="798">
        <f t="shared" ref="Y111:Y116" si="26">IFERROR(IF(X111="",0,CEILING((X111/$H111),1)*$H111),"")</f>
        <v>121.5</v>
      </c>
      <c r="Z111" s="36">
        <f>IFERROR(IF(Y111=0,"",ROUNDUP(Y111/H111,0)*0.02175),"")</f>
        <v>0.32624999999999998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128.35555555555558</v>
      </c>
      <c r="BN111" s="64">
        <f t="shared" ref="BN111:BN116" si="28">IFERROR(Y111*I111/H111,"0")</f>
        <v>129.96</v>
      </c>
      <c r="BO111" s="64">
        <f t="shared" ref="BO111:BO116" si="29">IFERROR(1/J111*(X111/H111),"0")</f>
        <v>0.26455026455026454</v>
      </c>
      <c r="BP111" s="64">
        <f t="shared" ref="BP111:BP116" si="30">IFERROR(1/J111*(Y111/H111),"0")</f>
        <v>0.26785714285714285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14.814814814814815</v>
      </c>
      <c r="Y117" s="799">
        <f>IFERROR(Y111/H111,"0")+IFERROR(Y112/H112,"0")+IFERROR(Y113/H113,"0")+IFERROR(Y114/H114,"0")+IFERROR(Y115/H115,"0")+IFERROR(Y116/H116,"0")</f>
        <v>15</v>
      </c>
      <c r="Z117" s="799">
        <f>IFERROR(IF(Z111="",0,Z111),"0")+IFERROR(IF(Z112="",0,Z112),"0")+IFERROR(IF(Z113="",0,Z113),"0")+IFERROR(IF(Z114="",0,Z114),"0")+IFERROR(IF(Z115="",0,Z115),"0")+IFERROR(IF(Z116="",0,Z116),"0")</f>
        <v>0.32624999999999998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120</v>
      </c>
      <c r="Y118" s="799">
        <f>IFERROR(SUM(Y111:Y116),"0")</f>
        <v>121.5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200</v>
      </c>
      <c r="Y121" s="798">
        <f>IFERROR(IF(X121="",0,CEILING((X121/$H121),1)*$H121),"")</f>
        <v>205.20000000000002</v>
      </c>
      <c r="Z121" s="36">
        <f>IFERROR(IF(Y121=0,"",ROUNDUP(Y121/H121,0)*0.02175),"")</f>
        <v>0.41324999999999995</v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208.88888888888889</v>
      </c>
      <c r="BN121" s="64">
        <f>IFERROR(Y121*I121/H121,"0")</f>
        <v>214.32</v>
      </c>
      <c r="BO121" s="64">
        <f>IFERROR(1/J121*(X121/H121),"0")</f>
        <v>0.3306878306878307</v>
      </c>
      <c r="BP121" s="64">
        <f>IFERROR(1/J121*(Y121/H121),"0")</f>
        <v>0.33928571428571425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18.518518518518519</v>
      </c>
      <c r="Y126" s="799">
        <f>IFERROR(Y121/H121,"0")+IFERROR(Y122/H122,"0")+IFERROR(Y123/H123,"0")+IFERROR(Y124/H124,"0")+IFERROR(Y125/H125,"0")</f>
        <v>19</v>
      </c>
      <c r="Z126" s="799">
        <f>IFERROR(IF(Z121="",0,Z121),"0")+IFERROR(IF(Z122="",0,Z122),"0")+IFERROR(IF(Z123="",0,Z123),"0")+IFERROR(IF(Z124="",0,Z124),"0")+IFERROR(IF(Z125="",0,Z125),"0")</f>
        <v>0.41324999999999995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200</v>
      </c>
      <c r="Y127" s="799">
        <f>IFERROR(SUM(Y121:Y125),"0")</f>
        <v>205.20000000000002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400</v>
      </c>
      <c r="Y137" s="798">
        <f t="shared" si="31"/>
        <v>405</v>
      </c>
      <c r="Z137" s="36">
        <f>IFERROR(IF(Y137=0,"",ROUNDUP(Y137/H137,0)*0.02175),"")</f>
        <v>1.0874999999999999</v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427.55555555555554</v>
      </c>
      <c r="BN137" s="64">
        <f t="shared" si="33"/>
        <v>432.9</v>
      </c>
      <c r="BO137" s="64">
        <f t="shared" si="34"/>
        <v>0.88183421516754845</v>
      </c>
      <c r="BP137" s="64">
        <f t="shared" si="35"/>
        <v>0.89285714285714279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421.2</v>
      </c>
      <c r="Y140" s="798">
        <f t="shared" si="31"/>
        <v>421.20000000000005</v>
      </c>
      <c r="Z140" s="36">
        <f>IFERROR(IF(Y140=0,"",ROUNDUP(Y140/H140,0)*0.00651),"")</f>
        <v>1.01556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460.51199999999994</v>
      </c>
      <c r="BN140" s="64">
        <f t="shared" si="33"/>
        <v>460.51200000000006</v>
      </c>
      <c r="BO140" s="64">
        <f t="shared" si="34"/>
        <v>0.8571428571428571</v>
      </c>
      <c r="BP140" s="64">
        <f t="shared" si="35"/>
        <v>0.85714285714285721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205.38271604938268</v>
      </c>
      <c r="Y143" s="799">
        <f>IFERROR(Y136/H136,"0")+IFERROR(Y137/H137,"0")+IFERROR(Y138/H138,"0")+IFERROR(Y139/H139,"0")+IFERROR(Y140/H140,"0")+IFERROR(Y141/H141,"0")+IFERROR(Y142/H142,"0")</f>
        <v>206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2.1030600000000002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821.2</v>
      </c>
      <c r="Y144" s="799">
        <f>IFERROR(SUM(Y136:Y142),"0")</f>
        <v>826.2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100</v>
      </c>
      <c r="Y195" s="798">
        <f t="shared" si="36"/>
        <v>100.80000000000001</v>
      </c>
      <c r="Z195" s="36">
        <f>IFERROR(IF(Y195=0,"",ROUNDUP(Y195/H195,0)*0.00902),"")</f>
        <v>0.21648000000000001</v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105</v>
      </c>
      <c r="BN195" s="64">
        <f t="shared" si="38"/>
        <v>105.84000000000002</v>
      </c>
      <c r="BO195" s="64">
        <f t="shared" si="39"/>
        <v>0.18037518037518038</v>
      </c>
      <c r="BP195" s="64">
        <f t="shared" si="40"/>
        <v>0.18181818181818182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23.80952380952381</v>
      </c>
      <c r="Y201" s="799">
        <f>IFERROR(Y193/H193,"0")+IFERROR(Y194/H194,"0")+IFERROR(Y195/H195,"0")+IFERROR(Y196/H196,"0")+IFERROR(Y197/H197,"0")+IFERROR(Y198/H198,"0")+IFERROR(Y199/H199,"0")+IFERROR(Y200/H200,"0")</f>
        <v>24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0.21648000000000001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100</v>
      </c>
      <c r="Y202" s="799">
        <f>IFERROR(SUM(Y193:Y200),"0")</f>
        <v>100.80000000000001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50</v>
      </c>
      <c r="Y230" s="798">
        <f t="shared" si="46"/>
        <v>50.4</v>
      </c>
      <c r="Z230" s="36">
        <f t="shared" ref="Z230:Z236" si="51">IFERROR(IF(Y230=0,"",ROUNDUP(Y230/H230,0)*0.00651),"")</f>
        <v>0.13671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55.625</v>
      </c>
      <c r="BN230" s="64">
        <f t="shared" si="48"/>
        <v>56.069999999999993</v>
      </c>
      <c r="BO230" s="64">
        <f t="shared" si="49"/>
        <v>0.11446886446886449</v>
      </c>
      <c r="BP230" s="64">
        <f t="shared" si="50"/>
        <v>0.11538461538461539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120</v>
      </c>
      <c r="Y232" s="798">
        <f t="shared" si="46"/>
        <v>120</v>
      </c>
      <c r="Z232" s="36">
        <f t="shared" si="51"/>
        <v>0.32550000000000001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132.60000000000002</v>
      </c>
      <c r="BN232" s="64">
        <f t="shared" si="48"/>
        <v>132.60000000000002</v>
      </c>
      <c r="BO232" s="64">
        <f t="shared" si="49"/>
        <v>0.27472527472527475</v>
      </c>
      <c r="BP232" s="64">
        <f t="shared" si="50"/>
        <v>0.27472527472527475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120</v>
      </c>
      <c r="Y233" s="798">
        <f t="shared" si="46"/>
        <v>120</v>
      </c>
      <c r="Z233" s="36">
        <f t="shared" si="51"/>
        <v>0.32550000000000001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132.60000000000002</v>
      </c>
      <c r="BN233" s="64">
        <f t="shared" si="48"/>
        <v>132.60000000000002</v>
      </c>
      <c r="BO233" s="64">
        <f t="shared" si="49"/>
        <v>0.27472527472527475</v>
      </c>
      <c r="BP233" s="64">
        <f t="shared" si="50"/>
        <v>0.27472527472527475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120.83333333333334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121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0.78771000000000002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290</v>
      </c>
      <c r="Y238" s="799">
        <f>IFERROR(SUM(Y226:Y236),"0")</f>
        <v>290.39999999999998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300</v>
      </c>
      <c r="Y384" s="798">
        <f>IFERROR(IF(X384="",0,CEILING((X384/$H384),1)*$H384),"")</f>
        <v>304.2</v>
      </c>
      <c r="Z384" s="36">
        <f>IFERROR(IF(Y384=0,"",ROUNDUP(Y384/H384,0)*0.02175),"")</f>
        <v>0.84824999999999995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321.69230769230774</v>
      </c>
      <c r="BN384" s="64">
        <f>IFERROR(Y384*I384/H384,"0")</f>
        <v>326.19600000000003</v>
      </c>
      <c r="BO384" s="64">
        <f>IFERROR(1/J384*(X384/H384),"0")</f>
        <v>0.6868131868131867</v>
      </c>
      <c r="BP384" s="64">
        <f>IFERROR(1/J384*(Y384/H384),"0")</f>
        <v>0.6964285714285714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38.46153846153846</v>
      </c>
      <c r="Y387" s="799">
        <f>IFERROR(Y383/H383,"0")+IFERROR(Y384/H384,"0")+IFERROR(Y385/H385,"0")+IFERROR(Y386/H386,"0")</f>
        <v>39</v>
      </c>
      <c r="Z387" s="799">
        <f>IFERROR(IF(Z383="",0,Z383),"0")+IFERROR(IF(Z384="",0,Z384),"0")+IFERROR(IF(Z385="",0,Z385),"0")+IFERROR(IF(Z386="",0,Z386),"0")</f>
        <v>0.84824999999999995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300</v>
      </c>
      <c r="Y388" s="799">
        <f>IFERROR(SUM(Y383:Y386),"0")</f>
        <v>304.2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100</v>
      </c>
      <c r="Y393" s="798">
        <f>IFERROR(IF(X393="",0,CEILING((X393/$H393),1)*$H393),"")</f>
        <v>102</v>
      </c>
      <c r="Z393" s="36">
        <f>IFERROR(IF(Y393=0,"",ROUNDUP(Y393/H393,0)*0.00651),"")</f>
        <v>0.26040000000000002</v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112.94117647058825</v>
      </c>
      <c r="BN393" s="64">
        <f>IFERROR(Y393*I393/H393,"0")</f>
        <v>115.2</v>
      </c>
      <c r="BO393" s="64">
        <f>IFERROR(1/J393*(X393/H393),"0")</f>
        <v>0.21547080370609786</v>
      </c>
      <c r="BP393" s="64">
        <f>IFERROR(1/J393*(Y393/H393),"0")</f>
        <v>0.2197802197802198</v>
      </c>
    </row>
    <row r="394" spans="1:68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39.215686274509807</v>
      </c>
      <c r="Y394" s="799">
        <f>IFERROR(Y390/H390,"0")+IFERROR(Y391/H391,"0")+IFERROR(Y392/H392,"0")+IFERROR(Y393/H393,"0")</f>
        <v>40</v>
      </c>
      <c r="Z394" s="799">
        <f>IFERROR(IF(Z390="",0,Z390),"0")+IFERROR(IF(Z391="",0,Z391),"0")+IFERROR(IF(Z392="",0,Z392),"0")+IFERROR(IF(Z393="",0,Z393),"0")</f>
        <v>0.26040000000000002</v>
      </c>
      <c r="AA394" s="800"/>
      <c r="AB394" s="800"/>
      <c r="AC394" s="800"/>
    </row>
    <row r="395" spans="1:68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100</v>
      </c>
      <c r="Y395" s="799">
        <f>IFERROR(SUM(Y390:Y393),"0")</f>
        <v>102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100</v>
      </c>
      <c r="Y409" s="798">
        <f>IFERROR(IF(X409="",0,CEILING((X409/$H409),1)*$H409),"")</f>
        <v>100.80000000000001</v>
      </c>
      <c r="Z409" s="36">
        <f>IFERROR(IF(Y409=0,"",ROUNDUP(Y409/H409,0)*0.00651),"")</f>
        <v>0.31247999999999998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111.99999999999999</v>
      </c>
      <c r="BN409" s="64">
        <f>IFERROR(Y409*I409/H409,"0")</f>
        <v>112.896</v>
      </c>
      <c r="BO409" s="64">
        <f>IFERROR(1/J409*(X409/H409),"0")</f>
        <v>0.26164311878597596</v>
      </c>
      <c r="BP409" s="64">
        <f>IFERROR(1/J409*(Y409/H409),"0")</f>
        <v>0.26373626373626374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47.61904761904762</v>
      </c>
      <c r="Y411" s="799">
        <f>IFERROR(Y408/H408,"0")+IFERROR(Y409/H409,"0")+IFERROR(Y410/H410,"0")</f>
        <v>48</v>
      </c>
      <c r="Z411" s="799">
        <f>IFERROR(IF(Z408="",0,Z408),"0")+IFERROR(IF(Z409="",0,Z409),"0")+IFERROR(IF(Z410="",0,Z410),"0")</f>
        <v>0.31247999999999998</v>
      </c>
      <c r="AA411" s="800"/>
      <c r="AB411" s="800"/>
      <c r="AC411" s="800"/>
    </row>
    <row r="412" spans="1:68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100</v>
      </c>
      <c r="Y412" s="799">
        <f>IFERROR(SUM(Y408:Y410),"0")</f>
        <v>100.80000000000001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1700</v>
      </c>
      <c r="Y416" s="798">
        <f t="shared" ref="Y416:Y426" si="87">IFERROR(IF(X416="",0,CEILING((X416/$H416),1)*$H416),"")</f>
        <v>1710</v>
      </c>
      <c r="Z416" s="36">
        <f>IFERROR(IF(Y416=0,"",ROUNDUP(Y416/H416,0)*0.02039),"")</f>
        <v>2.3244599999999997</v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1754.4</v>
      </c>
      <c r="BN416" s="64">
        <f t="shared" ref="BN416:BN426" si="89">IFERROR(Y416*I416/H416,"0")</f>
        <v>1764.72</v>
      </c>
      <c r="BO416" s="64">
        <f t="shared" ref="BO416:BO426" si="90">IFERROR(1/J416*(X416/H416),"0")</f>
        <v>2.3611111111111107</v>
      </c>
      <c r="BP416" s="64">
        <f t="shared" ref="BP416:BP426" si="91">IFERROR(1/J416*(Y416/H416),"0")</f>
        <v>2.375</v>
      </c>
    </row>
    <row r="417" spans="1:68" ht="27" hidden="1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800</v>
      </c>
      <c r="Y418" s="798">
        <f t="shared" si="87"/>
        <v>810</v>
      </c>
      <c r="Z418" s="36">
        <f>IFERROR(IF(Y418=0,"",ROUNDUP(Y418/H418,0)*0.02039),"")</f>
        <v>1.1010599999999999</v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825.6</v>
      </c>
      <c r="BN418" s="64">
        <f t="shared" si="89"/>
        <v>835.92000000000007</v>
      </c>
      <c r="BO418" s="64">
        <f t="shared" si="90"/>
        <v>1.1111111111111112</v>
      </c>
      <c r="BP418" s="64">
        <f t="shared" si="91"/>
        <v>1.125</v>
      </c>
    </row>
    <row r="419" spans="1:68" ht="27" hidden="1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2700</v>
      </c>
      <c r="Y420" s="798">
        <f t="shared" si="87"/>
        <v>2700</v>
      </c>
      <c r="Z420" s="36">
        <f>IFERROR(IF(Y420=0,"",ROUNDUP(Y420/H420,0)*0.02039),"")</f>
        <v>3.6701999999999999</v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2786.4</v>
      </c>
      <c r="BN420" s="64">
        <f t="shared" si="89"/>
        <v>2786.4</v>
      </c>
      <c r="BO420" s="64">
        <f t="shared" si="90"/>
        <v>3.75</v>
      </c>
      <c r="BP420" s="64">
        <f t="shared" si="91"/>
        <v>3.75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346.66666666666663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348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7.09572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5200</v>
      </c>
      <c r="Y428" s="799">
        <f>IFERROR(SUM(Y416:Y426),"0")</f>
        <v>5220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1440</v>
      </c>
      <c r="Y430" s="798">
        <f>IFERROR(IF(X430="",0,CEILING((X430/$H430),1)*$H430),"")</f>
        <v>1440</v>
      </c>
      <c r="Z430" s="36">
        <f>IFERROR(IF(Y430=0,"",ROUNDUP(Y430/H430,0)*0.02175),"")</f>
        <v>2.0880000000000001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1486.0800000000002</v>
      </c>
      <c r="BN430" s="64">
        <f>IFERROR(Y430*I430/H430,"0")</f>
        <v>1486.0800000000002</v>
      </c>
      <c r="BO430" s="64">
        <f>IFERROR(1/J430*(X430/H430),"0")</f>
        <v>2</v>
      </c>
      <c r="BP430" s="64">
        <f>IFERROR(1/J430*(Y430/H430),"0")</f>
        <v>2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96</v>
      </c>
      <c r="Y432" s="799">
        <f>IFERROR(Y430/H430,"0")+IFERROR(Y431/H431,"0")</f>
        <v>96</v>
      </c>
      <c r="Z432" s="799">
        <f>IFERROR(IF(Z430="",0,Z430),"0")+IFERROR(IF(Z431="",0,Z431),"0")</f>
        <v>2.0880000000000001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1440</v>
      </c>
      <c r="Y433" s="799">
        <f>IFERROR(SUM(Y430:Y431),"0")</f>
        <v>1440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100</v>
      </c>
      <c r="Y440" s="798">
        <f>IFERROR(IF(X440="",0,CEILING((X440/$H440),1)*$H440),"")</f>
        <v>108</v>
      </c>
      <c r="Z440" s="36">
        <f>IFERROR(IF(Y440=0,"",ROUNDUP(Y440/H440,0)*0.02175),"")</f>
        <v>0.26100000000000001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106.26666666666667</v>
      </c>
      <c r="BN440" s="64">
        <f>IFERROR(Y440*I440/H440,"0")</f>
        <v>114.768</v>
      </c>
      <c r="BO440" s="64">
        <f>IFERROR(1/J440*(X440/H440),"0")</f>
        <v>0.1984126984126984</v>
      </c>
      <c r="BP440" s="64">
        <f>IFERROR(1/J440*(Y440/H440),"0")</f>
        <v>0.21428571428571427</v>
      </c>
    </row>
    <row r="441" spans="1:68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11.111111111111111</v>
      </c>
      <c r="Y441" s="799">
        <f>IFERROR(Y440/H440,"0")</f>
        <v>12</v>
      </c>
      <c r="Z441" s="799">
        <f>IFERROR(IF(Z440="",0,Z440),"0")</f>
        <v>0.26100000000000001</v>
      </c>
      <c r="AA441" s="800"/>
      <c r="AB441" s="800"/>
      <c r="AC441" s="800"/>
    </row>
    <row r="442" spans="1:68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100</v>
      </c>
      <c r="Y442" s="799">
        <f>IFERROR(SUM(Y440:Y440),"0")</f>
        <v>108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3000</v>
      </c>
      <c r="Y461" s="798">
        <f>IFERROR(IF(X461="",0,CEILING((X461/$H461),1)*$H461),"")</f>
        <v>3006</v>
      </c>
      <c r="Z461" s="36">
        <f>IFERROR(IF(Y461=0,"",ROUNDUP(Y461/H461,0)*0.02175),"")</f>
        <v>7.2644999999999991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3188</v>
      </c>
      <c r="BN461" s="64">
        <f>IFERROR(Y461*I461/H461,"0")</f>
        <v>3194.3760000000002</v>
      </c>
      <c r="BO461" s="64">
        <f>IFERROR(1/J461*(X461/H461),"0")</f>
        <v>5.9523809523809517</v>
      </c>
      <c r="BP461" s="64">
        <f>IFERROR(1/J461*(Y461/H461),"0")</f>
        <v>5.9642857142857135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200</v>
      </c>
      <c r="Y464" s="798">
        <f>IFERROR(IF(X464="",0,CEILING((X464/$H464),1)*$H464),"")</f>
        <v>201.6</v>
      </c>
      <c r="Z464" s="36">
        <f>IFERROR(IF(Y464=0,"",ROUNDUP(Y464/H464,0)*0.00651),"")</f>
        <v>0.54683999999999999</v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222.00000000000003</v>
      </c>
      <c r="BN464" s="64">
        <f>IFERROR(Y464*I464/H464,"0")</f>
        <v>223.77600000000001</v>
      </c>
      <c r="BO464" s="64">
        <f>IFERROR(1/J464*(X464/H464),"0")</f>
        <v>0.45787545787545797</v>
      </c>
      <c r="BP464" s="64">
        <f>IFERROR(1/J464*(Y464/H464),"0")</f>
        <v>0.46153846153846156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416.66666666666663</v>
      </c>
      <c r="Y466" s="799">
        <f>IFERROR(Y461/H461,"0")+IFERROR(Y462/H462,"0")+IFERROR(Y463/H463,"0")+IFERROR(Y464/H464,"0")+IFERROR(Y465/H465,"0")</f>
        <v>418</v>
      </c>
      <c r="Z466" s="799">
        <f>IFERROR(IF(Z461="",0,Z461),"0")+IFERROR(IF(Z462="",0,Z462),"0")+IFERROR(IF(Z463="",0,Z463),"0")+IFERROR(IF(Z464="",0,Z464),"0")+IFERROR(IF(Z465="",0,Z465),"0")</f>
        <v>7.8113399999999995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3200</v>
      </c>
      <c r="Y467" s="799">
        <f>IFERROR(SUM(Y461:Y465),"0")</f>
        <v>3207.6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100</v>
      </c>
      <c r="Y482" s="798">
        <f t="shared" si="98"/>
        <v>100.80000000000001</v>
      </c>
      <c r="Z482" s="36">
        <f>IFERROR(IF(Y482=0,"",ROUNDUP(Y482/H482,0)*0.00902),"")</f>
        <v>0.21648000000000001</v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105.71428571428572</v>
      </c>
      <c r="BN482" s="64">
        <f t="shared" si="100"/>
        <v>106.56000000000002</v>
      </c>
      <c r="BO482" s="64">
        <f t="shared" si="101"/>
        <v>0.18037518037518038</v>
      </c>
      <c r="BP482" s="64">
        <f t="shared" si="102"/>
        <v>0.18181818181818182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23.80952380952381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24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0.21648000000000001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100</v>
      </c>
      <c r="Y501" s="799">
        <f>IFERROR(SUM(Y479:Y499),"0")</f>
        <v>100.80000000000001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300</v>
      </c>
      <c r="Y552" s="798">
        <f t="shared" si="109"/>
        <v>300.96000000000004</v>
      </c>
      <c r="Z552" s="36">
        <f t="shared" si="110"/>
        <v>0.68171999999999999</v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320.45454545454544</v>
      </c>
      <c r="BN552" s="64">
        <f t="shared" si="112"/>
        <v>321.48</v>
      </c>
      <c r="BO552" s="64">
        <f t="shared" si="113"/>
        <v>0.54632867132867136</v>
      </c>
      <c r="BP552" s="64">
        <f t="shared" si="114"/>
        <v>0.54807692307692313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700</v>
      </c>
      <c r="Y554" s="798">
        <f t="shared" si="109"/>
        <v>702.24</v>
      </c>
      <c r="Z554" s="36">
        <f t="shared" si="110"/>
        <v>1.5906800000000001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747.72727272727275</v>
      </c>
      <c r="BN554" s="64">
        <f t="shared" si="112"/>
        <v>750.11999999999989</v>
      </c>
      <c r="BO554" s="64">
        <f t="shared" si="113"/>
        <v>1.2747668997668997</v>
      </c>
      <c r="BP554" s="64">
        <f t="shared" si="114"/>
        <v>1.278846153846154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700</v>
      </c>
      <c r="Y556" s="798">
        <f t="shared" si="109"/>
        <v>702.24</v>
      </c>
      <c r="Z556" s="36">
        <f t="shared" si="110"/>
        <v>1.5906800000000001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747.72727272727275</v>
      </c>
      <c r="BN556" s="64">
        <f t="shared" si="112"/>
        <v>750.11999999999989</v>
      </c>
      <c r="BO556" s="64">
        <f t="shared" si="113"/>
        <v>1.2747668997668997</v>
      </c>
      <c r="BP556" s="64">
        <f t="shared" si="114"/>
        <v>1.278846153846154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321.96969696969694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323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3.8630800000000001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1700</v>
      </c>
      <c r="Y567" s="799">
        <f>IFERROR(SUM(Y551:Y565),"0")</f>
        <v>1705.44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700</v>
      </c>
      <c r="Y570" s="798">
        <f>IFERROR(IF(X570="",0,CEILING((X570/$H570),1)*$H570),"")</f>
        <v>702.24</v>
      </c>
      <c r="Z570" s="36">
        <f>IFERROR(IF(Y570=0,"",ROUNDUP(Y570/H570,0)*0.01196),"")</f>
        <v>1.5906800000000001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747.72727272727275</v>
      </c>
      <c r="BN570" s="64">
        <f>IFERROR(Y570*I570/H570,"0")</f>
        <v>750.11999999999989</v>
      </c>
      <c r="BO570" s="64">
        <f>IFERROR(1/J570*(X570/H570),"0")</f>
        <v>1.2747668997668997</v>
      </c>
      <c r="BP570" s="64">
        <f>IFERROR(1/J570*(Y570/H570),"0")</f>
        <v>1.278846153846154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132.57575757575756</v>
      </c>
      <c r="Y574" s="799">
        <f>IFERROR(Y569/H569,"0")+IFERROR(Y570/H570,"0")+IFERROR(Y571/H571,"0")+IFERROR(Y572/H572,"0")+IFERROR(Y573/H573,"0")</f>
        <v>133</v>
      </c>
      <c r="Z574" s="799">
        <f>IFERROR(IF(Z569="",0,Z569),"0")+IFERROR(IF(Z570="",0,Z570),"0")+IFERROR(IF(Z571="",0,Z571),"0")+IFERROR(IF(Z572="",0,Z572),"0")+IFERROR(IF(Z573="",0,Z573),"0")</f>
        <v>1.5906800000000001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700</v>
      </c>
      <c r="Y575" s="799">
        <f>IFERROR(SUM(Y569:Y573),"0")</f>
        <v>702.24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150</v>
      </c>
      <c r="Y578" s="798">
        <f t="shared" si="115"/>
        <v>153.12</v>
      </c>
      <c r="Z578" s="36">
        <f t="shared" si="116"/>
        <v>0.34683999999999998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160.22727272727272</v>
      </c>
      <c r="BN578" s="64">
        <f t="shared" si="118"/>
        <v>163.56</v>
      </c>
      <c r="BO578" s="64">
        <f t="shared" si="119"/>
        <v>0.27316433566433568</v>
      </c>
      <c r="BP578" s="64">
        <f t="shared" si="120"/>
        <v>0.27884615384615385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500</v>
      </c>
      <c r="Y582" s="798">
        <f t="shared" si="115"/>
        <v>501.6</v>
      </c>
      <c r="Z582" s="36">
        <f t="shared" si="116"/>
        <v>1.1362000000000001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534.09090909090912</v>
      </c>
      <c r="BN582" s="64">
        <f t="shared" si="118"/>
        <v>535.79999999999995</v>
      </c>
      <c r="BO582" s="64">
        <f t="shared" si="119"/>
        <v>0.91054778554778548</v>
      </c>
      <c r="BP582" s="64">
        <f t="shared" si="120"/>
        <v>0.91346153846153855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123.10606060606059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124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1.4830400000000001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650</v>
      </c>
      <c r="Y593" s="799">
        <f>IFERROR(SUM(Y577:Y591),"0")</f>
        <v>654.72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15721.2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15794.699999999999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16556.852648665059</v>
      </c>
      <c r="Y685" s="799">
        <f>IFERROR(SUM(BN22:BN681),"0")</f>
        <v>16634.573999999997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27</v>
      </c>
      <c r="Y686" s="38">
        <f>ROUNDUP(SUM(BP22:BP681),0)</f>
        <v>28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17231.852648665059</v>
      </c>
      <c r="Y687" s="799">
        <f>GrossWeightTotalR+PalletQtyTotalR*25</f>
        <v>17334.573999999997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2036.1162178417078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2046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30.895219999999998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302.40000000000003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423.90000000000003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1031.4000000000001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100.80000000000001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290.39999999999998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406.2</v>
      </c>
      <c r="V694" s="46">
        <f>IFERROR(Y404*1,"0")+IFERROR(Y408*1,"0")+IFERROR(Y409*1,"0")+IFERROR(Y410*1,"0")</f>
        <v>100.80000000000001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6768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3207.6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100.80000000000001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3062.4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 700,00"/>
        <filter val="100,00"/>
        <filter val="11,11"/>
        <filter val="120,00"/>
        <filter val="120,83"/>
        <filter val="123,11"/>
        <filter val="132,58"/>
        <filter val="14,81"/>
        <filter val="15 721,20"/>
        <filter val="150,00"/>
        <filter val="16 556,85"/>
        <filter val="17 231,85"/>
        <filter val="18,52"/>
        <filter val="2 036,12"/>
        <filter val="2 700,00"/>
        <filter val="200,00"/>
        <filter val="205,38"/>
        <filter val="23,81"/>
        <filter val="27"/>
        <filter val="27,78"/>
        <filter val="290,00"/>
        <filter val="3 000,00"/>
        <filter val="3 200,00"/>
        <filter val="300,00"/>
        <filter val="321,97"/>
        <filter val="346,67"/>
        <filter val="38,46"/>
        <filter val="39,22"/>
        <filter val="400,00"/>
        <filter val="416,67"/>
        <filter val="421,20"/>
        <filter val="47,62"/>
        <filter val="5 200,00"/>
        <filter val="50,00"/>
        <filter val="500,00"/>
        <filter val="650,00"/>
        <filter val="700,00"/>
        <filter val="800,00"/>
        <filter val="821,20"/>
        <filter val="96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2025-01-10T10:46:45Z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