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B3EC46-459F-4B36-8DCB-A2BF489EDC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O538" i="1"/>
  <c r="BM538" i="1"/>
  <c r="Y538" i="1"/>
  <c r="P538" i="1"/>
  <c r="BO537" i="1"/>
  <c r="BM537" i="1"/>
  <c r="Y537" i="1"/>
  <c r="BP537" i="1" s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P386" i="1" s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84" i="1" s="1"/>
  <c r="X23" i="1"/>
  <c r="BO22" i="1"/>
  <c r="X686" i="1" s="1"/>
  <c r="BM22" i="1"/>
  <c r="Y22" i="1"/>
  <c r="B694" i="1" s="1"/>
  <c r="P22" i="1"/>
  <c r="H10" i="1"/>
  <c r="A9" i="1"/>
  <c r="F10" i="1" s="1"/>
  <c r="D7" i="1"/>
  <c r="Q6" i="1"/>
  <c r="P2" i="1"/>
  <c r="BP479" i="1" l="1"/>
  <c r="BN479" i="1"/>
  <c r="Z479" i="1"/>
  <c r="BP481" i="1"/>
  <c r="BN481" i="1"/>
  <c r="Z481" i="1"/>
  <c r="BP489" i="1"/>
  <c r="BN489" i="1"/>
  <c r="Z489" i="1"/>
  <c r="BP499" i="1"/>
  <c r="BN499" i="1"/>
  <c r="Z499" i="1"/>
  <c r="BP538" i="1"/>
  <c r="BN538" i="1"/>
  <c r="Z53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5" i="1"/>
  <c r="X688" i="1"/>
  <c r="Z52" i="1"/>
  <c r="BN52" i="1"/>
  <c r="Z67" i="1"/>
  <c r="BN67" i="1"/>
  <c r="Z81" i="1"/>
  <c r="BN81" i="1"/>
  <c r="Z83" i="1"/>
  <c r="BN83" i="1"/>
  <c r="Z93" i="1"/>
  <c r="BN93" i="1"/>
  <c r="Z114" i="1"/>
  <c r="BN114" i="1"/>
  <c r="Z115" i="1"/>
  <c r="BN115" i="1"/>
  <c r="Z132" i="1"/>
  <c r="BN132" i="1"/>
  <c r="Z142" i="1"/>
  <c r="BN142" i="1"/>
  <c r="Z154" i="1"/>
  <c r="BN154" i="1"/>
  <c r="Z165" i="1"/>
  <c r="BN165" i="1"/>
  <c r="Z182" i="1"/>
  <c r="BN182" i="1"/>
  <c r="Y185" i="1"/>
  <c r="I694" i="1"/>
  <c r="Y201" i="1"/>
  <c r="Z200" i="1"/>
  <c r="BN200" i="1"/>
  <c r="Z217" i="1"/>
  <c r="BN217" i="1"/>
  <c r="Z229" i="1"/>
  <c r="BN229" i="1"/>
  <c r="Z253" i="1"/>
  <c r="BN253" i="1"/>
  <c r="Z264" i="1"/>
  <c r="BN264" i="1"/>
  <c r="Z274" i="1"/>
  <c r="Z275" i="1" s="1"/>
  <c r="BN274" i="1"/>
  <c r="BP274" i="1"/>
  <c r="Y275" i="1"/>
  <c r="Z279" i="1"/>
  <c r="BN279" i="1"/>
  <c r="Y290" i="1"/>
  <c r="Z287" i="1"/>
  <c r="BN287" i="1"/>
  <c r="Z310" i="1"/>
  <c r="BN310" i="1"/>
  <c r="Z358" i="1"/>
  <c r="BN358" i="1"/>
  <c r="Z370" i="1"/>
  <c r="BN370" i="1"/>
  <c r="Y380" i="1"/>
  <c r="Z384" i="1"/>
  <c r="BN384" i="1"/>
  <c r="Z385" i="1"/>
  <c r="BN385" i="1"/>
  <c r="Z390" i="1"/>
  <c r="BN390" i="1"/>
  <c r="Z391" i="1"/>
  <c r="BN391" i="1"/>
  <c r="Y394" i="1"/>
  <c r="Z404" i="1"/>
  <c r="Z405" i="1" s="1"/>
  <c r="BN404" i="1"/>
  <c r="BP404" i="1"/>
  <c r="Z408" i="1"/>
  <c r="BN408" i="1"/>
  <c r="Y411" i="1"/>
  <c r="Z420" i="1"/>
  <c r="BN420" i="1"/>
  <c r="Z430" i="1"/>
  <c r="BN430" i="1"/>
  <c r="Z431" i="1"/>
  <c r="BN431" i="1"/>
  <c r="Y438" i="1"/>
  <c r="Z451" i="1"/>
  <c r="BN451" i="1"/>
  <c r="BP480" i="1"/>
  <c r="BN480" i="1"/>
  <c r="Z480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52" i="1"/>
  <c r="BN552" i="1"/>
  <c r="Z552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542" i="1"/>
  <c r="X687" i="1"/>
  <c r="Z27" i="1"/>
  <c r="BN27" i="1"/>
  <c r="Z32" i="1"/>
  <c r="BN32" i="1"/>
  <c r="C694" i="1"/>
  <c r="Z50" i="1"/>
  <c r="BN50" i="1"/>
  <c r="Z56" i="1"/>
  <c r="BN56" i="1"/>
  <c r="BP56" i="1"/>
  <c r="D694" i="1"/>
  <c r="Z65" i="1"/>
  <c r="BN65" i="1"/>
  <c r="Z69" i="1"/>
  <c r="BN69" i="1"/>
  <c r="Y77" i="1"/>
  <c r="Z75" i="1"/>
  <c r="BN75" i="1"/>
  <c r="Y87" i="1"/>
  <c r="BP91" i="1"/>
  <c r="BN91" i="1"/>
  <c r="Z91" i="1"/>
  <c r="BP112" i="1"/>
  <c r="BN112" i="1"/>
  <c r="Z112" i="1"/>
  <c r="BP130" i="1"/>
  <c r="BN130" i="1"/>
  <c r="Z130" i="1"/>
  <c r="BP140" i="1"/>
  <c r="BN140" i="1"/>
  <c r="Z140" i="1"/>
  <c r="BP152" i="1"/>
  <c r="BN152" i="1"/>
  <c r="Z152" i="1"/>
  <c r="Y167" i="1"/>
  <c r="BP163" i="1"/>
  <c r="BN163" i="1"/>
  <c r="Z163" i="1"/>
  <c r="BP178" i="1"/>
  <c r="BN178" i="1"/>
  <c r="Z178" i="1"/>
  <c r="BP198" i="1"/>
  <c r="BN198" i="1"/>
  <c r="Z198" i="1"/>
  <c r="BP85" i="1"/>
  <c r="BN85" i="1"/>
  <c r="Z85" i="1"/>
  <c r="BP99" i="1"/>
  <c r="BN99" i="1"/>
  <c r="Z99" i="1"/>
  <c r="BP122" i="1"/>
  <c r="BN122" i="1"/>
  <c r="Z122" i="1"/>
  <c r="Y144" i="1"/>
  <c r="BP136" i="1"/>
  <c r="BN136" i="1"/>
  <c r="Z136" i="1"/>
  <c r="Y148" i="1"/>
  <c r="BP146" i="1"/>
  <c r="BN146" i="1"/>
  <c r="Z146" i="1"/>
  <c r="Y160" i="1"/>
  <c r="BP158" i="1"/>
  <c r="BN158" i="1"/>
  <c r="Z15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399" i="1"/>
  <c r="BN399" i="1"/>
  <c r="Z399" i="1"/>
  <c r="BP418" i="1"/>
  <c r="BN418" i="1"/>
  <c r="Z418" i="1"/>
  <c r="BP426" i="1"/>
  <c r="BN426" i="1"/>
  <c r="Z426" i="1"/>
  <c r="BP449" i="1"/>
  <c r="BN449" i="1"/>
  <c r="Z449" i="1"/>
  <c r="BP465" i="1"/>
  <c r="BN465" i="1"/>
  <c r="Z465" i="1"/>
  <c r="BP486" i="1"/>
  <c r="BN486" i="1"/>
  <c r="Z486" i="1"/>
  <c r="BP494" i="1"/>
  <c r="BN494" i="1"/>
  <c r="Z494" i="1"/>
  <c r="Y515" i="1"/>
  <c r="BP514" i="1"/>
  <c r="BN514" i="1"/>
  <c r="Z514" i="1"/>
  <c r="Z515" i="1" s="1"/>
  <c r="BP522" i="1"/>
  <c r="BN522" i="1"/>
  <c r="Z522" i="1"/>
  <c r="BP558" i="1"/>
  <c r="BN558" i="1"/>
  <c r="Z558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96" i="1"/>
  <c r="Y143" i="1"/>
  <c r="Y149" i="1"/>
  <c r="Y155" i="1"/>
  <c r="Y161" i="1"/>
  <c r="Y166" i="1"/>
  <c r="Y179" i="1"/>
  <c r="Y184" i="1"/>
  <c r="Z205" i="1"/>
  <c r="BN205" i="1"/>
  <c r="Y208" i="1"/>
  <c r="Z215" i="1"/>
  <c r="BN215" i="1"/>
  <c r="BP215" i="1"/>
  <c r="Y224" i="1"/>
  <c r="Z219" i="1"/>
  <c r="BN219" i="1"/>
  <c r="Z227" i="1"/>
  <c r="BN227" i="1"/>
  <c r="Z231" i="1"/>
  <c r="BN231" i="1"/>
  <c r="Z235" i="1"/>
  <c r="BN235" i="1"/>
  <c r="Y247" i="1"/>
  <c r="Z242" i="1"/>
  <c r="BN242" i="1"/>
  <c r="Z251" i="1"/>
  <c r="BN251" i="1"/>
  <c r="Z255" i="1"/>
  <c r="BN255" i="1"/>
  <c r="Z262" i="1"/>
  <c r="BN262" i="1"/>
  <c r="Y271" i="1"/>
  <c r="Z266" i="1"/>
  <c r="BN266" i="1"/>
  <c r="Z270" i="1"/>
  <c r="BN270" i="1"/>
  <c r="Z281" i="1"/>
  <c r="BN281" i="1"/>
  <c r="Z285" i="1"/>
  <c r="BN285" i="1"/>
  <c r="Z299" i="1"/>
  <c r="BN299" i="1"/>
  <c r="Q694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Y339" i="1"/>
  <c r="T694" i="1"/>
  <c r="Z351" i="1"/>
  <c r="Z352" i="1" s="1"/>
  <c r="BN351" i="1"/>
  <c r="BP351" i="1"/>
  <c r="Y352" i="1"/>
  <c r="Z356" i="1"/>
  <c r="BN356" i="1"/>
  <c r="Y365" i="1"/>
  <c r="Z360" i="1"/>
  <c r="BN360" i="1"/>
  <c r="Z368" i="1"/>
  <c r="BN368" i="1"/>
  <c r="Z374" i="1"/>
  <c r="BN374" i="1"/>
  <c r="BP374" i="1"/>
  <c r="Y381" i="1"/>
  <c r="Z378" i="1"/>
  <c r="BN378" i="1"/>
  <c r="Y388" i="1"/>
  <c r="Y395" i="1"/>
  <c r="Z393" i="1"/>
  <c r="BN393" i="1"/>
  <c r="Y401" i="1"/>
  <c r="BP410" i="1"/>
  <c r="BN410" i="1"/>
  <c r="Z410" i="1"/>
  <c r="BP422" i="1"/>
  <c r="BN422" i="1"/>
  <c r="Z422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Y694" i="1"/>
  <c r="BP483" i="1"/>
  <c r="BN483" i="1"/>
  <c r="Z483" i="1"/>
  <c r="BP491" i="1"/>
  <c r="BN491" i="1"/>
  <c r="Z491" i="1"/>
  <c r="Y505" i="1"/>
  <c r="BP503" i="1"/>
  <c r="BN503" i="1"/>
  <c r="Z503" i="1"/>
  <c r="BP554" i="1"/>
  <c r="BN554" i="1"/>
  <c r="Z554" i="1"/>
  <c r="BP561" i="1"/>
  <c r="BN561" i="1"/>
  <c r="Z561" i="1"/>
  <c r="Y670" i="1"/>
  <c r="BP668" i="1"/>
  <c r="BN668" i="1"/>
  <c r="Z668" i="1"/>
  <c r="Z670" i="1" s="1"/>
  <c r="Y412" i="1"/>
  <c r="Y500" i="1"/>
  <c r="Y506" i="1"/>
  <c r="Y523" i="1"/>
  <c r="AA694" i="1"/>
  <c r="AC694" i="1"/>
  <c r="Y574" i="1"/>
  <c r="Y592" i="1"/>
  <c r="Y604" i="1"/>
  <c r="H9" i="1"/>
  <c r="A10" i="1"/>
  <c r="Y24" i="1"/>
  <c r="Y35" i="1"/>
  <c r="Y39" i="1"/>
  <c r="Y43" i="1"/>
  <c r="Y53" i="1"/>
  <c r="Y59" i="1"/>
  <c r="Y70" i="1"/>
  <c r="Y78" i="1"/>
  <c r="Y8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6" i="1"/>
  <c r="BN116" i="1"/>
  <c r="Z116" i="1"/>
  <c r="Y118" i="1"/>
  <c r="F694" i="1"/>
  <c r="Y127" i="1"/>
  <c r="Y126" i="1"/>
  <c r="BP121" i="1"/>
  <c r="BN121" i="1"/>
  <c r="Z121" i="1"/>
  <c r="BP125" i="1"/>
  <c r="BN125" i="1"/>
  <c r="Z125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Y95" i="1"/>
  <c r="Z90" i="1"/>
  <c r="BN90" i="1"/>
  <c r="Z92" i="1"/>
  <c r="BN92" i="1"/>
  <c r="Z94" i="1"/>
  <c r="BN94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23" i="1"/>
  <c r="BN123" i="1"/>
  <c r="Z123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BP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BN383" i="1"/>
  <c r="BP383" i="1"/>
  <c r="Z386" i="1"/>
  <c r="BN386" i="1"/>
  <c r="Y387" i="1"/>
  <c r="Z392" i="1"/>
  <c r="BN392" i="1"/>
  <c r="BP392" i="1"/>
  <c r="Z398" i="1"/>
  <c r="Z400" i="1" s="1"/>
  <c r="BN398" i="1"/>
  <c r="BP398" i="1"/>
  <c r="V694" i="1"/>
  <c r="Y406" i="1"/>
  <c r="Z409" i="1"/>
  <c r="BN409" i="1"/>
  <c r="BP409" i="1"/>
  <c r="W694" i="1"/>
  <c r="Z417" i="1"/>
  <c r="BN417" i="1"/>
  <c r="Z419" i="1"/>
  <c r="BN419" i="1"/>
  <c r="Z421" i="1"/>
  <c r="BN421" i="1"/>
  <c r="Z423" i="1"/>
  <c r="BN423" i="1"/>
  <c r="Z425" i="1"/>
  <c r="BN425" i="1"/>
  <c r="Y428" i="1"/>
  <c r="Y433" i="1"/>
  <c r="BP430" i="1"/>
  <c r="BP436" i="1"/>
  <c r="BN436" i="1"/>
  <c r="Z436" i="1"/>
  <c r="BP446" i="1"/>
  <c r="BN446" i="1"/>
  <c r="Z446" i="1"/>
  <c r="BP450" i="1"/>
  <c r="BN450" i="1"/>
  <c r="Z450" i="1"/>
  <c r="Y466" i="1"/>
  <c r="Y467" i="1"/>
  <c r="BP461" i="1"/>
  <c r="BN461" i="1"/>
  <c r="Z461" i="1"/>
  <c r="BP464" i="1"/>
  <c r="BN464" i="1"/>
  <c r="Z464" i="1"/>
  <c r="Y191" i="1"/>
  <c r="Y258" i="1"/>
  <c r="Y295" i="1"/>
  <c r="Y302" i="1"/>
  <c r="Y311" i="1"/>
  <c r="Y344" i="1"/>
  <c r="Y427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X694" i="1"/>
  <c r="Y453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BN504" i="1"/>
  <c r="BP504" i="1"/>
  <c r="Z508" i="1"/>
  <c r="Z510" i="1" s="1"/>
  <c r="BN508" i="1"/>
  <c r="BP508" i="1"/>
  <c r="Y511" i="1"/>
  <c r="Z694" i="1"/>
  <c r="Y516" i="1"/>
  <c r="Z518" i="1"/>
  <c r="Z523" i="1" s="1"/>
  <c r="BN518" i="1"/>
  <c r="BP518" i="1"/>
  <c r="Z521" i="1"/>
  <c r="BN521" i="1"/>
  <c r="Y524" i="1"/>
  <c r="Z536" i="1"/>
  <c r="Z541" i="1" s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Z566" i="1" s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Z569" i="1"/>
  <c r="BN569" i="1"/>
  <c r="BP569" i="1"/>
  <c r="BP570" i="1"/>
  <c r="BN570" i="1"/>
  <c r="Z570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505" i="1" l="1"/>
  <c r="Z411" i="1"/>
  <c r="Z394" i="1"/>
  <c r="Z155" i="1"/>
  <c r="Z58" i="1"/>
  <c r="Z657" i="1"/>
  <c r="Z432" i="1"/>
  <c r="Z636" i="1"/>
  <c r="Z592" i="1"/>
  <c r="Z437" i="1"/>
  <c r="Z427" i="1"/>
  <c r="Z289" i="1"/>
  <c r="Z179" i="1"/>
  <c r="Z95" i="1"/>
  <c r="Z77" i="1"/>
  <c r="Z500" i="1"/>
  <c r="Z646" i="1"/>
  <c r="Z629" i="1"/>
  <c r="Z371" i="1"/>
  <c r="Y686" i="1"/>
  <c r="Z126" i="1"/>
  <c r="Z117" i="1"/>
  <c r="Z101" i="1"/>
  <c r="Y684" i="1"/>
  <c r="Z574" i="1"/>
  <c r="Z598" i="1"/>
  <c r="Z466" i="1"/>
  <c r="Z453" i="1"/>
  <c r="Z387" i="1"/>
  <c r="Z311" i="1"/>
  <c r="Z301" i="1"/>
  <c r="Z258" i="1"/>
  <c r="Z246" i="1"/>
  <c r="Z237" i="1"/>
  <c r="Z201" i="1"/>
  <c r="Z86" i="1"/>
  <c r="Z70" i="1"/>
  <c r="Z53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<sst xmlns="http://schemas.openxmlformats.org/spreadsheetml/2006/main" count="3252" uniqueCount="1115">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</sst>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17</v>
      </c>
      <c r="Y73" s="798">
        <f>IFERROR(IF(X73="",0,CEILING((X73/$H73),1)*$H73),"")</f>
        <v>21.6</v>
      </c>
      <c r="Z73" s="36">
        <f>IFERROR(IF(Y73=0,"",ROUNDUP(Y73/H73,0)*0.02175),"")</f>
        <v>4.3499999999999997E-2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17.755555555555553</v>
      </c>
      <c r="BN73" s="64">
        <f>IFERROR(Y73*I73/H73,"0")</f>
        <v>22.56</v>
      </c>
      <c r="BO73" s="64">
        <f>IFERROR(1/J73*(X73/H73),"0")</f>
        <v>2.8108465608465603E-2</v>
      </c>
      <c r="BP73" s="64">
        <f>IFERROR(1/J73*(Y73/H73),"0")</f>
        <v>3.5714285714285712E-2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1.574074074074074</v>
      </c>
      <c r="Y77" s="799">
        <f>IFERROR(Y73/H73,"0")+IFERROR(Y74/H74,"0")+IFERROR(Y75/H75,"0")+IFERROR(Y76/H76,"0")</f>
        <v>2</v>
      </c>
      <c r="Z77" s="799">
        <f>IFERROR(IF(Z73="",0,Z73),"0")+IFERROR(IF(Z74="",0,Z74),"0")+IFERROR(IF(Z75="",0,Z75),"0")+IFERROR(IF(Z76="",0,Z76),"0")</f>
        <v>4.3499999999999997E-2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17</v>
      </c>
      <c r="Y78" s="799">
        <f>IFERROR(SUM(Y73:Y76),"0")</f>
        <v>21.6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20</v>
      </c>
      <c r="Y84" s="798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21.111111111111111</v>
      </c>
      <c r="BN84" s="64">
        <f t="shared" si="18"/>
        <v>22.8</v>
      </c>
      <c r="BO84" s="64">
        <f t="shared" si="19"/>
        <v>4.7483380816714153E-2</v>
      </c>
      <c r="BP84" s="64">
        <f t="shared" si="20"/>
        <v>5.1282051282051287E-2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1</v>
      </c>
      <c r="Y85" s="798">
        <f t="shared" si="16"/>
        <v>1.8</v>
      </c>
      <c r="Z85" s="36">
        <f>IFERROR(IF(Y85=0,"",ROUNDUP(Y85/H85,0)*0.00502),"")</f>
        <v>5.0200000000000002E-3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1.0555555555555556</v>
      </c>
      <c r="BN85" s="64">
        <f t="shared" si="18"/>
        <v>1.9</v>
      </c>
      <c r="BO85" s="64">
        <f t="shared" si="19"/>
        <v>2.3741690408357078E-3</v>
      </c>
      <c r="BP85" s="64">
        <f t="shared" si="20"/>
        <v>4.2735042735042739E-3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11.666666666666666</v>
      </c>
      <c r="Y86" s="799">
        <f>IFERROR(Y80/H80,"0")+IFERROR(Y81/H81,"0")+IFERROR(Y82/H82,"0")+IFERROR(Y83/H83,"0")+IFERROR(Y84/H84,"0")+IFERROR(Y85/H85,"0")</f>
        <v>13</v>
      </c>
      <c r="Z86" s="799">
        <f>IFERROR(IF(Z80="",0,Z80),"0")+IFERROR(IF(Z81="",0,Z81),"0")+IFERROR(IF(Z82="",0,Z82),"0")+IFERROR(IF(Z83="",0,Z83),"0")+IFERROR(IF(Z84="",0,Z84),"0")+IFERROR(IF(Z85="",0,Z85),"0")</f>
        <v>6.5259999999999999E-2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21</v>
      </c>
      <c r="Y87" s="799">
        <f>IFERROR(SUM(Y80:Y85),"0")</f>
        <v>23.400000000000002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24</v>
      </c>
      <c r="Y99" s="798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25.611428571428572</v>
      </c>
      <c r="BN99" s="64">
        <f>IFERROR(Y99*I99/H99,"0")</f>
        <v>26.892000000000003</v>
      </c>
      <c r="BO99" s="64">
        <f>IFERROR(1/J99*(X99/H99),"0")</f>
        <v>5.1020408163265307E-2</v>
      </c>
      <c r="BP99" s="64">
        <f>IFERROR(1/J99*(Y99/H99),"0")</f>
        <v>5.3571428571428568E-2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2.8571428571428572</v>
      </c>
      <c r="Y101" s="799">
        <f>IFERROR(Y98/H98,"0")+IFERROR(Y99/H99,"0")+IFERROR(Y100/H100,"0")</f>
        <v>3</v>
      </c>
      <c r="Z101" s="799">
        <f>IFERROR(IF(Z98="",0,Z98),"0")+IFERROR(IF(Z99="",0,Z99),"0")+IFERROR(IF(Z100="",0,Z100),"0")</f>
        <v>6.5250000000000002E-2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24</v>
      </c>
      <c r="Y102" s="799">
        <f>IFERROR(SUM(Y98:Y100),"0")</f>
        <v>25.200000000000003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88</v>
      </c>
      <c r="Y105" s="798">
        <f>IFERROR(IF(X105="",0,CEILING((X105/$H105),1)*$H105),"")</f>
        <v>97.2</v>
      </c>
      <c r="Z105" s="36">
        <f>IFERROR(IF(Y105=0,"",ROUNDUP(Y105/H105,0)*0.02175),"")</f>
        <v>0.19574999999999998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91.911111111111097</v>
      </c>
      <c r="BN105" s="64">
        <f>IFERROR(Y105*I105/H105,"0")</f>
        <v>101.51999999999998</v>
      </c>
      <c r="BO105" s="64">
        <f>IFERROR(1/J105*(X105/H105),"0")</f>
        <v>0.14550264550264547</v>
      </c>
      <c r="BP105" s="64">
        <f>IFERROR(1/J105*(Y105/H105),"0")</f>
        <v>0.1607142857142857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8.148148148148147</v>
      </c>
      <c r="Y108" s="799">
        <f>IFERROR(Y105/H105,"0")+IFERROR(Y106/H106,"0")+IFERROR(Y107/H107,"0")</f>
        <v>9</v>
      </c>
      <c r="Z108" s="799">
        <f>IFERROR(IF(Z105="",0,Z105),"0")+IFERROR(IF(Z106="",0,Z106),"0")+IFERROR(IF(Z107="",0,Z107),"0")</f>
        <v>0.19574999999999998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88</v>
      </c>
      <c r="Y109" s="799">
        <f>IFERROR(SUM(Y105:Y107),"0")</f>
        <v>97.2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36</v>
      </c>
      <c r="Y129" s="798">
        <f>IFERROR(IF(X129="",0,CEILING((X129/$H129),1)*$H129),"")</f>
        <v>43.2</v>
      </c>
      <c r="Z129" s="36">
        <f>IFERROR(IF(Y129=0,"",ROUNDUP(Y129/H129,0)*0.02175),"")</f>
        <v>8.6999999999999994E-2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37.599999999999994</v>
      </c>
      <c r="BN129" s="64">
        <f>IFERROR(Y129*I129/H129,"0")</f>
        <v>45.12</v>
      </c>
      <c r="BO129" s="64">
        <f>IFERROR(1/J129*(X129/H129),"0")</f>
        <v>5.9523809523809514E-2</v>
      </c>
      <c r="BP129" s="64">
        <f>IFERROR(1/J129*(Y129/H129),"0")</f>
        <v>7.1428571428571425E-2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9</v>
      </c>
      <c r="Y132" s="798">
        <f>IFERROR(IF(X132="",0,CEILING((X132/$H132),1)*$H132),"")</f>
        <v>9.6</v>
      </c>
      <c r="Z132" s="36">
        <f>IFERROR(IF(Y132=0,"",ROUNDUP(Y132/H132,0)*0.00651),"")</f>
        <v>2.6040000000000001E-2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9.6750000000000007</v>
      </c>
      <c r="BN132" s="64">
        <f>IFERROR(Y132*I132/H132,"0")</f>
        <v>10.32</v>
      </c>
      <c r="BO132" s="64">
        <f>IFERROR(1/J132*(X132/H132),"0")</f>
        <v>2.0604395604395608E-2</v>
      </c>
      <c r="BP132" s="64">
        <f>IFERROR(1/J132*(Y132/H132),"0")</f>
        <v>2.197802197802198E-2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7.083333333333333</v>
      </c>
      <c r="Y133" s="799">
        <f>IFERROR(Y129/H129,"0")+IFERROR(Y130/H130,"0")+IFERROR(Y131/H131,"0")+IFERROR(Y132/H132,"0")</f>
        <v>8</v>
      </c>
      <c r="Z133" s="799">
        <f>IFERROR(IF(Z129="",0,Z129),"0")+IFERROR(IF(Z130="",0,Z130),"0")+IFERROR(IF(Z131="",0,Z131),"0")+IFERROR(IF(Z132="",0,Z132),"0")</f>
        <v>0.11304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45</v>
      </c>
      <c r="Y134" s="799">
        <f>IFERROR(SUM(Y129:Y132),"0")</f>
        <v>52.800000000000004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13</v>
      </c>
      <c r="Y193" s="798">
        <f t="shared" ref="Y193:Y200" si="36">IFERROR(IF(X193="",0,CEILING((X193/$H193),1)*$H193),"")</f>
        <v>16.8</v>
      </c>
      <c r="Z193" s="36">
        <f>IFERROR(IF(Y193=0,"",ROUNDUP(Y193/H193,0)*0.00902),"")</f>
        <v>3.6080000000000001E-2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13.835714285714285</v>
      </c>
      <c r="BN193" s="64">
        <f t="shared" ref="BN193:BN200" si="38">IFERROR(Y193*I193/H193,"0")</f>
        <v>17.88</v>
      </c>
      <c r="BO193" s="64">
        <f t="shared" ref="BO193:BO200" si="39">IFERROR(1/J193*(X193/H193),"0")</f>
        <v>2.3448773448773448E-2</v>
      </c>
      <c r="BP193" s="64">
        <f t="shared" ref="BP193:BP200" si="40">IFERROR(1/J193*(Y193/H193),"0")</f>
        <v>3.0303030303030304E-2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16</v>
      </c>
      <c r="Y198" s="798">
        <f t="shared" si="36"/>
        <v>16.8</v>
      </c>
      <c r="Z198" s="36">
        <f>IFERROR(IF(Y198=0,"",ROUNDUP(Y198/H198,0)*0.00502),"")</f>
        <v>4.0160000000000001E-2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16.761904761904763</v>
      </c>
      <c r="BN198" s="64">
        <f t="shared" si="38"/>
        <v>17.600000000000001</v>
      </c>
      <c r="BO198" s="64">
        <f t="shared" si="39"/>
        <v>3.2560032560032565E-2</v>
      </c>
      <c r="BP198" s="64">
        <f t="shared" si="40"/>
        <v>3.4188034188034191E-2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10.714285714285714</v>
      </c>
      <c r="Y201" s="799">
        <f>IFERROR(Y193/H193,"0")+IFERROR(Y194/H194,"0")+IFERROR(Y195/H195,"0")+IFERROR(Y196/H196,"0")+IFERROR(Y197/H197,"0")+IFERROR(Y198/H198,"0")+IFERROR(Y199/H199,"0")+IFERROR(Y200/H200,"0")</f>
        <v>12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7.6240000000000002E-2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29</v>
      </c>
      <c r="Y202" s="799">
        <f>IFERROR(SUM(Y193:Y200),"0")</f>
        <v>33.6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77</v>
      </c>
      <c r="Y215" s="798">
        <f t="shared" ref="Y215:Y222" si="41">IFERROR(IF(X215="",0,CEILING((X215/$H215),1)*$H215),"")</f>
        <v>81</v>
      </c>
      <c r="Z215" s="36">
        <f>IFERROR(IF(Y215=0,"",ROUNDUP(Y215/H215,0)*0.00902),"")</f>
        <v>0.1353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79.99444444444444</v>
      </c>
      <c r="BN215" s="64">
        <f t="shared" ref="BN215:BN222" si="43">IFERROR(Y215*I215/H215,"0")</f>
        <v>84.15</v>
      </c>
      <c r="BO215" s="64">
        <f t="shared" ref="BO215:BO222" si="44">IFERROR(1/J215*(X215/H215),"0")</f>
        <v>0.10802469135802469</v>
      </c>
      <c r="BP215" s="64">
        <f t="shared" ref="BP215:BP222" si="45">IFERROR(1/J215*(Y215/H215),"0")</f>
        <v>0.11363636363636363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93</v>
      </c>
      <c r="Y216" s="798">
        <f t="shared" si="41"/>
        <v>97.2</v>
      </c>
      <c r="Z216" s="36">
        <f>IFERROR(IF(Y216=0,"",ROUNDUP(Y216/H216,0)*0.00902),"")</f>
        <v>0.16236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96.61666666666666</v>
      </c>
      <c r="BN216" s="64">
        <f t="shared" si="43"/>
        <v>100.98</v>
      </c>
      <c r="BO216" s="64">
        <f t="shared" si="44"/>
        <v>0.13047138047138046</v>
      </c>
      <c r="BP216" s="64">
        <f t="shared" si="45"/>
        <v>0.13636363636363635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39</v>
      </c>
      <c r="Y219" s="798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2</v>
      </c>
      <c r="Y220" s="798">
        <f t="shared" si="41"/>
        <v>3.6</v>
      </c>
      <c r="Z220" s="36">
        <f>IFERROR(IF(Y220=0,"",ROUNDUP(Y220/H220,0)*0.00502),"")</f>
        <v>1.004E-2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2.1111111111111112</v>
      </c>
      <c r="BN220" s="64">
        <f t="shared" si="43"/>
        <v>3.8</v>
      </c>
      <c r="BO220" s="64">
        <f t="shared" si="44"/>
        <v>4.7483380816714157E-3</v>
      </c>
      <c r="BP220" s="64">
        <f t="shared" si="45"/>
        <v>8.5470085470085479E-3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7</v>
      </c>
      <c r="Y222" s="798">
        <f t="shared" si="41"/>
        <v>7.2</v>
      </c>
      <c r="Z222" s="36">
        <f>IFERROR(IF(Y222=0,"",ROUNDUP(Y222/H222,0)*0.00502),"")</f>
        <v>2.0080000000000001E-2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7.3888888888888884</v>
      </c>
      <c r="BN222" s="64">
        <f t="shared" si="43"/>
        <v>7.6</v>
      </c>
      <c r="BO222" s="64">
        <f t="shared" si="44"/>
        <v>1.6619183285849954E-2</v>
      </c>
      <c r="BP222" s="64">
        <f t="shared" si="45"/>
        <v>1.7094017094017096E-2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58.148148148148152</v>
      </c>
      <c r="Y223" s="799">
        <f>IFERROR(Y215/H215,"0")+IFERROR(Y216/H216,"0")+IFERROR(Y217/H217,"0")+IFERROR(Y218/H218,"0")+IFERROR(Y219/H219,"0")+IFERROR(Y220/H220,"0")+IFERROR(Y221/H221,"0")+IFERROR(Y222/H222,"0")</f>
        <v>61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0.43822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218</v>
      </c>
      <c r="Y224" s="799">
        <f>IFERROR(SUM(Y215:Y222),"0")</f>
        <v>228.59999999999997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123</v>
      </c>
      <c r="Y227" s="798">
        <f t="shared" si="46"/>
        <v>124.8</v>
      </c>
      <c r="Z227" s="36">
        <f>IFERROR(IF(Y227=0,"",ROUNDUP(Y227/H227,0)*0.02175),"")</f>
        <v>0.34799999999999998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131.89384615384617</v>
      </c>
      <c r="BN227" s="64">
        <f t="shared" si="48"/>
        <v>133.82400000000001</v>
      </c>
      <c r="BO227" s="64">
        <f t="shared" si="49"/>
        <v>0.28159340659340659</v>
      </c>
      <c r="BP227" s="64">
        <f t="shared" si="50"/>
        <v>0.2857142857142857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82</v>
      </c>
      <c r="Y233" s="798">
        <f t="shared" si="46"/>
        <v>84</v>
      </c>
      <c r="Z233" s="36">
        <f t="shared" si="51"/>
        <v>0.22785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77</v>
      </c>
      <c r="Y235" s="798">
        <f t="shared" si="46"/>
        <v>79.2</v>
      </c>
      <c r="Z235" s="36">
        <f t="shared" si="51"/>
        <v>0.21482999999999999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85.085000000000008</v>
      </c>
      <c r="BN235" s="64">
        <f t="shared" si="48"/>
        <v>87.51600000000002</v>
      </c>
      <c r="BO235" s="64">
        <f t="shared" si="49"/>
        <v>0.17628205128205132</v>
      </c>
      <c r="BP235" s="64">
        <f t="shared" si="50"/>
        <v>0.18131868131868134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85</v>
      </c>
      <c r="Y236" s="798">
        <f t="shared" si="46"/>
        <v>86.399999999999991</v>
      </c>
      <c r="Z236" s="36">
        <f t="shared" si="51"/>
        <v>0.23436000000000001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94.137500000000003</v>
      </c>
      <c r="BN236" s="64">
        <f t="shared" si="48"/>
        <v>95.687999999999988</v>
      </c>
      <c r="BO236" s="64">
        <f t="shared" si="49"/>
        <v>0.19459706959706963</v>
      </c>
      <c r="BP236" s="64">
        <f t="shared" si="50"/>
        <v>0.19780219780219782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117.43589743589745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1.02504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367</v>
      </c>
      <c r="Y238" s="799">
        <f>IFERROR(SUM(Y226:Y236),"0")</f>
        <v>374.4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38</v>
      </c>
      <c r="Y244" s="798">
        <f t="shared" si="52"/>
        <v>38.4</v>
      </c>
      <c r="Z244" s="36">
        <f>IFERROR(IF(Y244=0,"",ROUNDUP(Y244/H244,0)*0.00651),"")</f>
        <v>0.10416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41.990000000000009</v>
      </c>
      <c r="BN244" s="64">
        <f t="shared" si="54"/>
        <v>42.432000000000002</v>
      </c>
      <c r="BO244" s="64">
        <f t="shared" si="55"/>
        <v>8.6996336996337006E-2</v>
      </c>
      <c r="BP244" s="64">
        <f t="shared" si="56"/>
        <v>8.7912087912087919E-2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14</v>
      </c>
      <c r="Y245" s="798">
        <f t="shared" si="52"/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15.47</v>
      </c>
      <c r="BN245" s="64">
        <f t="shared" si="54"/>
        <v>15.912000000000001</v>
      </c>
      <c r="BO245" s="64">
        <f t="shared" si="55"/>
        <v>3.2051282051282055E-2</v>
      </c>
      <c r="BP245" s="64">
        <f t="shared" si="56"/>
        <v>3.2967032967032968E-2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21.666666666666668</v>
      </c>
      <c r="Y246" s="799">
        <f>IFERROR(Y240/H240,"0")+IFERROR(Y241/H241,"0")+IFERROR(Y242/H242,"0")+IFERROR(Y243/H243,"0")+IFERROR(Y244/H244,"0")+IFERROR(Y245/H245,"0")</f>
        <v>22</v>
      </c>
      <c r="Z246" s="799">
        <f>IFERROR(IF(Z240="",0,Z240),"0")+IFERROR(IF(Z241="",0,Z241),"0")+IFERROR(IF(Z242="",0,Z242),"0")+IFERROR(IF(Z243="",0,Z243),"0")+IFERROR(IF(Z244="",0,Z244),"0")+IFERROR(IF(Z245="",0,Z245),"0")</f>
        <v>0.14322000000000001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52</v>
      </c>
      <c r="Y247" s="799">
        <f>IFERROR(SUM(Y240:Y245),"0")</f>
        <v>52.8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10</v>
      </c>
      <c r="Y356" s="79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10.444444444444443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1.653439153439153E-2</v>
      </c>
      <c r="BP356" s="64">
        <f t="shared" ref="BP356:BP363" si="81">IFERROR(1/J356*(Y356/H356),"0")</f>
        <v>1.7857142857142856E-2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7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7.31111111111111</v>
      </c>
      <c r="BN358" s="64">
        <f t="shared" si="79"/>
        <v>11.28</v>
      </c>
      <c r="BO358" s="64">
        <f t="shared" si="80"/>
        <v>1.1574074074074073E-2</v>
      </c>
      <c r="BP358" s="64">
        <f t="shared" si="81"/>
        <v>1.7857142857142856E-2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1.574074074074074</v>
      </c>
      <c r="Y364" s="799">
        <f>IFERROR(Y356/H356,"0")+IFERROR(Y357/H357,"0")+IFERROR(Y358/H358,"0")+IFERROR(Y359/H359,"0")+IFERROR(Y360/H360,"0")+IFERROR(Y361/H361,"0")+IFERROR(Y362/H362,"0")+IFERROR(Y363/H363,"0")</f>
        <v>2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17</v>
      </c>
      <c r="Y365" s="799">
        <f>IFERROR(SUM(Y356:Y363),"0")</f>
        <v>21.6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29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30.947142857142858</v>
      </c>
      <c r="BN383" s="64">
        <f>IFERROR(Y383*I383/H383,"0")</f>
        <v>35.856000000000002</v>
      </c>
      <c r="BO383" s="64">
        <f>IFERROR(1/J383*(X383/H383),"0")</f>
        <v>6.164965986394557E-2</v>
      </c>
      <c r="BP383" s="64">
        <f>IFERROR(1/J383*(Y383/H383),"0")</f>
        <v>7.1428571428571425E-2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98</v>
      </c>
      <c r="Y384" s="79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105.08615384615385</v>
      </c>
      <c r="BN384" s="64">
        <f>IFERROR(Y384*I384/H384,"0")</f>
        <v>108.732</v>
      </c>
      <c r="BO384" s="64">
        <f>IFERROR(1/J384*(X384/H384),"0")</f>
        <v>0.22435897435897434</v>
      </c>
      <c r="BP384" s="64">
        <f>IFERROR(1/J384*(Y384/H384),"0")</f>
        <v>0.23214285714285712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5</v>
      </c>
      <c r="Y386" s="798">
        <f>IFERROR(IF(X386="",0,CEILING((X386/$H386),1)*$H386),"")</f>
        <v>8.4</v>
      </c>
      <c r="Z386" s="36">
        <f>IFERROR(IF(Y386=0,"",ROUNDUP(Y386/H386,0)*0.02175),"")</f>
        <v>2.1749999999999999E-2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5.3357142857142854</v>
      </c>
      <c r="BN386" s="64">
        <f>IFERROR(Y386*I386/H386,"0")</f>
        <v>8.9640000000000004</v>
      </c>
      <c r="BO386" s="64">
        <f>IFERROR(1/J386*(X386/H386),"0")</f>
        <v>1.0629251700680272E-2</v>
      </c>
      <c r="BP386" s="64">
        <f>IFERROR(1/J386*(Y386/H386),"0")</f>
        <v>1.7857142857142856E-2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16.61172161172161</v>
      </c>
      <c r="Y387" s="799">
        <f>IFERROR(Y383/H383,"0")+IFERROR(Y384/H384,"0")+IFERROR(Y385/H385,"0")+IFERROR(Y386/H386,"0")</f>
        <v>18</v>
      </c>
      <c r="Z387" s="799">
        <f>IFERROR(IF(Z383="",0,Z383),"0")+IFERROR(IF(Z384="",0,Z384),"0")+IFERROR(IF(Z385="",0,Z385),"0")+IFERROR(IF(Z386="",0,Z386),"0")</f>
        <v>0.39150000000000001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132</v>
      </c>
      <c r="Y388" s="799">
        <f>IFERROR(SUM(Y383:Y386),"0")</f>
        <v>143.4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8</v>
      </c>
      <c r="Y404" s="798">
        <f>IFERROR(IF(X404="",0,CEILING((X404/$H404),1)*$H404),"")</f>
        <v>9</v>
      </c>
      <c r="Z404" s="36">
        <f>IFERROR(IF(Y404=0,"",ROUNDUP(Y404/H404,0)*0.00651),"")</f>
        <v>3.2550000000000003E-2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9.0133333333333336</v>
      </c>
      <c r="BN404" s="64">
        <f>IFERROR(Y404*I404/H404,"0")</f>
        <v>10.139999999999999</v>
      </c>
      <c r="BO404" s="64">
        <f>IFERROR(1/J404*(X404/H404),"0")</f>
        <v>2.4420024420024423E-2</v>
      </c>
      <c r="BP404" s="64">
        <f>IFERROR(1/J404*(Y404/H404),"0")</f>
        <v>2.7472527472527476E-2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4.4444444444444446</v>
      </c>
      <c r="Y405" s="799">
        <f>IFERROR(Y404/H404,"0")</f>
        <v>5</v>
      </c>
      <c r="Z405" s="799">
        <f>IFERROR(IF(Z404="",0,Z404),"0")</f>
        <v>3.2550000000000003E-2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8</v>
      </c>
      <c r="Y406" s="799">
        <f>IFERROR(SUM(Y404:Y404),"0")</f>
        <v>9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348</v>
      </c>
      <c r="Y417" s="798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359.13600000000002</v>
      </c>
      <c r="BN417" s="64">
        <f t="shared" si="89"/>
        <v>371.52000000000004</v>
      </c>
      <c r="BO417" s="64">
        <f t="shared" si="90"/>
        <v>0.48333333333333328</v>
      </c>
      <c r="BP417" s="64">
        <f t="shared" si="91"/>
        <v>0.5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284</v>
      </c>
      <c r="Y422" s="798">
        <f t="shared" si="87"/>
        <v>285</v>
      </c>
      <c r="Z422" s="36">
        <f>IFERROR(IF(Y422=0,"",ROUNDUP(Y422/H422,0)*0.02175),"")</f>
        <v>0.41324999999999995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293.08799999999997</v>
      </c>
      <c r="BN422" s="64">
        <f t="shared" si="89"/>
        <v>294.12</v>
      </c>
      <c r="BO422" s="64">
        <f t="shared" si="90"/>
        <v>0.39444444444444443</v>
      </c>
      <c r="BP422" s="64">
        <f t="shared" si="91"/>
        <v>0.39583333333333331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42.133333333333333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0.93524999999999991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632</v>
      </c>
      <c r="Y428" s="799">
        <f>IFERROR(SUM(Y416:Y426),"0")</f>
        <v>645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9</v>
      </c>
      <c r="Y436" s="798">
        <f>IFERROR(IF(X436="",0,CEILING((X436/$H436),1)*$H436),"")</f>
        <v>9</v>
      </c>
      <c r="Z436" s="36">
        <f>IFERROR(IF(Y436=0,"",ROUNDUP(Y436/H436,0)*0.02175),"")</f>
        <v>2.1749999999999999E-2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9.5640000000000001</v>
      </c>
      <c r="BN436" s="64">
        <f>IFERROR(Y436*I436/H436,"0")</f>
        <v>9.5640000000000001</v>
      </c>
      <c r="BO436" s="64">
        <f>IFERROR(1/J436*(X436/H436),"0")</f>
        <v>1.7857142857142856E-2</v>
      </c>
      <c r="BP436" s="64">
        <f>IFERROR(1/J436*(Y436/H436),"0")</f>
        <v>1.7857142857142856E-2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1</v>
      </c>
      <c r="Y437" s="799">
        <f>IFERROR(Y435/H435,"0")+IFERROR(Y436/H436,"0")</f>
        <v>1</v>
      </c>
      <c r="Z437" s="799">
        <f>IFERROR(IF(Z435="",0,Z435),"0")+IFERROR(IF(Z436="",0,Z436),"0")</f>
        <v>2.1749999999999999E-2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9</v>
      </c>
      <c r="Y438" s="799">
        <f>IFERROR(SUM(Y435:Y436),"0")</f>
        <v>9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11</v>
      </c>
      <c r="Y440" s="798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11.689333333333334</v>
      </c>
      <c r="BN440" s="64">
        <f>IFERROR(Y440*I440/H440,"0")</f>
        <v>19.128</v>
      </c>
      <c r="BO440" s="64">
        <f>IFERROR(1/J440*(X440/H440),"0")</f>
        <v>2.1825396825396828E-2</v>
      </c>
      <c r="BP440" s="64">
        <f>IFERROR(1/J440*(Y440/H440),"0")</f>
        <v>3.5714285714285712E-2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1.2222222222222223</v>
      </c>
      <c r="Y441" s="799">
        <f>IFERROR(Y440/H440,"0")</f>
        <v>2</v>
      </c>
      <c r="Z441" s="799">
        <f>IFERROR(IF(Z440="",0,Z440),"0")</f>
        <v>4.3499999999999997E-2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11</v>
      </c>
      <c r="Y442" s="799">
        <f>IFERROR(SUM(Y440:Y440),"0")</f>
        <v>18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198</v>
      </c>
      <c r="Y461" s="798">
        <f>IFERROR(IF(X461="",0,CEILING((X461/$H461),1)*$H461),"")</f>
        <v>198</v>
      </c>
      <c r="Z461" s="36">
        <f>IFERROR(IF(Y461=0,"",ROUNDUP(Y461/H461,0)*0.02175),"")</f>
        <v>0.47849999999999998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210.40800000000002</v>
      </c>
      <c r="BN461" s="64">
        <f>IFERROR(Y461*I461/H461,"0")</f>
        <v>210.40800000000002</v>
      </c>
      <c r="BO461" s="64">
        <f>IFERROR(1/J461*(X461/H461),"0")</f>
        <v>0.39285714285714285</v>
      </c>
      <c r="BP461" s="64">
        <f>IFERROR(1/J461*(Y461/H461),"0")</f>
        <v>0.39285714285714285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22</v>
      </c>
      <c r="Y466" s="799">
        <f>IFERROR(Y461/H461,"0")+IFERROR(Y462/H462,"0")+IFERROR(Y463/H463,"0")+IFERROR(Y464/H464,"0")+IFERROR(Y465/H465,"0")</f>
        <v>22</v>
      </c>
      <c r="Z466" s="799">
        <f>IFERROR(IF(Z461="",0,Z461),"0")+IFERROR(IF(Z462="",0,Z462),"0")+IFERROR(IF(Z463="",0,Z463),"0")+IFERROR(IF(Z464="",0,Z464),"0")+IFERROR(IF(Z465="",0,Z465),"0")</f>
        <v>0.47849999999999998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198</v>
      </c>
      <c r="Y467" s="799">
        <f>IFERROR(SUM(Y461:Y465),"0")</f>
        <v>198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11</v>
      </c>
      <c r="Y495" s="798">
        <f t="shared" si="98"/>
        <v>12.600000000000001</v>
      </c>
      <c r="Z495" s="36">
        <f t="shared" si="103"/>
        <v>3.0120000000000001E-2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11.68095238095238</v>
      </c>
      <c r="BN495" s="64">
        <f t="shared" si="100"/>
        <v>13.38</v>
      </c>
      <c r="BO495" s="64">
        <f t="shared" si="101"/>
        <v>2.2385022385022386E-2</v>
      </c>
      <c r="BP495" s="64">
        <f t="shared" si="102"/>
        <v>2.5641025641025644E-2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5.2380952380952381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3.0120000000000001E-2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11</v>
      </c>
      <c r="Y501" s="799">
        <f>IFERROR(SUM(Y479:Y499),"0")</f>
        <v>12.600000000000001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5</v>
      </c>
      <c r="Y509" s="798">
        <f>IFERROR(IF(X509="",0,CEILING((X509/$H509),1)*$H509),"")</f>
        <v>5.28</v>
      </c>
      <c r="Z509" s="36">
        <f>IFERROR(IF(Y509=0,"",ROUNDUP(Y509/H509,0)*0.00627),"")</f>
        <v>2.5080000000000002E-2</v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7.1212121212121202</v>
      </c>
      <c r="BN509" s="64">
        <f>IFERROR(Y509*I509/H509,"0")</f>
        <v>7.5199999999999987</v>
      </c>
      <c r="BO509" s="64">
        <f>IFERROR(1/J509*(X509/H509),"0")</f>
        <v>1.893939393939394E-2</v>
      </c>
      <c r="BP509" s="64">
        <f>IFERROR(1/J509*(Y509/H509),"0")</f>
        <v>0.02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3.7878787878787876</v>
      </c>
      <c r="Y510" s="799">
        <f>IFERROR(Y508/H508,"0")+IFERROR(Y509/H509,"0")</f>
        <v>4</v>
      </c>
      <c r="Z510" s="799">
        <f>IFERROR(IF(Z508="",0,Z508),"0")+IFERROR(IF(Z509="",0,Z509),"0")</f>
        <v>2.5080000000000002E-2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5</v>
      </c>
      <c r="Y511" s="799">
        <f>IFERROR(SUM(Y508:Y509),"0")</f>
        <v>5.28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24</v>
      </c>
      <c r="Y551" s="798">
        <f t="shared" ref="Y551:Y565" si="109">IFERROR(IF(X551="",0,CEILING((X551/$H551),1)*$H551),"")</f>
        <v>26.400000000000002</v>
      </c>
      <c r="Z551" s="36">
        <f t="shared" ref="Z551:Z556" si="110">IFERROR(IF(Y551=0,"",ROUNDUP(Y551/H551,0)*0.01196),"")</f>
        <v>5.9799999999999999E-2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25.636363636363633</v>
      </c>
      <c r="BN551" s="64">
        <f t="shared" ref="BN551:BN565" si="112">IFERROR(Y551*I551/H551,"0")</f>
        <v>28.200000000000003</v>
      </c>
      <c r="BO551" s="64">
        <f t="shared" ref="BO551:BO565" si="113">IFERROR(1/J551*(X551/H551),"0")</f>
        <v>4.3706293706293704E-2</v>
      </c>
      <c r="BP551" s="64">
        <f t="shared" ref="BP551:BP565" si="114">IFERROR(1/J551*(Y551/H551),"0")</f>
        <v>4.807692307692308E-2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67</v>
      </c>
      <c r="Y554" s="798">
        <f t="shared" si="109"/>
        <v>68.64</v>
      </c>
      <c r="Z554" s="36">
        <f t="shared" si="110"/>
        <v>0.15548000000000001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71.568181818181813</v>
      </c>
      <c r="BN554" s="64">
        <f t="shared" si="112"/>
        <v>73.319999999999993</v>
      </c>
      <c r="BO554" s="64">
        <f t="shared" si="113"/>
        <v>0.12201340326340326</v>
      </c>
      <c r="BP554" s="64">
        <f t="shared" si="114"/>
        <v>0.125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123</v>
      </c>
      <c r="Y556" s="798">
        <f t="shared" si="109"/>
        <v>126.72</v>
      </c>
      <c r="Z556" s="36">
        <f t="shared" si="110"/>
        <v>0.28704000000000002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131.38636363636363</v>
      </c>
      <c r="BN556" s="64">
        <f t="shared" si="112"/>
        <v>135.35999999999999</v>
      </c>
      <c r="BO556" s="64">
        <f t="shared" si="113"/>
        <v>0.22399475524475523</v>
      </c>
      <c r="BP556" s="64">
        <f t="shared" si="114"/>
        <v>0.23076923076923078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40.530303030303031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42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0.50231999999999999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214</v>
      </c>
      <c r="Y567" s="799">
        <f>IFERROR(SUM(Y551:Y565),"0")</f>
        <v>221.76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5</v>
      </c>
      <c r="Y578" s="798">
        <f t="shared" si="115"/>
        <v>5.28</v>
      </c>
      <c r="Z578" s="36">
        <f t="shared" si="116"/>
        <v>1.196E-2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5.3409090909090908</v>
      </c>
      <c r="BN578" s="64">
        <f t="shared" si="118"/>
        <v>5.64</v>
      </c>
      <c r="BO578" s="64">
        <f t="shared" si="119"/>
        <v>9.1054778554778559E-3</v>
      </c>
      <c r="BP578" s="64">
        <f t="shared" si="120"/>
        <v>9.6153846153846159E-3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0.94696969696969691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1.196E-2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5</v>
      </c>
      <c r="Y593" s="799">
        <f>IFERROR(SUM(Y577:Y591),"0")</f>
        <v>5.28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2103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2198.52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2227.1887207792206</v>
      </c>
      <c r="Y685" s="799">
        <f>IFERROR(SUM(BN22:BN681),"0")</f>
        <v>2328.1860000000001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4</v>
      </c>
      <c r="Y686" s="38">
        <f>ROUNDUP(SUM(BP22:BP681),0)</f>
        <v>4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2327.1887207792206</v>
      </c>
      <c r="Y687" s="799">
        <f>GrossWeightTotalR+PalletQtyTotalR*25</f>
        <v>2428.1860000000001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378.78340548340549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396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4.6815500000000005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70.2</v>
      </c>
      <c r="E694" s="46">
        <f>IFERROR(Y105*1,"0")+IFERROR(Y106*1,"0")+IFERROR(Y107*1,"0")+IFERROR(Y111*1,"0")+IFERROR(Y112*1,"0")+IFERROR(Y113*1,"0")+IFERROR(Y114*1,"0")+IFERROR(Y115*1,"0")+IFERROR(Y116*1,"0")</f>
        <v>97.2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52.800000000000004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33.6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655.8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165</v>
      </c>
      <c r="V694" s="46">
        <f>IFERROR(Y404*1,"0")+IFERROR(Y408*1,"0")+IFERROR(Y409*1,"0")+IFERROR(Y410*1,"0")</f>
        <v>9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672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198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17.880000000000003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227.04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,00"/>
        <filter val="1,22"/>
        <filter val="1,57"/>
        <filter val="10,00"/>
        <filter val="10,71"/>
        <filter val="11,00"/>
        <filter val="11,67"/>
        <filter val="117,44"/>
        <filter val="123,00"/>
        <filter val="13,00"/>
        <filter val="132,00"/>
        <filter val="14,00"/>
        <filter val="16,00"/>
        <filter val="16,61"/>
        <filter val="17,00"/>
        <filter val="198,00"/>
        <filter val="2 103,00"/>
        <filter val="2 227,19"/>
        <filter val="2 327,19"/>
        <filter val="2,00"/>
        <filter val="2,86"/>
        <filter val="20,00"/>
        <filter val="21,00"/>
        <filter val="21,67"/>
        <filter val="214,00"/>
        <filter val="218,00"/>
        <filter val="22,00"/>
        <filter val="24,00"/>
        <filter val="284,00"/>
        <filter val="29,00"/>
        <filter val="3,79"/>
        <filter val="348,00"/>
        <filter val="36,00"/>
        <filter val="367,00"/>
        <filter val="378,78"/>
        <filter val="38,00"/>
        <filter val="39,00"/>
        <filter val="4"/>
        <filter val="4,44"/>
        <filter val="40,53"/>
        <filter val="42,13"/>
        <filter val="45,00"/>
        <filter val="5,00"/>
        <filter val="5,24"/>
        <filter val="52,00"/>
        <filter val="58,15"/>
        <filter val="632,00"/>
        <filter val="67,00"/>
        <filter val="7,00"/>
        <filter val="7,08"/>
        <filter val="77,00"/>
        <filter val="8,00"/>
        <filter val="8,15"/>
        <filter val="82,00"/>
        <filter val="85,00"/>
        <filter val="88,00"/>
        <filter val="9,00"/>
        <filter val="93,00"/>
        <filter val="98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