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ЗПФ филиалы\"/>
    </mc:Choice>
  </mc:AlternateContent>
  <xr:revisionPtr revIDLastSave="0" documentId="13_ncr:1_{8CEDC585-9A7E-483F-B1FE-4A51F5BE67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AE50" i="1" l="1"/>
  <c r="AG20" i="1"/>
  <c r="AG16" i="1"/>
  <c r="AK16" i="1" s="1"/>
  <c r="AE12" i="1"/>
  <c r="AE8" i="1"/>
  <c r="F30" i="1"/>
  <c r="E30" i="1"/>
  <c r="E5" i="1" s="1"/>
  <c r="O7" i="1"/>
  <c r="O8" i="1"/>
  <c r="U8" i="1" s="1"/>
  <c r="O9" i="1"/>
  <c r="O10" i="1"/>
  <c r="O11" i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O22" i="1"/>
  <c r="U22" i="1" s="1"/>
  <c r="O23" i="1"/>
  <c r="U23" i="1" s="1"/>
  <c r="O24" i="1"/>
  <c r="O25" i="1"/>
  <c r="O26" i="1"/>
  <c r="O27" i="1"/>
  <c r="O28" i="1"/>
  <c r="O29" i="1"/>
  <c r="U29" i="1" s="1"/>
  <c r="O30" i="1"/>
  <c r="AG30" i="1" s="1"/>
  <c r="O31" i="1"/>
  <c r="O32" i="1"/>
  <c r="P32" i="1" s="1"/>
  <c r="O33" i="1"/>
  <c r="U33" i="1" s="1"/>
  <c r="O34" i="1"/>
  <c r="O35" i="1"/>
  <c r="U35" i="1" s="1"/>
  <c r="O36" i="1"/>
  <c r="U36" i="1" s="1"/>
  <c r="O37" i="1"/>
  <c r="U37" i="1" s="1"/>
  <c r="O38" i="1"/>
  <c r="O39" i="1"/>
  <c r="O40" i="1"/>
  <c r="O41" i="1"/>
  <c r="U41" i="1" s="1"/>
  <c r="O42" i="1"/>
  <c r="O43" i="1"/>
  <c r="U43" i="1" s="1"/>
  <c r="O44" i="1"/>
  <c r="O45" i="1"/>
  <c r="U45" i="1" s="1"/>
  <c r="O46" i="1"/>
  <c r="U46" i="1" s="1"/>
  <c r="O47" i="1"/>
  <c r="U47" i="1" s="1"/>
  <c r="O48" i="1"/>
  <c r="T48" i="1" s="1"/>
  <c r="O49" i="1"/>
  <c r="U49" i="1" s="1"/>
  <c r="O50" i="1"/>
  <c r="U50" i="1" s="1"/>
  <c r="O51" i="1"/>
  <c r="U51" i="1" s="1"/>
  <c r="O52" i="1"/>
  <c r="O53" i="1"/>
  <c r="U53" i="1" s="1"/>
  <c r="O54" i="1"/>
  <c r="O55" i="1"/>
  <c r="U55" i="1" s="1"/>
  <c r="O56" i="1"/>
  <c r="P56" i="1" s="1"/>
  <c r="O57" i="1"/>
  <c r="U57" i="1" s="1"/>
  <c r="O58" i="1"/>
  <c r="P58" i="1" s="1"/>
  <c r="O59" i="1"/>
  <c r="U59" i="1" s="1"/>
  <c r="O60" i="1"/>
  <c r="T60" i="1" s="1"/>
  <c r="O61" i="1"/>
  <c r="U61" i="1" s="1"/>
  <c r="O62" i="1"/>
  <c r="T62" i="1" s="1"/>
  <c r="O63" i="1"/>
  <c r="O64" i="1"/>
  <c r="O65" i="1"/>
  <c r="O66" i="1"/>
  <c r="O67" i="1"/>
  <c r="O68" i="1"/>
  <c r="P68" i="1" s="1"/>
  <c r="O69" i="1"/>
  <c r="O70" i="1"/>
  <c r="T70" i="1" s="1"/>
  <c r="O71" i="1"/>
  <c r="U71" i="1" s="1"/>
  <c r="O72" i="1"/>
  <c r="T72" i="1" s="1"/>
  <c r="O73" i="1"/>
  <c r="O74" i="1"/>
  <c r="O75" i="1"/>
  <c r="U75" i="1" s="1"/>
  <c r="O76" i="1"/>
  <c r="O77" i="1"/>
  <c r="U77" i="1" s="1"/>
  <c r="O6" i="1"/>
  <c r="P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E30" i="1"/>
  <c r="K29" i="1"/>
  <c r="K28" i="1"/>
  <c r="K27" i="1"/>
  <c r="K26" i="1"/>
  <c r="K25" i="1"/>
  <c r="K24" i="1"/>
  <c r="K23" i="1"/>
  <c r="K22" i="1"/>
  <c r="K21" i="1"/>
  <c r="AE20" i="1"/>
  <c r="K20" i="1"/>
  <c r="K19" i="1"/>
  <c r="K18" i="1"/>
  <c r="K17" i="1"/>
  <c r="K16" i="1"/>
  <c r="K15" i="1"/>
  <c r="K14" i="1"/>
  <c r="K13" i="1"/>
  <c r="AG12" i="1"/>
  <c r="AK12" i="1" s="1"/>
  <c r="K12" i="1"/>
  <c r="K11" i="1"/>
  <c r="K10" i="1"/>
  <c r="K9" i="1"/>
  <c r="AG8" i="1"/>
  <c r="AK8" i="1" s="1"/>
  <c r="K8" i="1"/>
  <c r="K7" i="1"/>
  <c r="K6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73" i="1" l="1"/>
  <c r="P73" i="1"/>
  <c r="U69" i="1"/>
  <c r="P69" i="1"/>
  <c r="U67" i="1"/>
  <c r="P67" i="1"/>
  <c r="U65" i="1"/>
  <c r="P65" i="1"/>
  <c r="AE65" i="1" s="1"/>
  <c r="U63" i="1"/>
  <c r="P63" i="1"/>
  <c r="U39" i="1"/>
  <c r="P39" i="1"/>
  <c r="AE39" i="1" s="1"/>
  <c r="U31" i="1"/>
  <c r="P31" i="1"/>
  <c r="AG31" i="1" s="1"/>
  <c r="Q31" i="1" s="1"/>
  <c r="T31" i="1" s="1"/>
  <c r="U27" i="1"/>
  <c r="P27" i="1"/>
  <c r="U25" i="1"/>
  <c r="P25" i="1"/>
  <c r="U21" i="1"/>
  <c r="P21" i="1"/>
  <c r="U11" i="1"/>
  <c r="P11" i="1"/>
  <c r="U9" i="1"/>
  <c r="P9" i="1"/>
  <c r="U7" i="1"/>
  <c r="U76" i="1"/>
  <c r="P76" i="1"/>
  <c r="U74" i="1"/>
  <c r="P74" i="1"/>
  <c r="U44" i="1"/>
  <c r="P44" i="1"/>
  <c r="U28" i="1"/>
  <c r="P28" i="1"/>
  <c r="U26" i="1"/>
  <c r="P26" i="1"/>
  <c r="U24" i="1"/>
  <c r="P24" i="1"/>
  <c r="AG24" i="1" s="1"/>
  <c r="U10" i="1"/>
  <c r="P10" i="1"/>
  <c r="AE63" i="1"/>
  <c r="K30" i="1"/>
  <c r="K5" i="1" s="1"/>
  <c r="AG67" i="1"/>
  <c r="AE74" i="1"/>
  <c r="AE28" i="1"/>
  <c r="AE6" i="1"/>
  <c r="AG6" i="1"/>
  <c r="AK6" i="1" s="1"/>
  <c r="AG33" i="1"/>
  <c r="Q33" i="1" s="1"/>
  <c r="T33" i="1" s="1"/>
  <c r="AE33" i="1"/>
  <c r="AG55" i="1"/>
  <c r="Q55" i="1" s="1"/>
  <c r="T55" i="1" s="1"/>
  <c r="AE55" i="1"/>
  <c r="AE16" i="1"/>
  <c r="AG50" i="1"/>
  <c r="AK50" i="1" s="1"/>
  <c r="U68" i="1"/>
  <c r="U64" i="1"/>
  <c r="U58" i="1"/>
  <c r="U56" i="1"/>
  <c r="U54" i="1"/>
  <c r="U52" i="1"/>
  <c r="U42" i="1"/>
  <c r="U40" i="1"/>
  <c r="U38" i="1"/>
  <c r="U34" i="1"/>
  <c r="U32" i="1"/>
  <c r="AH30" i="1"/>
  <c r="Q30" i="1"/>
  <c r="T30" i="1" s="1"/>
  <c r="AE31" i="1"/>
  <c r="P36" i="1"/>
  <c r="AE41" i="1"/>
  <c r="AG41" i="1"/>
  <c r="AK41" i="1" s="1"/>
  <c r="AG53" i="1"/>
  <c r="Q53" i="1" s="1"/>
  <c r="T53" i="1" s="1"/>
  <c r="AE53" i="1"/>
  <c r="AG57" i="1"/>
  <c r="Q57" i="1" s="1"/>
  <c r="T57" i="1" s="1"/>
  <c r="AE57" i="1"/>
  <c r="AK20" i="1"/>
  <c r="Q20" i="1"/>
  <c r="T20" i="1" s="1"/>
  <c r="AK57" i="1"/>
  <c r="U30" i="1"/>
  <c r="Q8" i="1"/>
  <c r="T8" i="1" s="1"/>
  <c r="Q12" i="1"/>
  <c r="T12" i="1" s="1"/>
  <c r="Q16" i="1"/>
  <c r="T16" i="1" s="1"/>
  <c r="U48" i="1"/>
  <c r="U72" i="1"/>
  <c r="T71" i="1"/>
  <c r="T61" i="1"/>
  <c r="T37" i="1"/>
  <c r="T29" i="1"/>
  <c r="T59" i="1"/>
  <c r="T51" i="1"/>
  <c r="T47" i="1"/>
  <c r="T43" i="1"/>
  <c r="T35" i="1"/>
  <c r="U60" i="1"/>
  <c r="O5" i="1"/>
  <c r="U6" i="1"/>
  <c r="U70" i="1"/>
  <c r="U66" i="1"/>
  <c r="U62" i="1"/>
  <c r="AH8" i="1"/>
  <c r="AH12" i="1"/>
  <c r="AH16" i="1"/>
  <c r="AH20" i="1"/>
  <c r="AK30" i="1"/>
  <c r="AG39" i="1" l="1"/>
  <c r="Q39" i="1" s="1"/>
  <c r="T39" i="1" s="1"/>
  <c r="AH31" i="1"/>
  <c r="AE24" i="1"/>
  <c r="AG63" i="1"/>
  <c r="Q63" i="1" s="1"/>
  <c r="T63" i="1" s="1"/>
  <c r="AK39" i="1"/>
  <c r="AH39" i="1"/>
  <c r="P5" i="1"/>
  <c r="AE67" i="1"/>
  <c r="AH53" i="1"/>
  <c r="AH63" i="1"/>
  <c r="AK53" i="1"/>
  <c r="AG74" i="1"/>
  <c r="AK55" i="1"/>
  <c r="AH33" i="1"/>
  <c r="AG65" i="1"/>
  <c r="AG28" i="1"/>
  <c r="AK28" i="1" s="1"/>
  <c r="AK24" i="1"/>
  <c r="Q24" i="1"/>
  <c r="T24" i="1" s="1"/>
  <c r="AE44" i="1"/>
  <c r="AG44" i="1"/>
  <c r="AK33" i="1"/>
  <c r="AH57" i="1"/>
  <c r="AH55" i="1"/>
  <c r="AE69" i="1"/>
  <c r="AG69" i="1"/>
  <c r="AK31" i="1"/>
  <c r="AG75" i="1"/>
  <c r="AE75" i="1"/>
  <c r="AG49" i="1"/>
  <c r="AE49" i="1"/>
  <c r="AE27" i="1"/>
  <c r="AG27" i="1"/>
  <c r="AG23" i="1"/>
  <c r="AE23" i="1"/>
  <c r="AE19" i="1"/>
  <c r="AG19" i="1"/>
  <c r="AG15" i="1"/>
  <c r="AE15" i="1"/>
  <c r="AE11" i="1"/>
  <c r="AG11" i="1"/>
  <c r="AE7" i="1"/>
  <c r="AG7" i="1"/>
  <c r="AE46" i="1"/>
  <c r="AG46" i="1"/>
  <c r="AG26" i="1"/>
  <c r="AE26" i="1"/>
  <c r="AG18" i="1"/>
  <c r="AE18" i="1"/>
  <c r="AE10" i="1"/>
  <c r="AG10" i="1"/>
  <c r="AH67" i="1"/>
  <c r="Q67" i="1"/>
  <c r="T67" i="1" s="1"/>
  <c r="AK67" i="1"/>
  <c r="AH28" i="1"/>
  <c r="AH24" i="1"/>
  <c r="AH6" i="1"/>
  <c r="Q6" i="1"/>
  <c r="T6" i="1" s="1"/>
  <c r="AG77" i="1"/>
  <c r="AE77" i="1"/>
  <c r="AG73" i="1"/>
  <c r="AE73" i="1"/>
  <c r="AE45" i="1"/>
  <c r="AG45" i="1"/>
  <c r="AE25" i="1"/>
  <c r="AG25" i="1"/>
  <c r="AG21" i="1"/>
  <c r="AE21" i="1"/>
  <c r="AG17" i="1"/>
  <c r="AE17" i="1"/>
  <c r="AG13" i="1"/>
  <c r="AE13" i="1"/>
  <c r="AE9" i="1"/>
  <c r="AG9" i="1"/>
  <c r="AG76" i="1"/>
  <c r="AE76" i="1"/>
  <c r="AH41" i="1"/>
  <c r="Q41" i="1"/>
  <c r="T41" i="1" s="1"/>
  <c r="AG36" i="1"/>
  <c r="AE36" i="1"/>
  <c r="AG22" i="1"/>
  <c r="AE22" i="1"/>
  <c r="AE14" i="1"/>
  <c r="AG14" i="1"/>
  <c r="AG32" i="1"/>
  <c r="AE32" i="1"/>
  <c r="AG34" i="1"/>
  <c r="AE34" i="1"/>
  <c r="AG38" i="1"/>
  <c r="AE38" i="1"/>
  <c r="AE40" i="1"/>
  <c r="AG40" i="1"/>
  <c r="AG42" i="1"/>
  <c r="AE42" i="1"/>
  <c r="AG52" i="1"/>
  <c r="AE52" i="1"/>
  <c r="AG54" i="1"/>
  <c r="AE54" i="1"/>
  <c r="AG56" i="1"/>
  <c r="AE56" i="1"/>
  <c r="AG58" i="1"/>
  <c r="AE58" i="1"/>
  <c r="AG64" i="1"/>
  <c r="AE64" i="1"/>
  <c r="AG66" i="1"/>
  <c r="Q66" i="1" s="1"/>
  <c r="T66" i="1" s="1"/>
  <c r="AE66" i="1"/>
  <c r="AG68" i="1"/>
  <c r="AE68" i="1"/>
  <c r="AH50" i="1"/>
  <c r="Q50" i="1"/>
  <c r="T50" i="1" s="1"/>
  <c r="AK63" i="1" l="1"/>
  <c r="Q74" i="1"/>
  <c r="T74" i="1" s="1"/>
  <c r="AH74" i="1"/>
  <c r="AK74" i="1"/>
  <c r="Q28" i="1"/>
  <c r="T28" i="1" s="1"/>
  <c r="Q65" i="1"/>
  <c r="T65" i="1" s="1"/>
  <c r="AH65" i="1"/>
  <c r="AK65" i="1"/>
  <c r="Q69" i="1"/>
  <c r="T69" i="1" s="1"/>
  <c r="AH69" i="1"/>
  <c r="AK69" i="1"/>
  <c r="AH44" i="1"/>
  <c r="Q44" i="1"/>
  <c r="T44" i="1" s="1"/>
  <c r="AK44" i="1"/>
  <c r="AH40" i="1"/>
  <c r="Q40" i="1"/>
  <c r="T40" i="1" s="1"/>
  <c r="AK40" i="1"/>
  <c r="AK14" i="1"/>
  <c r="Q14" i="1"/>
  <c r="T14" i="1" s="1"/>
  <c r="AH14" i="1"/>
  <c r="AK9" i="1"/>
  <c r="Q9" i="1"/>
  <c r="T9" i="1" s="1"/>
  <c r="AH9" i="1"/>
  <c r="AK25" i="1"/>
  <c r="Q25" i="1"/>
  <c r="T25" i="1" s="1"/>
  <c r="AH25" i="1"/>
  <c r="AH45" i="1"/>
  <c r="Q45" i="1"/>
  <c r="T45" i="1" s="1"/>
  <c r="AK45" i="1"/>
  <c r="AK10" i="1"/>
  <c r="Q10" i="1"/>
  <c r="T10" i="1" s="1"/>
  <c r="AH10" i="1"/>
  <c r="AH46" i="1"/>
  <c r="Q46" i="1"/>
  <c r="T46" i="1" s="1"/>
  <c r="AK46" i="1"/>
  <c r="AK7" i="1"/>
  <c r="Q7" i="1"/>
  <c r="T7" i="1" s="1"/>
  <c r="AH7" i="1"/>
  <c r="AG5" i="1"/>
  <c r="AK11" i="1"/>
  <c r="AH11" i="1"/>
  <c r="Q11" i="1"/>
  <c r="T11" i="1" s="1"/>
  <c r="AK19" i="1"/>
  <c r="Q19" i="1"/>
  <c r="T19" i="1" s="1"/>
  <c r="AH19" i="1"/>
  <c r="AK27" i="1"/>
  <c r="Q27" i="1"/>
  <c r="T27" i="1" s="1"/>
  <c r="AH27" i="1"/>
  <c r="AH68" i="1"/>
  <c r="Q68" i="1"/>
  <c r="T68" i="1" s="1"/>
  <c r="AK68" i="1"/>
  <c r="AK66" i="1"/>
  <c r="AH66" i="1"/>
  <c r="AK64" i="1"/>
  <c r="Q64" i="1"/>
  <c r="T64" i="1" s="1"/>
  <c r="AH64" i="1"/>
  <c r="AK58" i="1"/>
  <c r="Q58" i="1"/>
  <c r="T58" i="1" s="1"/>
  <c r="AH58" i="1"/>
  <c r="AK56" i="1"/>
  <c r="Q56" i="1"/>
  <c r="T56" i="1" s="1"/>
  <c r="AH56" i="1"/>
  <c r="AK54" i="1"/>
  <c r="Q54" i="1"/>
  <c r="T54" i="1" s="1"/>
  <c r="AH54" i="1"/>
  <c r="AK52" i="1"/>
  <c r="Q52" i="1"/>
  <c r="T52" i="1" s="1"/>
  <c r="AH52" i="1"/>
  <c r="AH42" i="1"/>
  <c r="Q42" i="1"/>
  <c r="T42" i="1" s="1"/>
  <c r="AK42" i="1"/>
  <c r="AH38" i="1"/>
  <c r="Q38" i="1"/>
  <c r="T38" i="1" s="1"/>
  <c r="AK38" i="1"/>
  <c r="AH34" i="1"/>
  <c r="Q34" i="1"/>
  <c r="T34" i="1" s="1"/>
  <c r="AK34" i="1"/>
  <c r="AH32" i="1"/>
  <c r="Q32" i="1"/>
  <c r="T32" i="1" s="1"/>
  <c r="AK32" i="1"/>
  <c r="AK22" i="1"/>
  <c r="Q22" i="1"/>
  <c r="T22" i="1" s="1"/>
  <c r="AH22" i="1"/>
  <c r="AK36" i="1"/>
  <c r="Q36" i="1"/>
  <c r="T36" i="1" s="1"/>
  <c r="AH36" i="1"/>
  <c r="Q76" i="1"/>
  <c r="T76" i="1" s="1"/>
  <c r="AK76" i="1"/>
  <c r="AH76" i="1"/>
  <c r="AK13" i="1"/>
  <c r="Q13" i="1"/>
  <c r="T13" i="1" s="1"/>
  <c r="AH13" i="1"/>
  <c r="AK17" i="1"/>
  <c r="Q17" i="1"/>
  <c r="T17" i="1" s="1"/>
  <c r="AH17" i="1"/>
  <c r="AK21" i="1"/>
  <c r="Q21" i="1"/>
  <c r="T21" i="1" s="1"/>
  <c r="AH21" i="1"/>
  <c r="AK73" i="1"/>
  <c r="Q73" i="1"/>
  <c r="T73" i="1" s="1"/>
  <c r="AH73" i="1"/>
  <c r="AK77" i="1"/>
  <c r="Q77" i="1"/>
  <c r="T77" i="1" s="1"/>
  <c r="AH77" i="1"/>
  <c r="Q18" i="1"/>
  <c r="T18" i="1" s="1"/>
  <c r="AK18" i="1"/>
  <c r="AH18" i="1"/>
  <c r="Q26" i="1"/>
  <c r="T26" i="1" s="1"/>
  <c r="AK26" i="1"/>
  <c r="AH26" i="1"/>
  <c r="AE5" i="1"/>
  <c r="AK15" i="1"/>
  <c r="Q15" i="1"/>
  <c r="T15" i="1" s="1"/>
  <c r="AH15" i="1"/>
  <c r="AK23" i="1"/>
  <c r="Q23" i="1"/>
  <c r="T23" i="1" s="1"/>
  <c r="AH23" i="1"/>
  <c r="AH49" i="1"/>
  <c r="Q49" i="1"/>
  <c r="T49" i="1" s="1"/>
  <c r="AK49" i="1"/>
  <c r="AK75" i="1"/>
  <c r="Q75" i="1"/>
  <c r="T75" i="1" s="1"/>
  <c r="AH75" i="1"/>
  <c r="Q5" i="1" l="1"/>
  <c r="AH5" i="1"/>
  <c r="AK5" i="1"/>
</calcChain>
</file>

<file path=xl/sharedStrings.xml><?xml version="1.0" encoding="utf-8"?>
<sst xmlns="http://schemas.openxmlformats.org/spreadsheetml/2006/main" count="325" uniqueCount="135">
  <si>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</si>
  <si>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</si>
  <si>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</si>
  <si>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</si>
  <si>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</si>
  <si>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</si>
  <si>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</si>
  <si>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</si>
  <si>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</si>
  <si>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</si>
  <si>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</si>
  <si>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</si>
  <si>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</si>
  <si>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</si>
  <si>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</si>
  <si>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</si>
  <si>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</si>
  <si>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</si>
  <si>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</si>
  <si>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</si>
  <si>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</si>
  <si>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</si>
  <si>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</si>
  <si>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</si>
  <si>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</si>
  <si>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</si>
  <si>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</si>
  <si>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</si>
  <si>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</si>
  <si>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</si>
  <si>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</si>
  <si>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</si>
  <si>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</si>
  <si>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</si>
  <si>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</si>
  <si>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</si>
  <si>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</si>
  <si>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</si>
  <si>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</si>
  <si>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</si>
  <si>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</si>
  <si>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</si>
  <si>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</si>
  <si>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</si>
  <si>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</si>
  <si>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</si>
  <si>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</si>
  <si>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</si>
  <si>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</si>
  <si>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</si>
  <si>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</si>
  <si>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</si>
  <si>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</si>
  <si>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</si>
  <si>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</si>
  <si>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необходимо увеличить продажи / 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</si>
  <si>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</si>
  <si>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</si>
  <si>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</si>
  <si>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</si>
  <si>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</si>
  <si>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есть ли потребность в данной СКЮ?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</si>
  <si>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</si>
  <si>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</si>
  <si>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</si>
  <si>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</si>
  <si>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</si>
  <si>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</si>
  <si>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</si>
  <si>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</si>
  <si>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</si>
  <si>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</si>
  <si>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</si>
  <si>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</si>
  <si>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</si>
  <si>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</si>
  <si>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</si>
  <si>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</si>
  <si>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</si>
  <si>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</si>
  <si>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со сливочным маслом Горячая штучка 0,75 кг ПОКОМ</t>
  </si>
  <si>
    <t>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</si>
  <si>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</si>
  <si>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</si>
  <si>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</si>
  <si>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</si>
  <si>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</si>
  <si>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</si>
  <si>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</si>
  <si>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</si>
  <si>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</si>
  <si>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</si>
  <si>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</si>
  <si>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</si>
  <si>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</si>
  <si>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</si>
  <si>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</si>
  <si>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</si>
  <si>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</si>
  <si>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</si>
  <si>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</si>
  <si>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</si>
  <si>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</si>
  <si>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</si>
  <si>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</si>
  <si>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</si>
  <si>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</si>
  <si>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</si>
  <si>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</si>
  <si>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</si>
  <si>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</si>
  <si>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</si>
  <si>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</si>
  <si>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</si>
  <si>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</si>
  <si>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</si>
  <si>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</si>
  <si>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</si>
  <si>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</si>
  <si>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</si>
  <si>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</si>
  <si>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</si>
  <si>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</si>
  <si>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</si>
  <si>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</si>
  <si>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</si>
  <si>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</si>
  <si>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</si>
  <si>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сниженый ОСГ (помощь заводу)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</si>
  <si>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</si>
  <si>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</si>
  <si>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</si>
  <si>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новинка, SU003632</t>
    </r>
  </si>
  <si>
    <t>06,01,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</si>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</sst>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18" sqref="AD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5" width="5.85546875" customWidth="1"/>
    <col min="16" max="17" width="8.5703125" customWidth="1"/>
    <col min="18" max="18" width="7" customWidth="1"/>
    <col min="19" max="19" width="11.28515625" customWidth="1"/>
    <col min="20" max="21" width="5" customWidth="1"/>
    <col min="22" max="29" width="6" customWidth="1"/>
    <col min="30" max="30" width="37.28515625" customWidth="1"/>
    <col min="31" max="31" width="7" customWidth="1"/>
    <col min="32" max="32" width="7" style="9" customWidth="1"/>
    <col min="33" max="33" width="7" style="29" customWidth="1"/>
    <col min="34" max="34" width="7" customWidth="1"/>
    <col min="35" max="35" width="5.42578125" customWidth="1"/>
    <col min="36" max="36" width="5.85546875" customWidth="1"/>
    <col min="37" max="37" width="5.85546875" style="29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7"/>
      <c r="AG1" s="26"/>
      <c r="AH1" s="1"/>
      <c r="AI1" s="1"/>
      <c r="AJ1" s="1"/>
      <c r="AK1" s="2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7"/>
      <c r="AG2" s="26"/>
      <c r="AH2" s="1"/>
      <c r="AI2" s="1"/>
      <c r="AJ2" s="1"/>
      <c r="AK2" s="2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8" t="s">
        <v>24</v>
      </c>
      <c r="AG3" s="27" t="s">
        <v>25</v>
      </c>
      <c r="AH3" s="2" t="s">
        <v>26</v>
      </c>
      <c r="AI3" s="2" t="s">
        <v>27</v>
      </c>
      <c r="AJ3" s="2" t="s">
        <v>28</v>
      </c>
      <c r="AK3" s="27" t="s">
        <v>29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/>
      <c r="AE4" s="1"/>
      <c r="AF4" s="7"/>
      <c r="AG4" s="1" t="s">
        <v>133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11149.7</v>
      </c>
      <c r="F5" s="4">
        <f>SUM(F6:F498)</f>
        <v>24238.300000000003</v>
      </c>
      <c r="G5" s="7"/>
      <c r="H5" s="1"/>
      <c r="I5" s="1"/>
      <c r="J5" s="4">
        <f t="shared" ref="J5:R5" si="0">SUM(J6:J498)</f>
        <v>11752.800000000001</v>
      </c>
      <c r="K5" s="4">
        <f t="shared" si="0"/>
        <v>-603.1</v>
      </c>
      <c r="L5" s="4">
        <f t="shared" si="0"/>
        <v>0</v>
      </c>
      <c r="M5" s="4">
        <f t="shared" si="0"/>
        <v>0</v>
      </c>
      <c r="N5" s="4">
        <f t="shared" si="0"/>
        <v>8178</v>
      </c>
      <c r="O5" s="4">
        <f t="shared" si="0"/>
        <v>2229.94</v>
      </c>
      <c r="P5" s="4">
        <f t="shared" si="0"/>
        <v>8024.5400000000009</v>
      </c>
      <c r="Q5" s="4">
        <f t="shared" si="0"/>
        <v>8207.5999999999985</v>
      </c>
      <c r="R5" s="4">
        <f t="shared" si="0"/>
        <v>0</v>
      </c>
      <c r="S5" s="1"/>
      <c r="T5" s="1"/>
      <c r="U5" s="1"/>
      <c r="V5" s="4">
        <f t="shared" ref="V5:AC5" si="1">SUM(V6:V498)</f>
        <v>2313.9499999999998</v>
      </c>
      <c r="W5" s="4">
        <f t="shared" si="1"/>
        <v>2165.3400000000006</v>
      </c>
      <c r="X5" s="4">
        <f t="shared" si="1"/>
        <v>1661.3199999999997</v>
      </c>
      <c r="Y5" s="4">
        <f t="shared" si="1"/>
        <v>2030.58</v>
      </c>
      <c r="Z5" s="4">
        <f t="shared" si="1"/>
        <v>1907.8599999999994</v>
      </c>
      <c r="AA5" s="4">
        <f t="shared" si="1"/>
        <v>2120.96</v>
      </c>
      <c r="AB5" s="4">
        <f t="shared" si="1"/>
        <v>2009.2599999999993</v>
      </c>
      <c r="AC5" s="4">
        <f t="shared" si="1"/>
        <v>2338.0240000000003</v>
      </c>
      <c r="AD5" s="1"/>
      <c r="AE5" s="4">
        <f>SUM(AE6:AE498)</f>
        <v>3298.9299999999994</v>
      </c>
      <c r="AF5" s="7"/>
      <c r="AG5" s="28">
        <f>SUM(AG6:AG498)</f>
        <v>926</v>
      </c>
      <c r="AH5" s="4">
        <f>SUM(AH6:AH498)</f>
        <v>3333.8</v>
      </c>
      <c r="AI5" s="1"/>
      <c r="AJ5" s="1"/>
      <c r="AK5" s="28">
        <f>SUM(AK6:AK498)</f>
        <v>10.282417582417581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40</v>
      </c>
      <c r="C6" s="1">
        <v>25</v>
      </c>
      <c r="D6" s="1"/>
      <c r="E6" s="1">
        <v>15</v>
      </c>
      <c r="F6" s="1">
        <v>10</v>
      </c>
      <c r="G6" s="7">
        <v>1</v>
      </c>
      <c r="H6" s="1">
        <v>90</v>
      </c>
      <c r="I6" s="1" t="s">
        <v>41</v>
      </c>
      <c r="J6" s="1">
        <v>15</v>
      </c>
      <c r="K6" s="1">
        <f t="shared" ref="K6:K36" si="2">E6-J6</f>
        <v>0</v>
      </c>
      <c r="L6" s="1"/>
      <c r="M6" s="1"/>
      <c r="N6" s="1">
        <v>0</v>
      </c>
      <c r="O6" s="1">
        <f>E6/5</f>
        <v>3</v>
      </c>
      <c r="P6" s="5">
        <f>14*O6-N6-F6</f>
        <v>32</v>
      </c>
      <c r="Q6" s="5">
        <f t="shared" ref="Q6:Q28" si="3">AF6*AG6</f>
        <v>60</v>
      </c>
      <c r="R6" s="5"/>
      <c r="S6" s="1"/>
      <c r="T6" s="1">
        <f>(F6+N6+Q6)/O6</f>
        <v>23.333333333333332</v>
      </c>
      <c r="U6" s="1">
        <f>(F6+N6)/O6</f>
        <v>3.3333333333333335</v>
      </c>
      <c r="V6" s="1">
        <v>3</v>
      </c>
      <c r="W6" s="1">
        <v>2</v>
      </c>
      <c r="X6" s="1">
        <v>4</v>
      </c>
      <c r="Y6" s="1">
        <v>5</v>
      </c>
      <c r="Z6" s="1">
        <v>5</v>
      </c>
      <c r="AA6" s="1">
        <v>1</v>
      </c>
      <c r="AB6" s="1">
        <v>3</v>
      </c>
      <c r="AC6" s="1">
        <v>8</v>
      </c>
      <c r="AD6" s="1"/>
      <c r="AE6" s="1">
        <f t="shared" ref="AE6:AE28" si="4">G6*P6</f>
        <v>32</v>
      </c>
      <c r="AF6" s="7">
        <v>5</v>
      </c>
      <c r="AG6" s="26">
        <f t="shared" ref="AG6:AG28" si="5">MROUND(P6, AF6*AI6)/AF6</f>
        <v>12</v>
      </c>
      <c r="AH6" s="1">
        <f t="shared" ref="AH6:AH28" si="6">AG6*AF6*G6</f>
        <v>60</v>
      </c>
      <c r="AI6" s="1">
        <v>12</v>
      </c>
      <c r="AJ6" s="1">
        <v>144</v>
      </c>
      <c r="AK6" s="26">
        <f t="shared" ref="AK6:AK28" si="7">AG6/AJ6</f>
        <v>8.3333333333333329E-2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43</v>
      </c>
      <c r="C7" s="1">
        <v>177</v>
      </c>
      <c r="D7" s="1">
        <v>173</v>
      </c>
      <c r="E7" s="1">
        <v>182</v>
      </c>
      <c r="F7" s="1">
        <v>168</v>
      </c>
      <c r="G7" s="7">
        <v>0.3</v>
      </c>
      <c r="H7" s="1">
        <v>180</v>
      </c>
      <c r="I7" s="1" t="s">
        <v>41</v>
      </c>
      <c r="J7" s="1">
        <v>197</v>
      </c>
      <c r="K7" s="1">
        <f t="shared" si="2"/>
        <v>-15</v>
      </c>
      <c r="L7" s="1"/>
      <c r="M7" s="1"/>
      <c r="N7" s="1">
        <v>168</v>
      </c>
      <c r="O7" s="1">
        <f t="shared" ref="O7:O70" si="8">E7/5</f>
        <v>36.4</v>
      </c>
      <c r="P7" s="5">
        <f>18*O7-N7-F7</f>
        <v>319.19999999999993</v>
      </c>
      <c r="Q7" s="5">
        <f t="shared" si="3"/>
        <v>336</v>
      </c>
      <c r="R7" s="5"/>
      <c r="S7" s="1"/>
      <c r="T7" s="1">
        <f t="shared" ref="T7:T70" si="9">(F7+N7+Q7)/O7</f>
        <v>18.461538461538463</v>
      </c>
      <c r="U7" s="1">
        <f t="shared" ref="U7:U70" si="10">(F7+N7)/O7</f>
        <v>9.2307692307692317</v>
      </c>
      <c r="V7" s="1">
        <v>33.4</v>
      </c>
      <c r="W7" s="1">
        <v>22.6</v>
      </c>
      <c r="X7" s="1">
        <v>24</v>
      </c>
      <c r="Y7" s="1">
        <v>23.2</v>
      </c>
      <c r="Z7" s="1">
        <v>19.600000000000001</v>
      </c>
      <c r="AA7" s="1">
        <v>24.2</v>
      </c>
      <c r="AB7" s="1">
        <v>28.8</v>
      </c>
      <c r="AC7" s="1">
        <v>29.2</v>
      </c>
      <c r="AD7" s="1" t="s">
        <v>44</v>
      </c>
      <c r="AE7" s="1">
        <f t="shared" si="4"/>
        <v>95.759999999999977</v>
      </c>
      <c r="AF7" s="7">
        <v>12</v>
      </c>
      <c r="AG7" s="26">
        <f t="shared" si="5"/>
        <v>28</v>
      </c>
      <c r="AH7" s="1">
        <f t="shared" si="6"/>
        <v>100.8</v>
      </c>
      <c r="AI7" s="1">
        <v>14</v>
      </c>
      <c r="AJ7" s="1">
        <v>70</v>
      </c>
      <c r="AK7" s="26">
        <f t="shared" si="7"/>
        <v>0.4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45</v>
      </c>
      <c r="B8" s="1" t="s">
        <v>43</v>
      </c>
      <c r="C8" s="1">
        <v>122</v>
      </c>
      <c r="D8" s="1">
        <v>505</v>
      </c>
      <c r="E8" s="1">
        <v>130</v>
      </c>
      <c r="F8" s="1">
        <v>497</v>
      </c>
      <c r="G8" s="7">
        <v>0.3</v>
      </c>
      <c r="H8" s="1">
        <v>180</v>
      </c>
      <c r="I8" s="1" t="s">
        <v>41</v>
      </c>
      <c r="J8" s="1">
        <v>203</v>
      </c>
      <c r="K8" s="1">
        <f t="shared" si="2"/>
        <v>-73</v>
      </c>
      <c r="L8" s="1"/>
      <c r="M8" s="1"/>
      <c r="N8" s="1">
        <v>336</v>
      </c>
      <c r="O8" s="1">
        <f t="shared" si="8"/>
        <v>26</v>
      </c>
      <c r="P8" s="5"/>
      <c r="Q8" s="5">
        <f t="shared" si="3"/>
        <v>0</v>
      </c>
      <c r="R8" s="5"/>
      <c r="S8" s="1"/>
      <c r="T8" s="1">
        <f t="shared" si="9"/>
        <v>32.03846153846154</v>
      </c>
      <c r="U8" s="1">
        <f t="shared" si="10"/>
        <v>32.03846153846154</v>
      </c>
      <c r="V8" s="1">
        <v>55.4</v>
      </c>
      <c r="W8" s="1">
        <v>48</v>
      </c>
      <c r="X8" s="1">
        <v>27.8</v>
      </c>
      <c r="Y8" s="1">
        <v>42</v>
      </c>
      <c r="Z8" s="1">
        <v>42.2</v>
      </c>
      <c r="AA8" s="1">
        <v>39.6</v>
      </c>
      <c r="AB8" s="1">
        <v>31.2</v>
      </c>
      <c r="AC8" s="1">
        <v>46.6</v>
      </c>
      <c r="AD8" s="1" t="s">
        <v>44</v>
      </c>
      <c r="AE8" s="1">
        <f t="shared" si="4"/>
        <v>0</v>
      </c>
      <c r="AF8" s="7">
        <v>12</v>
      </c>
      <c r="AG8" s="1">
        <f t="shared" si="5"/>
        <v>0</v>
      </c>
      <c r="AH8" s="1">
        <f t="shared" si="6"/>
        <v>0</v>
      </c>
      <c r="AI8" s="1">
        <v>14</v>
      </c>
      <c r="AJ8" s="1">
        <v>70</v>
      </c>
      <c r="AK8" s="1">
        <f t="shared" si="7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46</v>
      </c>
      <c r="B9" s="1" t="s">
        <v>43</v>
      </c>
      <c r="C9" s="1">
        <v>445</v>
      </c>
      <c r="D9" s="1">
        <v>504</v>
      </c>
      <c r="E9" s="1">
        <v>539</v>
      </c>
      <c r="F9" s="1">
        <v>394</v>
      </c>
      <c r="G9" s="7">
        <v>0.3</v>
      </c>
      <c r="H9" s="1">
        <v>180</v>
      </c>
      <c r="I9" s="1" t="s">
        <v>41</v>
      </c>
      <c r="J9" s="1">
        <v>541</v>
      </c>
      <c r="K9" s="1">
        <f t="shared" si="2"/>
        <v>-2</v>
      </c>
      <c r="L9" s="1"/>
      <c r="M9" s="1"/>
      <c r="N9" s="1">
        <v>504</v>
      </c>
      <c r="O9" s="1">
        <f t="shared" si="8"/>
        <v>107.8</v>
      </c>
      <c r="P9" s="5">
        <f t="shared" ref="P9:P11" si="11">16*O9-N9-F9</f>
        <v>826.8</v>
      </c>
      <c r="Q9" s="5">
        <f t="shared" si="3"/>
        <v>840</v>
      </c>
      <c r="R9" s="5"/>
      <c r="S9" s="1"/>
      <c r="T9" s="1">
        <f t="shared" si="9"/>
        <v>16.122448979591837</v>
      </c>
      <c r="U9" s="1">
        <f t="shared" si="10"/>
        <v>8.3302411873840452</v>
      </c>
      <c r="V9" s="1">
        <v>89.4</v>
      </c>
      <c r="W9" s="1">
        <v>69.599999999999994</v>
      </c>
      <c r="X9" s="1">
        <v>52.6</v>
      </c>
      <c r="Y9" s="1">
        <v>73.2</v>
      </c>
      <c r="Z9" s="1">
        <v>79.599999999999994</v>
      </c>
      <c r="AA9" s="1">
        <v>59.8</v>
      </c>
      <c r="AB9" s="1">
        <v>71.599999999999994</v>
      </c>
      <c r="AC9" s="1">
        <v>92.8</v>
      </c>
      <c r="AD9" s="1" t="s">
        <v>44</v>
      </c>
      <c r="AE9" s="1">
        <f t="shared" si="4"/>
        <v>248.03999999999996</v>
      </c>
      <c r="AF9" s="7">
        <v>12</v>
      </c>
      <c r="AG9" s="26">
        <f t="shared" si="5"/>
        <v>70</v>
      </c>
      <c r="AH9" s="1">
        <f t="shared" si="6"/>
        <v>252</v>
      </c>
      <c r="AI9" s="1">
        <v>14</v>
      </c>
      <c r="AJ9" s="1">
        <v>70</v>
      </c>
      <c r="AK9" s="26">
        <f t="shared" si="7"/>
        <v>1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43</v>
      </c>
      <c r="C10" s="1">
        <v>425</v>
      </c>
      <c r="D10" s="1">
        <v>336</v>
      </c>
      <c r="E10" s="1">
        <v>298</v>
      </c>
      <c r="F10" s="1">
        <v>445</v>
      </c>
      <c r="G10" s="7">
        <v>0.3</v>
      </c>
      <c r="H10" s="1">
        <v>180</v>
      </c>
      <c r="I10" s="1" t="s">
        <v>41</v>
      </c>
      <c r="J10" s="1">
        <v>297</v>
      </c>
      <c r="K10" s="1">
        <f t="shared" si="2"/>
        <v>1</v>
      </c>
      <c r="L10" s="1"/>
      <c r="M10" s="1"/>
      <c r="N10" s="1">
        <v>168</v>
      </c>
      <c r="O10" s="1">
        <f t="shared" si="8"/>
        <v>59.6</v>
      </c>
      <c r="P10" s="5">
        <f t="shared" si="11"/>
        <v>340.6</v>
      </c>
      <c r="Q10" s="5">
        <f t="shared" si="3"/>
        <v>336</v>
      </c>
      <c r="R10" s="5"/>
      <c r="S10" s="1"/>
      <c r="T10" s="1">
        <f t="shared" si="9"/>
        <v>15.922818791946309</v>
      </c>
      <c r="U10" s="1">
        <f t="shared" si="10"/>
        <v>10.285234899328859</v>
      </c>
      <c r="V10" s="1">
        <v>62.4</v>
      </c>
      <c r="W10" s="1">
        <v>63</v>
      </c>
      <c r="X10" s="1">
        <v>48.2</v>
      </c>
      <c r="Y10" s="1">
        <v>66.400000000000006</v>
      </c>
      <c r="Z10" s="1">
        <v>60.6</v>
      </c>
      <c r="AA10" s="1">
        <v>52.2</v>
      </c>
      <c r="AB10" s="1">
        <v>36.200000000000003</v>
      </c>
      <c r="AC10" s="1">
        <v>56.6</v>
      </c>
      <c r="AD10" s="1" t="s">
        <v>44</v>
      </c>
      <c r="AE10" s="1">
        <f t="shared" si="4"/>
        <v>102.18</v>
      </c>
      <c r="AF10" s="7">
        <v>12</v>
      </c>
      <c r="AG10" s="26">
        <f t="shared" si="5"/>
        <v>28</v>
      </c>
      <c r="AH10" s="1">
        <f t="shared" si="6"/>
        <v>100.8</v>
      </c>
      <c r="AI10" s="1">
        <v>14</v>
      </c>
      <c r="AJ10" s="1">
        <v>70</v>
      </c>
      <c r="AK10" s="26">
        <f t="shared" si="7"/>
        <v>0.4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43</v>
      </c>
      <c r="C11" s="1">
        <v>479</v>
      </c>
      <c r="D11" s="1">
        <v>524</v>
      </c>
      <c r="E11" s="1">
        <v>507</v>
      </c>
      <c r="F11" s="1">
        <v>496</v>
      </c>
      <c r="G11" s="7">
        <v>0.3</v>
      </c>
      <c r="H11" s="1">
        <v>180</v>
      </c>
      <c r="I11" s="1" t="s">
        <v>41</v>
      </c>
      <c r="J11" s="1">
        <v>507</v>
      </c>
      <c r="K11" s="1">
        <f t="shared" si="2"/>
        <v>0</v>
      </c>
      <c r="L11" s="1"/>
      <c r="M11" s="1"/>
      <c r="N11" s="1">
        <v>504</v>
      </c>
      <c r="O11" s="1">
        <f t="shared" si="8"/>
        <v>101.4</v>
      </c>
      <c r="P11" s="5">
        <f t="shared" si="11"/>
        <v>622.40000000000009</v>
      </c>
      <c r="Q11" s="5">
        <f t="shared" si="3"/>
        <v>672</v>
      </c>
      <c r="R11" s="5"/>
      <c r="S11" s="1"/>
      <c r="T11" s="1">
        <f t="shared" si="9"/>
        <v>16.489151873767259</v>
      </c>
      <c r="U11" s="1">
        <f t="shared" si="10"/>
        <v>9.8619329388560146</v>
      </c>
      <c r="V11" s="1">
        <v>87.8</v>
      </c>
      <c r="W11" s="1">
        <v>72</v>
      </c>
      <c r="X11" s="1">
        <v>60.8</v>
      </c>
      <c r="Y11" s="1">
        <v>74.2</v>
      </c>
      <c r="Z11" s="1">
        <v>94.6</v>
      </c>
      <c r="AA11" s="1">
        <v>70.8</v>
      </c>
      <c r="AB11" s="1">
        <v>83.2</v>
      </c>
      <c r="AC11" s="1">
        <v>109</v>
      </c>
      <c r="AD11" s="1" t="s">
        <v>44</v>
      </c>
      <c r="AE11" s="1">
        <f t="shared" si="4"/>
        <v>186.72000000000003</v>
      </c>
      <c r="AF11" s="7">
        <v>12</v>
      </c>
      <c r="AG11" s="26">
        <f t="shared" si="5"/>
        <v>56</v>
      </c>
      <c r="AH11" s="1">
        <f t="shared" si="6"/>
        <v>201.6</v>
      </c>
      <c r="AI11" s="1">
        <v>14</v>
      </c>
      <c r="AJ11" s="1">
        <v>70</v>
      </c>
      <c r="AK11" s="26">
        <f t="shared" si="7"/>
        <v>0.8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393</v>
      </c>
      <c r="D12" s="1">
        <v>2</v>
      </c>
      <c r="E12" s="1">
        <v>44</v>
      </c>
      <c r="F12" s="1">
        <v>351</v>
      </c>
      <c r="G12" s="7">
        <v>0.09</v>
      </c>
      <c r="H12" s="1">
        <v>180</v>
      </c>
      <c r="I12" s="1" t="s">
        <v>41</v>
      </c>
      <c r="J12" s="1">
        <v>40</v>
      </c>
      <c r="K12" s="1">
        <f t="shared" si="2"/>
        <v>4</v>
      </c>
      <c r="L12" s="1"/>
      <c r="M12" s="1"/>
      <c r="N12" s="1">
        <v>0</v>
      </c>
      <c r="O12" s="1">
        <f t="shared" si="8"/>
        <v>8.8000000000000007</v>
      </c>
      <c r="P12" s="5"/>
      <c r="Q12" s="5">
        <f t="shared" si="3"/>
        <v>0</v>
      </c>
      <c r="R12" s="5"/>
      <c r="S12" s="1"/>
      <c r="T12" s="1">
        <f t="shared" si="9"/>
        <v>39.886363636363633</v>
      </c>
      <c r="U12" s="1">
        <f t="shared" si="10"/>
        <v>39.886363636363633</v>
      </c>
      <c r="V12" s="1">
        <v>9.1999999999999993</v>
      </c>
      <c r="W12" s="1">
        <v>15.6</v>
      </c>
      <c r="X12" s="1">
        <v>20.399999999999999</v>
      </c>
      <c r="Y12" s="1">
        <v>11</v>
      </c>
      <c r="Z12" s="1">
        <v>13</v>
      </c>
      <c r="AA12" s="1">
        <v>38</v>
      </c>
      <c r="AB12" s="1">
        <v>16</v>
      </c>
      <c r="AC12" s="1">
        <v>10.4</v>
      </c>
      <c r="AD12" s="20" t="s">
        <v>130</v>
      </c>
      <c r="AE12" s="1">
        <f t="shared" si="4"/>
        <v>0</v>
      </c>
      <c r="AF12" s="7">
        <v>24</v>
      </c>
      <c r="AG12" s="1">
        <f t="shared" si="5"/>
        <v>0</v>
      </c>
      <c r="AH12" s="1">
        <f t="shared" si="6"/>
        <v>0</v>
      </c>
      <c r="AI12" s="1">
        <v>14</v>
      </c>
      <c r="AJ12" s="1">
        <v>126</v>
      </c>
      <c r="AK12" s="1">
        <f t="shared" si="7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43</v>
      </c>
      <c r="C13" s="1">
        <v>209</v>
      </c>
      <c r="D13" s="1">
        <v>571</v>
      </c>
      <c r="E13" s="1">
        <v>235</v>
      </c>
      <c r="F13" s="1">
        <v>545</v>
      </c>
      <c r="G13" s="7">
        <v>0.36</v>
      </c>
      <c r="H13" s="1">
        <v>180</v>
      </c>
      <c r="I13" s="1" t="s">
        <v>41</v>
      </c>
      <c r="J13" s="1">
        <v>287</v>
      </c>
      <c r="K13" s="1">
        <f t="shared" si="2"/>
        <v>-52</v>
      </c>
      <c r="L13" s="1"/>
      <c r="M13" s="1"/>
      <c r="N13" s="1">
        <v>280</v>
      </c>
      <c r="O13" s="1">
        <f t="shared" si="8"/>
        <v>47</v>
      </c>
      <c r="P13" s="5"/>
      <c r="Q13" s="5">
        <f t="shared" si="3"/>
        <v>0</v>
      </c>
      <c r="R13" s="5"/>
      <c r="S13" s="1"/>
      <c r="T13" s="1">
        <f t="shared" si="9"/>
        <v>17.553191489361701</v>
      </c>
      <c r="U13" s="1">
        <f t="shared" si="10"/>
        <v>17.553191489361701</v>
      </c>
      <c r="V13" s="1">
        <v>66</v>
      </c>
      <c r="W13" s="1">
        <v>59.2</v>
      </c>
      <c r="X13" s="1">
        <v>33.200000000000003</v>
      </c>
      <c r="Y13" s="1">
        <v>56.4</v>
      </c>
      <c r="Z13" s="1">
        <v>48.8</v>
      </c>
      <c r="AA13" s="1">
        <v>36.6</v>
      </c>
      <c r="AB13" s="1">
        <v>55.4</v>
      </c>
      <c r="AC13" s="1">
        <v>47.6</v>
      </c>
      <c r="AD13" s="1" t="s">
        <v>44</v>
      </c>
      <c r="AE13" s="1">
        <f t="shared" si="4"/>
        <v>0</v>
      </c>
      <c r="AF13" s="7">
        <v>10</v>
      </c>
      <c r="AG13" s="1">
        <f t="shared" si="5"/>
        <v>0</v>
      </c>
      <c r="AH13" s="1">
        <f t="shared" si="6"/>
        <v>0</v>
      </c>
      <c r="AI13" s="1">
        <v>14</v>
      </c>
      <c r="AJ13" s="1">
        <v>70</v>
      </c>
      <c r="AK13" s="1">
        <f t="shared" si="7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43</v>
      </c>
      <c r="C14" s="1"/>
      <c r="D14" s="1">
        <v>348</v>
      </c>
      <c r="E14" s="1">
        <v>13</v>
      </c>
      <c r="F14" s="1">
        <v>335</v>
      </c>
      <c r="G14" s="7">
        <v>0.2</v>
      </c>
      <c r="H14" s="1">
        <v>180</v>
      </c>
      <c r="I14" s="1" t="s">
        <v>41</v>
      </c>
      <c r="J14" s="1">
        <v>349</v>
      </c>
      <c r="K14" s="1">
        <f t="shared" si="2"/>
        <v>-336</v>
      </c>
      <c r="L14" s="1"/>
      <c r="M14" s="1"/>
      <c r="N14" s="1">
        <v>0</v>
      </c>
      <c r="O14" s="1">
        <f t="shared" si="8"/>
        <v>2.6</v>
      </c>
      <c r="P14" s="5"/>
      <c r="Q14" s="5">
        <f t="shared" si="3"/>
        <v>0</v>
      </c>
      <c r="R14" s="5"/>
      <c r="S14" s="1"/>
      <c r="T14" s="1">
        <f t="shared" si="9"/>
        <v>128.84615384615384</v>
      </c>
      <c r="U14" s="1">
        <f t="shared" si="10"/>
        <v>128.84615384615384</v>
      </c>
      <c r="V14" s="1">
        <v>9.6</v>
      </c>
      <c r="W14" s="1">
        <v>37.6</v>
      </c>
      <c r="X14" s="1">
        <v>5.2</v>
      </c>
      <c r="Y14" s="1">
        <v>18.2</v>
      </c>
      <c r="Z14" s="1">
        <v>1.2</v>
      </c>
      <c r="AA14" s="1">
        <v>0</v>
      </c>
      <c r="AB14" s="1">
        <v>0</v>
      </c>
      <c r="AC14" s="1">
        <v>0</v>
      </c>
      <c r="AD14" s="1" t="s">
        <v>53</v>
      </c>
      <c r="AE14" s="1">
        <f t="shared" si="4"/>
        <v>0</v>
      </c>
      <c r="AF14" s="7">
        <v>12</v>
      </c>
      <c r="AG14" s="1">
        <f t="shared" si="5"/>
        <v>0</v>
      </c>
      <c r="AH14" s="1">
        <f t="shared" si="6"/>
        <v>0</v>
      </c>
      <c r="AI14" s="1">
        <v>14</v>
      </c>
      <c r="AJ14" s="1">
        <v>70</v>
      </c>
      <c r="AK14" s="1">
        <f t="shared" si="7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43</v>
      </c>
      <c r="C15" s="1">
        <v>67</v>
      </c>
      <c r="D15" s="1"/>
      <c r="E15" s="1">
        <v>19</v>
      </c>
      <c r="F15" s="1">
        <v>48</v>
      </c>
      <c r="G15" s="7">
        <v>0.2</v>
      </c>
      <c r="H15" s="1">
        <v>180</v>
      </c>
      <c r="I15" s="1" t="s">
        <v>41</v>
      </c>
      <c r="J15" s="1">
        <v>19</v>
      </c>
      <c r="K15" s="1">
        <f t="shared" si="2"/>
        <v>0</v>
      </c>
      <c r="L15" s="1"/>
      <c r="M15" s="1"/>
      <c r="N15" s="1">
        <v>0</v>
      </c>
      <c r="O15" s="1">
        <f t="shared" si="8"/>
        <v>3.8</v>
      </c>
      <c r="P15" s="5"/>
      <c r="Q15" s="5">
        <f t="shared" si="3"/>
        <v>0</v>
      </c>
      <c r="R15" s="5"/>
      <c r="S15" s="1"/>
      <c r="T15" s="1">
        <f t="shared" si="9"/>
        <v>12.631578947368421</v>
      </c>
      <c r="U15" s="1">
        <f t="shared" si="10"/>
        <v>12.631578947368421</v>
      </c>
      <c r="V15" s="1">
        <v>3</v>
      </c>
      <c r="W15" s="1">
        <v>2.2000000000000002</v>
      </c>
      <c r="X15" s="1">
        <v>3.8</v>
      </c>
      <c r="Y15" s="1">
        <v>4.5999999999999996</v>
      </c>
      <c r="Z15" s="1">
        <v>3.2</v>
      </c>
      <c r="AA15" s="1">
        <v>4.8</v>
      </c>
      <c r="AB15" s="1">
        <v>0</v>
      </c>
      <c r="AC15" s="1">
        <v>0</v>
      </c>
      <c r="AD15" s="19" t="s">
        <v>55</v>
      </c>
      <c r="AE15" s="1">
        <f t="shared" si="4"/>
        <v>0</v>
      </c>
      <c r="AF15" s="7">
        <v>12</v>
      </c>
      <c r="AG15" s="1">
        <f t="shared" si="5"/>
        <v>0</v>
      </c>
      <c r="AH15" s="1">
        <f t="shared" si="6"/>
        <v>0</v>
      </c>
      <c r="AI15" s="1">
        <v>14</v>
      </c>
      <c r="AJ15" s="1">
        <v>70</v>
      </c>
      <c r="AK15" s="1">
        <f t="shared" si="7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43</v>
      </c>
      <c r="C16" s="1"/>
      <c r="D16" s="1">
        <v>180</v>
      </c>
      <c r="E16" s="1">
        <v>12</v>
      </c>
      <c r="F16" s="1">
        <v>168</v>
      </c>
      <c r="G16" s="7">
        <v>0.2</v>
      </c>
      <c r="H16" s="1">
        <v>180</v>
      </c>
      <c r="I16" s="1" t="s">
        <v>41</v>
      </c>
      <c r="J16" s="1">
        <v>432</v>
      </c>
      <c r="K16" s="1">
        <f t="shared" si="2"/>
        <v>-420</v>
      </c>
      <c r="L16" s="1"/>
      <c r="M16" s="1"/>
      <c r="N16" s="1">
        <v>0</v>
      </c>
      <c r="O16" s="1">
        <f t="shared" si="8"/>
        <v>2.4</v>
      </c>
      <c r="P16" s="5"/>
      <c r="Q16" s="5">
        <f t="shared" si="3"/>
        <v>0</v>
      </c>
      <c r="R16" s="5"/>
      <c r="S16" s="1"/>
      <c r="T16" s="1">
        <f t="shared" si="9"/>
        <v>70</v>
      </c>
      <c r="U16" s="1">
        <f t="shared" si="10"/>
        <v>70</v>
      </c>
      <c r="V16" s="1">
        <v>4.8</v>
      </c>
      <c r="W16" s="1">
        <v>11.2</v>
      </c>
      <c r="X16" s="1">
        <v>4</v>
      </c>
      <c r="Y16" s="1">
        <v>17.600000000000001</v>
      </c>
      <c r="Z16" s="1">
        <v>2.2000000000000002</v>
      </c>
      <c r="AA16" s="1">
        <v>0</v>
      </c>
      <c r="AB16" s="1">
        <v>0</v>
      </c>
      <c r="AC16" s="1">
        <v>0</v>
      </c>
      <c r="AD16" s="1" t="s">
        <v>53</v>
      </c>
      <c r="AE16" s="1">
        <f t="shared" si="4"/>
        <v>0</v>
      </c>
      <c r="AF16" s="7">
        <v>12</v>
      </c>
      <c r="AG16" s="1">
        <f t="shared" si="5"/>
        <v>0</v>
      </c>
      <c r="AH16" s="1">
        <f t="shared" si="6"/>
        <v>0</v>
      </c>
      <c r="AI16" s="1">
        <v>14</v>
      </c>
      <c r="AJ16" s="1">
        <v>70</v>
      </c>
      <c r="AK16" s="1">
        <f t="shared" si="7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3" t="s">
        <v>57</v>
      </c>
      <c r="B17" s="1" t="s">
        <v>43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41</v>
      </c>
      <c r="J17" s="1"/>
      <c r="K17" s="1">
        <f t="shared" si="2"/>
        <v>0</v>
      </c>
      <c r="L17" s="1"/>
      <c r="M17" s="1"/>
      <c r="N17" s="1">
        <v>0</v>
      </c>
      <c r="O17" s="1">
        <f t="shared" si="8"/>
        <v>0</v>
      </c>
      <c r="P17" s="12">
        <v>300</v>
      </c>
      <c r="Q17" s="5">
        <f t="shared" si="3"/>
        <v>300</v>
      </c>
      <c r="R17" s="5"/>
      <c r="S17" s="1"/>
      <c r="T17" s="1" t="e">
        <f t="shared" si="9"/>
        <v>#DIV/0!</v>
      </c>
      <c r="U17" s="1" t="e">
        <f t="shared" si="10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1" t="s">
        <v>134</v>
      </c>
      <c r="AE17" s="1">
        <f t="shared" si="4"/>
        <v>21.000000000000004</v>
      </c>
      <c r="AF17" s="7">
        <v>30</v>
      </c>
      <c r="AG17" s="26">
        <f t="shared" si="5"/>
        <v>10</v>
      </c>
      <c r="AH17" s="1">
        <f t="shared" si="6"/>
        <v>21.000000000000004</v>
      </c>
      <c r="AI17" s="1">
        <v>10</v>
      </c>
      <c r="AJ17" s="1">
        <v>130</v>
      </c>
      <c r="AK17" s="26">
        <f t="shared" si="7"/>
        <v>7.6923076923076927E-2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43</v>
      </c>
      <c r="C18" s="1">
        <v>1476</v>
      </c>
      <c r="D18" s="1"/>
      <c r="E18" s="1">
        <v>320</v>
      </c>
      <c r="F18" s="1">
        <v>1156</v>
      </c>
      <c r="G18" s="7">
        <v>0.25</v>
      </c>
      <c r="H18" s="1">
        <v>180</v>
      </c>
      <c r="I18" s="1" t="s">
        <v>41</v>
      </c>
      <c r="J18" s="1">
        <v>320</v>
      </c>
      <c r="K18" s="1">
        <f t="shared" si="2"/>
        <v>0</v>
      </c>
      <c r="L18" s="1"/>
      <c r="M18" s="1"/>
      <c r="N18" s="1">
        <v>0</v>
      </c>
      <c r="O18" s="1">
        <f t="shared" si="8"/>
        <v>64</v>
      </c>
      <c r="P18" s="5"/>
      <c r="Q18" s="5">
        <f t="shared" si="3"/>
        <v>0</v>
      </c>
      <c r="R18" s="5"/>
      <c r="S18" s="1"/>
      <c r="T18" s="1">
        <f t="shared" si="9"/>
        <v>18.0625</v>
      </c>
      <c r="U18" s="1">
        <f t="shared" si="10"/>
        <v>18.0625</v>
      </c>
      <c r="V18" s="1">
        <v>67.8</v>
      </c>
      <c r="W18" s="1">
        <v>56</v>
      </c>
      <c r="X18" s="1">
        <v>48.6</v>
      </c>
      <c r="Y18" s="1">
        <v>69.8</v>
      </c>
      <c r="Z18" s="1">
        <v>51.4</v>
      </c>
      <c r="AA18" s="1">
        <v>60</v>
      </c>
      <c r="AB18" s="1">
        <v>53.6</v>
      </c>
      <c r="AC18" s="1">
        <v>59.2</v>
      </c>
      <c r="AD18" s="20" t="s">
        <v>130</v>
      </c>
      <c r="AE18" s="1">
        <f t="shared" si="4"/>
        <v>0</v>
      </c>
      <c r="AF18" s="7">
        <v>12</v>
      </c>
      <c r="AG18" s="1">
        <f t="shared" si="5"/>
        <v>0</v>
      </c>
      <c r="AH18" s="1">
        <f t="shared" si="6"/>
        <v>0</v>
      </c>
      <c r="AI18" s="1">
        <v>14</v>
      </c>
      <c r="AJ18" s="1">
        <v>70</v>
      </c>
      <c r="AK18" s="1">
        <f t="shared" si="7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43</v>
      </c>
      <c r="C19" s="1">
        <v>2169</v>
      </c>
      <c r="D19" s="1"/>
      <c r="E19" s="1">
        <v>375</v>
      </c>
      <c r="F19" s="1">
        <v>1794</v>
      </c>
      <c r="G19" s="7">
        <v>0.25</v>
      </c>
      <c r="H19" s="1">
        <v>180</v>
      </c>
      <c r="I19" s="1" t="s">
        <v>41</v>
      </c>
      <c r="J19" s="1">
        <v>375</v>
      </c>
      <c r="K19" s="1">
        <f t="shared" si="2"/>
        <v>0</v>
      </c>
      <c r="L19" s="1"/>
      <c r="M19" s="1"/>
      <c r="N19" s="1">
        <v>0</v>
      </c>
      <c r="O19" s="1">
        <f t="shared" si="8"/>
        <v>75</v>
      </c>
      <c r="P19" s="5"/>
      <c r="Q19" s="5">
        <f t="shared" si="3"/>
        <v>0</v>
      </c>
      <c r="R19" s="5"/>
      <c r="S19" s="1"/>
      <c r="T19" s="1">
        <f t="shared" si="9"/>
        <v>23.92</v>
      </c>
      <c r="U19" s="1">
        <f t="shared" si="10"/>
        <v>23.92</v>
      </c>
      <c r="V19" s="1">
        <v>58.2</v>
      </c>
      <c r="W19" s="1">
        <v>40.799999999999997</v>
      </c>
      <c r="X19" s="1">
        <v>39</v>
      </c>
      <c r="Y19" s="1">
        <v>47.4</v>
      </c>
      <c r="Z19" s="1">
        <v>40.4</v>
      </c>
      <c r="AA19" s="1">
        <v>209.6</v>
      </c>
      <c r="AB19" s="1">
        <v>18</v>
      </c>
      <c r="AC19" s="1">
        <v>203</v>
      </c>
      <c r="AD19" s="20" t="s">
        <v>130</v>
      </c>
      <c r="AE19" s="1">
        <f t="shared" si="4"/>
        <v>0</v>
      </c>
      <c r="AF19" s="7">
        <v>12</v>
      </c>
      <c r="AG19" s="1">
        <f t="shared" si="5"/>
        <v>0</v>
      </c>
      <c r="AH19" s="1">
        <f t="shared" si="6"/>
        <v>0</v>
      </c>
      <c r="AI19" s="1">
        <v>14</v>
      </c>
      <c r="AJ19" s="1">
        <v>70</v>
      </c>
      <c r="AK19" s="1">
        <f t="shared" si="7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40</v>
      </c>
      <c r="C20" s="1">
        <v>9</v>
      </c>
      <c r="D20" s="1">
        <v>42</v>
      </c>
      <c r="E20" s="1">
        <v>6</v>
      </c>
      <c r="F20" s="1">
        <v>45</v>
      </c>
      <c r="G20" s="7">
        <v>1</v>
      </c>
      <c r="H20" s="1">
        <v>180</v>
      </c>
      <c r="I20" s="1" t="s">
        <v>41</v>
      </c>
      <c r="J20" s="1">
        <v>6</v>
      </c>
      <c r="K20" s="1">
        <f t="shared" si="2"/>
        <v>0</v>
      </c>
      <c r="L20" s="1"/>
      <c r="M20" s="1"/>
      <c r="N20" s="1">
        <v>0</v>
      </c>
      <c r="O20" s="1">
        <f t="shared" si="8"/>
        <v>1.2</v>
      </c>
      <c r="P20" s="5"/>
      <c r="Q20" s="5">
        <f t="shared" si="3"/>
        <v>0</v>
      </c>
      <c r="R20" s="5"/>
      <c r="S20" s="1"/>
      <c r="T20" s="1">
        <f t="shared" si="9"/>
        <v>37.5</v>
      </c>
      <c r="U20" s="1">
        <f t="shared" si="10"/>
        <v>37.5</v>
      </c>
      <c r="V20" s="1">
        <v>0.6</v>
      </c>
      <c r="W20" s="1">
        <v>1.2</v>
      </c>
      <c r="X20" s="1">
        <v>1.2</v>
      </c>
      <c r="Y20" s="1">
        <v>0.6</v>
      </c>
      <c r="Z20" s="1">
        <v>1.8</v>
      </c>
      <c r="AA20" s="1">
        <v>2.5</v>
      </c>
      <c r="AB20" s="1">
        <v>1.2</v>
      </c>
      <c r="AC20" s="1">
        <v>3</v>
      </c>
      <c r="AD20" s="1" t="s">
        <v>61</v>
      </c>
      <c r="AE20" s="1">
        <f t="shared" si="4"/>
        <v>0</v>
      </c>
      <c r="AF20" s="7">
        <v>3</v>
      </c>
      <c r="AG20" s="1">
        <f t="shared" si="5"/>
        <v>0</v>
      </c>
      <c r="AH20" s="1">
        <f t="shared" si="6"/>
        <v>0</v>
      </c>
      <c r="AI20" s="1">
        <v>14</v>
      </c>
      <c r="AJ20" s="1">
        <v>126</v>
      </c>
      <c r="AK20" s="1">
        <f t="shared" si="7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40</v>
      </c>
      <c r="C21" s="1">
        <v>218.3</v>
      </c>
      <c r="D21" s="1"/>
      <c r="E21" s="1">
        <v>74</v>
      </c>
      <c r="F21" s="1">
        <v>144.30000000000001</v>
      </c>
      <c r="G21" s="7">
        <v>1</v>
      </c>
      <c r="H21" s="1">
        <v>180</v>
      </c>
      <c r="I21" s="1" t="s">
        <v>41</v>
      </c>
      <c r="J21" s="1">
        <v>74</v>
      </c>
      <c r="K21" s="1">
        <f t="shared" si="2"/>
        <v>0</v>
      </c>
      <c r="L21" s="1"/>
      <c r="M21" s="1"/>
      <c r="N21" s="1">
        <v>51.8</v>
      </c>
      <c r="O21" s="1">
        <f t="shared" si="8"/>
        <v>14.8</v>
      </c>
      <c r="P21" s="5">
        <f>16*O21-N21-F21</f>
        <v>40.699999999999989</v>
      </c>
      <c r="Q21" s="5">
        <f t="shared" si="3"/>
        <v>51.800000000000004</v>
      </c>
      <c r="R21" s="5"/>
      <c r="S21" s="1"/>
      <c r="T21" s="1">
        <f t="shared" si="9"/>
        <v>16.75</v>
      </c>
      <c r="U21" s="1">
        <f t="shared" si="10"/>
        <v>13.250000000000002</v>
      </c>
      <c r="V21" s="1">
        <v>16.28</v>
      </c>
      <c r="W21" s="1">
        <v>11.84</v>
      </c>
      <c r="X21" s="1">
        <v>12.58</v>
      </c>
      <c r="Y21" s="1">
        <v>23.68</v>
      </c>
      <c r="Z21" s="1">
        <v>9.620000000000001</v>
      </c>
      <c r="AA21" s="1">
        <v>12.58</v>
      </c>
      <c r="AB21" s="1">
        <v>15.4</v>
      </c>
      <c r="AC21" s="1">
        <v>11.1</v>
      </c>
      <c r="AD21" s="1"/>
      <c r="AE21" s="1">
        <f t="shared" si="4"/>
        <v>40.699999999999989</v>
      </c>
      <c r="AF21" s="7">
        <v>3.7</v>
      </c>
      <c r="AG21" s="1">
        <f t="shared" si="5"/>
        <v>14</v>
      </c>
      <c r="AH21" s="1">
        <f t="shared" si="6"/>
        <v>51.800000000000004</v>
      </c>
      <c r="AI21" s="1">
        <v>14</v>
      </c>
      <c r="AJ21" s="1">
        <v>126</v>
      </c>
      <c r="AK21" s="1">
        <f t="shared" si="7"/>
        <v>0.1111111111111111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40</v>
      </c>
      <c r="C22" s="1">
        <v>126.5</v>
      </c>
      <c r="D22" s="1">
        <v>66</v>
      </c>
      <c r="E22" s="1">
        <v>16.5</v>
      </c>
      <c r="F22" s="1">
        <v>176</v>
      </c>
      <c r="G22" s="7">
        <v>1</v>
      </c>
      <c r="H22" s="1">
        <v>180</v>
      </c>
      <c r="I22" s="1" t="s">
        <v>41</v>
      </c>
      <c r="J22" s="1">
        <v>16.5</v>
      </c>
      <c r="K22" s="1">
        <f t="shared" si="2"/>
        <v>0</v>
      </c>
      <c r="L22" s="1"/>
      <c r="M22" s="1"/>
      <c r="N22" s="1">
        <v>0</v>
      </c>
      <c r="O22" s="1">
        <f t="shared" si="8"/>
        <v>3.3</v>
      </c>
      <c r="P22" s="5"/>
      <c r="Q22" s="5">
        <f t="shared" si="3"/>
        <v>0</v>
      </c>
      <c r="R22" s="5"/>
      <c r="S22" s="1"/>
      <c r="T22" s="1">
        <f t="shared" si="9"/>
        <v>53.333333333333336</v>
      </c>
      <c r="U22" s="1">
        <f t="shared" si="10"/>
        <v>53.333333333333336</v>
      </c>
      <c r="V22" s="1">
        <v>4.4000000000000004</v>
      </c>
      <c r="W22" s="1">
        <v>12.2</v>
      </c>
      <c r="X22" s="1">
        <v>7.7</v>
      </c>
      <c r="Y22" s="1">
        <v>12.1</v>
      </c>
      <c r="Z22" s="1">
        <v>8.8000000000000007</v>
      </c>
      <c r="AA22" s="1">
        <v>12.1</v>
      </c>
      <c r="AB22" s="1">
        <v>9.9</v>
      </c>
      <c r="AC22" s="1">
        <v>6.04</v>
      </c>
      <c r="AD22" s="25" t="s">
        <v>125</v>
      </c>
      <c r="AE22" s="1">
        <f t="shared" si="4"/>
        <v>0</v>
      </c>
      <c r="AF22" s="7">
        <v>5.5</v>
      </c>
      <c r="AG22" s="1">
        <f t="shared" si="5"/>
        <v>0</v>
      </c>
      <c r="AH22" s="1">
        <f t="shared" si="6"/>
        <v>0</v>
      </c>
      <c r="AI22" s="1">
        <v>12</v>
      </c>
      <c r="AJ22" s="1">
        <v>84</v>
      </c>
      <c r="AK22" s="1">
        <f t="shared" si="7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40</v>
      </c>
      <c r="C23" s="1">
        <v>129</v>
      </c>
      <c r="D23" s="1"/>
      <c r="E23" s="1">
        <v>36</v>
      </c>
      <c r="F23" s="1">
        <v>93</v>
      </c>
      <c r="G23" s="7">
        <v>1</v>
      </c>
      <c r="H23" s="1">
        <v>180</v>
      </c>
      <c r="I23" s="1" t="s">
        <v>41</v>
      </c>
      <c r="J23" s="1">
        <v>39</v>
      </c>
      <c r="K23" s="1">
        <f t="shared" si="2"/>
        <v>-3</v>
      </c>
      <c r="L23" s="1"/>
      <c r="M23" s="1"/>
      <c r="N23" s="1">
        <v>42</v>
      </c>
      <c r="O23" s="1">
        <f t="shared" si="8"/>
        <v>7.2</v>
      </c>
      <c r="P23" s="5"/>
      <c r="Q23" s="5">
        <f t="shared" si="3"/>
        <v>0</v>
      </c>
      <c r="R23" s="5"/>
      <c r="S23" s="1"/>
      <c r="T23" s="1">
        <f t="shared" si="9"/>
        <v>18.75</v>
      </c>
      <c r="U23" s="1">
        <f t="shared" si="10"/>
        <v>18.75</v>
      </c>
      <c r="V23" s="1">
        <v>11.4</v>
      </c>
      <c r="W23" s="1">
        <v>10.8</v>
      </c>
      <c r="X23" s="1">
        <v>13.8</v>
      </c>
      <c r="Y23" s="1">
        <v>9</v>
      </c>
      <c r="Z23" s="1">
        <v>14.4</v>
      </c>
      <c r="AA23" s="1">
        <v>13.6</v>
      </c>
      <c r="AB23" s="1">
        <v>9.6</v>
      </c>
      <c r="AC23" s="1">
        <v>17.54</v>
      </c>
      <c r="AD23" s="1"/>
      <c r="AE23" s="1">
        <f t="shared" si="4"/>
        <v>0</v>
      </c>
      <c r="AF23" s="7">
        <v>3</v>
      </c>
      <c r="AG23" s="1">
        <f t="shared" si="5"/>
        <v>0</v>
      </c>
      <c r="AH23" s="1">
        <f t="shared" si="6"/>
        <v>0</v>
      </c>
      <c r="AI23" s="1">
        <v>14</v>
      </c>
      <c r="AJ23" s="1">
        <v>126</v>
      </c>
      <c r="AK23" s="1">
        <f t="shared" si="7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43</v>
      </c>
      <c r="C24" s="1">
        <v>259</v>
      </c>
      <c r="D24" s="1">
        <v>252</v>
      </c>
      <c r="E24" s="1">
        <v>195</v>
      </c>
      <c r="F24" s="1">
        <v>316</v>
      </c>
      <c r="G24" s="7">
        <v>0.25</v>
      </c>
      <c r="H24" s="1">
        <v>180</v>
      </c>
      <c r="I24" s="1" t="s">
        <v>41</v>
      </c>
      <c r="J24" s="1">
        <v>195</v>
      </c>
      <c r="K24" s="1">
        <f t="shared" si="2"/>
        <v>0</v>
      </c>
      <c r="L24" s="1"/>
      <c r="M24" s="1"/>
      <c r="N24" s="1">
        <v>84</v>
      </c>
      <c r="O24" s="1">
        <f t="shared" si="8"/>
        <v>39</v>
      </c>
      <c r="P24" s="5">
        <f t="shared" ref="P24:P28" si="12">16*O24-N24-F24</f>
        <v>224</v>
      </c>
      <c r="Q24" s="5">
        <f t="shared" si="3"/>
        <v>252</v>
      </c>
      <c r="R24" s="5"/>
      <c r="S24" s="1"/>
      <c r="T24" s="1">
        <f t="shared" si="9"/>
        <v>16.717948717948719</v>
      </c>
      <c r="U24" s="1">
        <f t="shared" si="10"/>
        <v>10.256410256410257</v>
      </c>
      <c r="V24" s="1">
        <v>32</v>
      </c>
      <c r="W24" s="1">
        <v>40</v>
      </c>
      <c r="X24" s="1">
        <v>32.200000000000003</v>
      </c>
      <c r="Y24" s="1">
        <v>44</v>
      </c>
      <c r="Z24" s="1">
        <v>54.6</v>
      </c>
      <c r="AA24" s="1">
        <v>67.599999999999994</v>
      </c>
      <c r="AB24" s="1">
        <v>69.2</v>
      </c>
      <c r="AC24" s="1">
        <v>46.8</v>
      </c>
      <c r="AD24" s="1" t="s">
        <v>44</v>
      </c>
      <c r="AE24" s="1">
        <f t="shared" si="4"/>
        <v>56</v>
      </c>
      <c r="AF24" s="7">
        <v>6</v>
      </c>
      <c r="AG24" s="26">
        <f t="shared" si="5"/>
        <v>42</v>
      </c>
      <c r="AH24" s="1">
        <f t="shared" si="6"/>
        <v>63</v>
      </c>
      <c r="AI24" s="1">
        <v>14</v>
      </c>
      <c r="AJ24" s="1">
        <v>140</v>
      </c>
      <c r="AK24" s="26">
        <f t="shared" si="7"/>
        <v>0.3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43</v>
      </c>
      <c r="C25" s="1">
        <v>244</v>
      </c>
      <c r="D25" s="1">
        <v>168</v>
      </c>
      <c r="E25" s="1">
        <v>200</v>
      </c>
      <c r="F25" s="1">
        <v>212</v>
      </c>
      <c r="G25" s="7">
        <v>0.25</v>
      </c>
      <c r="H25" s="1">
        <v>180</v>
      </c>
      <c r="I25" s="1" t="s">
        <v>41</v>
      </c>
      <c r="J25" s="1">
        <v>200</v>
      </c>
      <c r="K25" s="1">
        <f t="shared" si="2"/>
        <v>0</v>
      </c>
      <c r="L25" s="1"/>
      <c r="M25" s="1"/>
      <c r="N25" s="1">
        <v>84</v>
      </c>
      <c r="O25" s="1">
        <f t="shared" si="8"/>
        <v>40</v>
      </c>
      <c r="P25" s="5">
        <f t="shared" si="12"/>
        <v>344</v>
      </c>
      <c r="Q25" s="5">
        <f t="shared" si="3"/>
        <v>336</v>
      </c>
      <c r="R25" s="5"/>
      <c r="S25" s="1"/>
      <c r="T25" s="1">
        <f t="shared" si="9"/>
        <v>15.8</v>
      </c>
      <c r="U25" s="1">
        <f t="shared" si="10"/>
        <v>7.4</v>
      </c>
      <c r="V25" s="1">
        <v>29</v>
      </c>
      <c r="W25" s="1">
        <v>32.200000000000003</v>
      </c>
      <c r="X25" s="1">
        <v>22.6</v>
      </c>
      <c r="Y25" s="1">
        <v>38.799999999999997</v>
      </c>
      <c r="Z25" s="1">
        <v>23.2</v>
      </c>
      <c r="AA25" s="1">
        <v>31.2</v>
      </c>
      <c r="AB25" s="1">
        <v>40.4</v>
      </c>
      <c r="AC25" s="1">
        <v>49.4</v>
      </c>
      <c r="AD25" s="1" t="s">
        <v>44</v>
      </c>
      <c r="AE25" s="1">
        <f t="shared" si="4"/>
        <v>86</v>
      </c>
      <c r="AF25" s="7">
        <v>6</v>
      </c>
      <c r="AG25" s="26">
        <f t="shared" si="5"/>
        <v>56</v>
      </c>
      <c r="AH25" s="1">
        <f t="shared" si="6"/>
        <v>84</v>
      </c>
      <c r="AI25" s="1">
        <v>14</v>
      </c>
      <c r="AJ25" s="1">
        <v>140</v>
      </c>
      <c r="AK25" s="26">
        <f t="shared" si="7"/>
        <v>0.4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43</v>
      </c>
      <c r="C26" s="1">
        <v>283</v>
      </c>
      <c r="D26" s="1">
        <v>84</v>
      </c>
      <c r="E26" s="1">
        <v>172</v>
      </c>
      <c r="F26" s="1">
        <v>195</v>
      </c>
      <c r="G26" s="7">
        <v>0.25</v>
      </c>
      <c r="H26" s="1">
        <v>180</v>
      </c>
      <c r="I26" s="1" t="s">
        <v>41</v>
      </c>
      <c r="J26" s="1">
        <v>172</v>
      </c>
      <c r="K26" s="1">
        <f t="shared" si="2"/>
        <v>0</v>
      </c>
      <c r="L26" s="1"/>
      <c r="M26" s="1"/>
      <c r="N26" s="1">
        <v>84</v>
      </c>
      <c r="O26" s="1">
        <f t="shared" si="8"/>
        <v>34.4</v>
      </c>
      <c r="P26" s="5">
        <f t="shared" si="12"/>
        <v>271.39999999999998</v>
      </c>
      <c r="Q26" s="5">
        <f t="shared" si="3"/>
        <v>252</v>
      </c>
      <c r="R26" s="5"/>
      <c r="S26" s="1"/>
      <c r="T26" s="1">
        <f t="shared" si="9"/>
        <v>15.436046511627907</v>
      </c>
      <c r="U26" s="1">
        <f t="shared" si="10"/>
        <v>8.1104651162790695</v>
      </c>
      <c r="V26" s="1">
        <v>28.8</v>
      </c>
      <c r="W26" s="1">
        <v>28.6</v>
      </c>
      <c r="X26" s="1">
        <v>18.8</v>
      </c>
      <c r="Y26" s="1">
        <v>31.6</v>
      </c>
      <c r="Z26" s="1">
        <v>22.8</v>
      </c>
      <c r="AA26" s="1">
        <v>19.2</v>
      </c>
      <c r="AB26" s="1">
        <v>25.2</v>
      </c>
      <c r="AC26" s="1">
        <v>22.6</v>
      </c>
      <c r="AD26" s="1" t="s">
        <v>44</v>
      </c>
      <c r="AE26" s="1">
        <f t="shared" si="4"/>
        <v>67.849999999999994</v>
      </c>
      <c r="AF26" s="7">
        <v>6</v>
      </c>
      <c r="AG26" s="26">
        <f t="shared" si="5"/>
        <v>42</v>
      </c>
      <c r="AH26" s="1">
        <f t="shared" si="6"/>
        <v>63</v>
      </c>
      <c r="AI26" s="1">
        <v>14</v>
      </c>
      <c r="AJ26" s="1">
        <v>140</v>
      </c>
      <c r="AK26" s="26">
        <f t="shared" si="7"/>
        <v>0.3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40</v>
      </c>
      <c r="C27" s="1">
        <v>283</v>
      </c>
      <c r="D27" s="1">
        <v>216</v>
      </c>
      <c r="E27" s="1">
        <v>192</v>
      </c>
      <c r="F27" s="1">
        <v>307</v>
      </c>
      <c r="G27" s="7">
        <v>1</v>
      </c>
      <c r="H27" s="1">
        <v>180</v>
      </c>
      <c r="I27" s="1" t="s">
        <v>41</v>
      </c>
      <c r="J27" s="1">
        <v>192</v>
      </c>
      <c r="K27" s="1">
        <f t="shared" si="2"/>
        <v>0</v>
      </c>
      <c r="L27" s="1"/>
      <c r="M27" s="1"/>
      <c r="N27" s="1">
        <v>216</v>
      </c>
      <c r="O27" s="1">
        <f t="shared" si="8"/>
        <v>38.4</v>
      </c>
      <c r="P27" s="5">
        <f t="shared" si="12"/>
        <v>91.399999999999977</v>
      </c>
      <c r="Q27" s="5">
        <f t="shared" si="3"/>
        <v>72</v>
      </c>
      <c r="R27" s="5"/>
      <c r="S27" s="1"/>
      <c r="T27" s="1">
        <f t="shared" si="9"/>
        <v>15.494791666666668</v>
      </c>
      <c r="U27" s="1">
        <f t="shared" si="10"/>
        <v>13.619791666666668</v>
      </c>
      <c r="V27" s="1">
        <v>40.799999999999997</v>
      </c>
      <c r="W27" s="1">
        <v>40.799999999999997</v>
      </c>
      <c r="X27" s="1">
        <v>42</v>
      </c>
      <c r="Y27" s="1">
        <v>37.200000000000003</v>
      </c>
      <c r="Z27" s="1">
        <v>46.6</v>
      </c>
      <c r="AA27" s="1">
        <v>51.6</v>
      </c>
      <c r="AB27" s="1">
        <v>50.4</v>
      </c>
      <c r="AC27" s="1">
        <v>52.844000000000008</v>
      </c>
      <c r="AD27" s="1"/>
      <c r="AE27" s="1">
        <f t="shared" si="4"/>
        <v>91.399999999999977</v>
      </c>
      <c r="AF27" s="7">
        <v>6</v>
      </c>
      <c r="AG27" s="1">
        <f t="shared" si="5"/>
        <v>12</v>
      </c>
      <c r="AH27" s="1">
        <f t="shared" si="6"/>
        <v>72</v>
      </c>
      <c r="AI27" s="1">
        <v>12</v>
      </c>
      <c r="AJ27" s="1">
        <v>84</v>
      </c>
      <c r="AK27" s="1">
        <f t="shared" si="7"/>
        <v>0.14285714285714285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43</v>
      </c>
      <c r="C28" s="1">
        <v>632</v>
      </c>
      <c r="D28" s="1">
        <v>840</v>
      </c>
      <c r="E28" s="1">
        <v>463</v>
      </c>
      <c r="F28" s="1">
        <v>1001</v>
      </c>
      <c r="G28" s="7">
        <v>0.25</v>
      </c>
      <c r="H28" s="1">
        <v>365</v>
      </c>
      <c r="I28" s="1" t="s">
        <v>41</v>
      </c>
      <c r="J28" s="1">
        <v>463</v>
      </c>
      <c r="K28" s="1">
        <f t="shared" si="2"/>
        <v>0</v>
      </c>
      <c r="L28" s="1"/>
      <c r="M28" s="1"/>
      <c r="N28" s="1">
        <v>168</v>
      </c>
      <c r="O28" s="1">
        <f t="shared" si="8"/>
        <v>92.6</v>
      </c>
      <c r="P28" s="5">
        <f t="shared" si="12"/>
        <v>312.59999999999991</v>
      </c>
      <c r="Q28" s="5">
        <f t="shared" si="3"/>
        <v>336</v>
      </c>
      <c r="R28" s="5"/>
      <c r="S28" s="1"/>
      <c r="T28" s="1">
        <f t="shared" si="9"/>
        <v>16.252699784017281</v>
      </c>
      <c r="U28" s="1">
        <f t="shared" si="10"/>
        <v>12.624190064794817</v>
      </c>
      <c r="V28" s="1">
        <v>107.4</v>
      </c>
      <c r="W28" s="1">
        <v>118.4</v>
      </c>
      <c r="X28" s="1">
        <v>90.6</v>
      </c>
      <c r="Y28" s="1">
        <v>104.2</v>
      </c>
      <c r="Z28" s="1">
        <v>86.4</v>
      </c>
      <c r="AA28" s="1">
        <v>97.6</v>
      </c>
      <c r="AB28" s="1">
        <v>78.8</v>
      </c>
      <c r="AC28" s="1">
        <v>84.2</v>
      </c>
      <c r="AD28" s="1" t="s">
        <v>44</v>
      </c>
      <c r="AE28" s="1">
        <f t="shared" si="4"/>
        <v>78.149999999999977</v>
      </c>
      <c r="AF28" s="7">
        <v>12</v>
      </c>
      <c r="AG28" s="26">
        <f t="shared" si="5"/>
        <v>28</v>
      </c>
      <c r="AH28" s="1">
        <f t="shared" si="6"/>
        <v>84</v>
      </c>
      <c r="AI28" s="1">
        <v>14</v>
      </c>
      <c r="AJ28" s="1">
        <v>70</v>
      </c>
      <c r="AK28" s="26">
        <f t="shared" si="7"/>
        <v>0.4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70</v>
      </c>
      <c r="B29" s="15" t="s">
        <v>43</v>
      </c>
      <c r="C29" s="15">
        <v>779</v>
      </c>
      <c r="D29" s="13">
        <v>1512</v>
      </c>
      <c r="E29" s="24">
        <v>387</v>
      </c>
      <c r="F29" s="24">
        <v>1793</v>
      </c>
      <c r="G29" s="16">
        <v>0</v>
      </c>
      <c r="H29" s="15">
        <v>180</v>
      </c>
      <c r="I29" s="15" t="s">
        <v>71</v>
      </c>
      <c r="J29" s="15">
        <v>385</v>
      </c>
      <c r="K29" s="15">
        <f t="shared" si="2"/>
        <v>2</v>
      </c>
      <c r="L29" s="15"/>
      <c r="M29" s="15"/>
      <c r="N29" s="15"/>
      <c r="O29" s="15">
        <f t="shared" si="8"/>
        <v>77.400000000000006</v>
      </c>
      <c r="P29" s="17"/>
      <c r="Q29" s="17"/>
      <c r="R29" s="17"/>
      <c r="S29" s="15"/>
      <c r="T29" s="15">
        <f t="shared" si="9"/>
        <v>23.165374677002582</v>
      </c>
      <c r="U29" s="15">
        <f t="shared" si="10"/>
        <v>23.165374677002582</v>
      </c>
      <c r="V29" s="15">
        <v>71</v>
      </c>
      <c r="W29" s="15">
        <v>59</v>
      </c>
      <c r="X29" s="15">
        <v>24.6</v>
      </c>
      <c r="Y29" s="15">
        <v>1.6</v>
      </c>
      <c r="Z29" s="15">
        <v>6.8</v>
      </c>
      <c r="AA29" s="15">
        <v>32.6</v>
      </c>
      <c r="AB29" s="15">
        <v>67.599999999999994</v>
      </c>
      <c r="AC29" s="15">
        <v>60.8</v>
      </c>
      <c r="AD29" s="13" t="s">
        <v>72</v>
      </c>
      <c r="AE29" s="15"/>
      <c r="AF29" s="16"/>
      <c r="AG29" s="15"/>
      <c r="AH29" s="15"/>
      <c r="AI29" s="15"/>
      <c r="AJ29" s="15"/>
      <c r="AK29" s="15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43</v>
      </c>
      <c r="C30" s="1"/>
      <c r="D30" s="1">
        <v>122</v>
      </c>
      <c r="E30" s="24">
        <f>124+E29</f>
        <v>511</v>
      </c>
      <c r="F30" s="24">
        <f>-2+F29</f>
        <v>1791</v>
      </c>
      <c r="G30" s="7">
        <v>0.25</v>
      </c>
      <c r="H30" s="1">
        <v>365</v>
      </c>
      <c r="I30" s="1" t="s">
        <v>41</v>
      </c>
      <c r="J30" s="1">
        <v>124</v>
      </c>
      <c r="K30" s="1">
        <f t="shared" si="2"/>
        <v>387</v>
      </c>
      <c r="L30" s="1"/>
      <c r="M30" s="1"/>
      <c r="N30" s="1">
        <v>168</v>
      </c>
      <c r="O30" s="1">
        <f t="shared" si="8"/>
        <v>102.2</v>
      </c>
      <c r="P30" s="5"/>
      <c r="Q30" s="5">
        <f>AF30*AG30</f>
        <v>0</v>
      </c>
      <c r="R30" s="5"/>
      <c r="S30" s="1"/>
      <c r="T30" s="1">
        <f t="shared" si="9"/>
        <v>19.168297455968688</v>
      </c>
      <c r="U30" s="1">
        <f t="shared" si="10"/>
        <v>19.168297455968688</v>
      </c>
      <c r="V30" s="1">
        <v>156</v>
      </c>
      <c r="W30" s="1">
        <v>184.6</v>
      </c>
      <c r="X30" s="1">
        <v>140.6</v>
      </c>
      <c r="Y30" s="1">
        <v>90.4</v>
      </c>
      <c r="Z30" s="1">
        <v>101</v>
      </c>
      <c r="AA30" s="1">
        <v>107</v>
      </c>
      <c r="AB30" s="1">
        <v>130.19999999999999</v>
      </c>
      <c r="AC30" s="1">
        <v>127.4</v>
      </c>
      <c r="AD30" s="1" t="s">
        <v>74</v>
      </c>
      <c r="AE30" s="1">
        <f>G30*P30</f>
        <v>0</v>
      </c>
      <c r="AF30" s="7">
        <v>12</v>
      </c>
      <c r="AG30" s="1">
        <f>MROUND(P30, AF30*AI30)/AF30</f>
        <v>0</v>
      </c>
      <c r="AH30" s="1">
        <f>AG30*AF30*G30</f>
        <v>0</v>
      </c>
      <c r="AI30" s="1">
        <v>14</v>
      </c>
      <c r="AJ30" s="1">
        <v>70</v>
      </c>
      <c r="AK30" s="1">
        <f>AG30/AJ30</f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43</v>
      </c>
      <c r="C31" s="1">
        <v>263</v>
      </c>
      <c r="D31" s="1">
        <v>841</v>
      </c>
      <c r="E31" s="1">
        <v>315</v>
      </c>
      <c r="F31" s="1">
        <v>789</v>
      </c>
      <c r="G31" s="7">
        <v>0.25</v>
      </c>
      <c r="H31" s="1">
        <v>180</v>
      </c>
      <c r="I31" s="1" t="s">
        <v>41</v>
      </c>
      <c r="J31" s="1">
        <v>305</v>
      </c>
      <c r="K31" s="1">
        <f t="shared" si="2"/>
        <v>10</v>
      </c>
      <c r="L31" s="1"/>
      <c r="M31" s="1"/>
      <c r="N31" s="1">
        <v>168</v>
      </c>
      <c r="O31" s="1">
        <f t="shared" si="8"/>
        <v>63</v>
      </c>
      <c r="P31" s="5">
        <f>17*O31-N31-F31</f>
        <v>114</v>
      </c>
      <c r="Q31" s="5">
        <f>AF31*AG31</f>
        <v>168</v>
      </c>
      <c r="R31" s="5"/>
      <c r="S31" s="1"/>
      <c r="T31" s="1">
        <f t="shared" si="9"/>
        <v>17.857142857142858</v>
      </c>
      <c r="U31" s="1">
        <f t="shared" si="10"/>
        <v>15.19047619047619</v>
      </c>
      <c r="V31" s="1">
        <v>79.8</v>
      </c>
      <c r="W31" s="1">
        <v>84.2</v>
      </c>
      <c r="X31" s="1">
        <v>51</v>
      </c>
      <c r="Y31" s="1">
        <v>57.6</v>
      </c>
      <c r="Z31" s="1">
        <v>53.4</v>
      </c>
      <c r="AA31" s="1">
        <v>58.2</v>
      </c>
      <c r="AB31" s="1">
        <v>47</v>
      </c>
      <c r="AC31" s="1">
        <v>54.2</v>
      </c>
      <c r="AD31" s="1" t="s">
        <v>44</v>
      </c>
      <c r="AE31" s="1">
        <f>G31*P31</f>
        <v>28.5</v>
      </c>
      <c r="AF31" s="7">
        <v>12</v>
      </c>
      <c r="AG31" s="1">
        <f>MROUND(P31, AF31*AI31)/AF31</f>
        <v>14</v>
      </c>
      <c r="AH31" s="1">
        <f>AG31*AF31*G31</f>
        <v>42</v>
      </c>
      <c r="AI31" s="1">
        <v>14</v>
      </c>
      <c r="AJ31" s="1">
        <v>70</v>
      </c>
      <c r="AK31" s="1">
        <f>AG31/AJ31</f>
        <v>0.2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43</v>
      </c>
      <c r="C32" s="1">
        <v>181</v>
      </c>
      <c r="D32" s="1">
        <v>168</v>
      </c>
      <c r="E32" s="1">
        <v>172</v>
      </c>
      <c r="F32" s="1">
        <v>177</v>
      </c>
      <c r="G32" s="7">
        <v>0.25</v>
      </c>
      <c r="H32" s="1">
        <v>180</v>
      </c>
      <c r="I32" s="1" t="s">
        <v>41</v>
      </c>
      <c r="J32" s="1">
        <v>172</v>
      </c>
      <c r="K32" s="1">
        <f t="shared" si="2"/>
        <v>0</v>
      </c>
      <c r="L32" s="1"/>
      <c r="M32" s="1"/>
      <c r="N32" s="1">
        <v>168</v>
      </c>
      <c r="O32" s="1">
        <f t="shared" si="8"/>
        <v>34.4</v>
      </c>
      <c r="P32" s="5">
        <f t="shared" ref="P32" si="13">16*O32-N32-F32</f>
        <v>205.39999999999998</v>
      </c>
      <c r="Q32" s="5">
        <f>AF32*AG32</f>
        <v>168</v>
      </c>
      <c r="R32" s="5"/>
      <c r="S32" s="1"/>
      <c r="T32" s="1">
        <f t="shared" si="9"/>
        <v>14.912790697674419</v>
      </c>
      <c r="U32" s="1">
        <f t="shared" si="10"/>
        <v>10.029069767441861</v>
      </c>
      <c r="V32" s="1">
        <v>28.4</v>
      </c>
      <c r="W32" s="1">
        <v>29.6</v>
      </c>
      <c r="X32" s="1">
        <v>17.2</v>
      </c>
      <c r="Y32" s="1">
        <v>30.2</v>
      </c>
      <c r="Z32" s="1">
        <v>17.600000000000001</v>
      </c>
      <c r="AA32" s="1">
        <v>22.8</v>
      </c>
      <c r="AB32" s="1">
        <v>20.2</v>
      </c>
      <c r="AC32" s="1">
        <v>17.399999999999999</v>
      </c>
      <c r="AD32" s="1" t="s">
        <v>44</v>
      </c>
      <c r="AE32" s="1">
        <f>G32*P32</f>
        <v>51.349999999999994</v>
      </c>
      <c r="AF32" s="7">
        <v>6</v>
      </c>
      <c r="AG32" s="26">
        <f>MROUND(P32, AF32*AI32)/AF32</f>
        <v>28</v>
      </c>
      <c r="AH32" s="1">
        <f>AG32*AF32*G32</f>
        <v>42</v>
      </c>
      <c r="AI32" s="1">
        <v>14</v>
      </c>
      <c r="AJ32" s="1">
        <v>126</v>
      </c>
      <c r="AK32" s="26">
        <f>AG32/AJ32</f>
        <v>0.22222222222222221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43</v>
      </c>
      <c r="C33" s="1">
        <v>348</v>
      </c>
      <c r="D33" s="1"/>
      <c r="E33" s="1">
        <v>111</v>
      </c>
      <c r="F33" s="1">
        <v>237</v>
      </c>
      <c r="G33" s="7">
        <v>0.25</v>
      </c>
      <c r="H33" s="1">
        <v>180</v>
      </c>
      <c r="I33" s="1" t="s">
        <v>41</v>
      </c>
      <c r="J33" s="1">
        <v>111</v>
      </c>
      <c r="K33" s="1">
        <f t="shared" si="2"/>
        <v>0</v>
      </c>
      <c r="L33" s="1"/>
      <c r="M33" s="1"/>
      <c r="N33" s="1">
        <v>168</v>
      </c>
      <c r="O33" s="1">
        <f t="shared" si="8"/>
        <v>22.2</v>
      </c>
      <c r="P33" s="5"/>
      <c r="Q33" s="5">
        <f>AF33*AG33</f>
        <v>0</v>
      </c>
      <c r="R33" s="5"/>
      <c r="S33" s="1"/>
      <c r="T33" s="1">
        <f t="shared" si="9"/>
        <v>18.243243243243242</v>
      </c>
      <c r="U33" s="1">
        <f t="shared" si="10"/>
        <v>18.243243243243242</v>
      </c>
      <c r="V33" s="1">
        <v>23.2</v>
      </c>
      <c r="W33" s="1">
        <v>20.2</v>
      </c>
      <c r="X33" s="1">
        <v>17.2</v>
      </c>
      <c r="Y33" s="1">
        <v>21.6</v>
      </c>
      <c r="Z33" s="1">
        <v>25.8</v>
      </c>
      <c r="AA33" s="1">
        <v>20.6</v>
      </c>
      <c r="AB33" s="1">
        <v>37.200000000000003</v>
      </c>
      <c r="AC33" s="1">
        <v>33.6</v>
      </c>
      <c r="AD33" s="19" t="s">
        <v>50</v>
      </c>
      <c r="AE33" s="1">
        <f>G33*P33</f>
        <v>0</v>
      </c>
      <c r="AF33" s="7">
        <v>12</v>
      </c>
      <c r="AG33" s="1">
        <f>MROUND(P33, AF33*AI33)/AF33</f>
        <v>0</v>
      </c>
      <c r="AH33" s="1">
        <f>AG33*AF33*G33</f>
        <v>0</v>
      </c>
      <c r="AI33" s="1">
        <v>14</v>
      </c>
      <c r="AJ33" s="1">
        <v>70</v>
      </c>
      <c r="AK33" s="1">
        <f>AG33/AJ33</f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43</v>
      </c>
      <c r="C34" s="1">
        <v>2297</v>
      </c>
      <c r="D34" s="1"/>
      <c r="E34" s="1">
        <v>293</v>
      </c>
      <c r="F34" s="1">
        <v>2003</v>
      </c>
      <c r="G34" s="7">
        <v>0.75</v>
      </c>
      <c r="H34" s="1">
        <v>180</v>
      </c>
      <c r="I34" s="1" t="s">
        <v>79</v>
      </c>
      <c r="J34" s="1">
        <v>298</v>
      </c>
      <c r="K34" s="1">
        <f t="shared" si="2"/>
        <v>-5</v>
      </c>
      <c r="L34" s="1"/>
      <c r="M34" s="1"/>
      <c r="N34" s="1">
        <v>0</v>
      </c>
      <c r="O34" s="1">
        <f t="shared" si="8"/>
        <v>58.6</v>
      </c>
      <c r="P34" s="5"/>
      <c r="Q34" s="5">
        <f>AF34*AG34</f>
        <v>0</v>
      </c>
      <c r="R34" s="5"/>
      <c r="S34" s="1"/>
      <c r="T34" s="1">
        <f t="shared" si="9"/>
        <v>34.18088737201365</v>
      </c>
      <c r="U34" s="1">
        <f t="shared" si="10"/>
        <v>34.18088737201365</v>
      </c>
      <c r="V34" s="1">
        <v>56</v>
      </c>
      <c r="W34" s="1">
        <v>41</v>
      </c>
      <c r="X34" s="1">
        <v>42.8</v>
      </c>
      <c r="Y34" s="1">
        <v>47.6</v>
      </c>
      <c r="Z34" s="1">
        <v>48.4</v>
      </c>
      <c r="AA34" s="1">
        <v>30.8</v>
      </c>
      <c r="AB34" s="1">
        <v>32.6</v>
      </c>
      <c r="AC34" s="1">
        <v>25</v>
      </c>
      <c r="AD34" s="20" t="s">
        <v>130</v>
      </c>
      <c r="AE34" s="1">
        <f>G34*P34</f>
        <v>0</v>
      </c>
      <c r="AF34" s="7">
        <v>8</v>
      </c>
      <c r="AG34" s="1">
        <f>MROUND(P34, AF34*AI34)/AF34</f>
        <v>0</v>
      </c>
      <c r="AH34" s="1">
        <f>AG34*AF34*G34</f>
        <v>0</v>
      </c>
      <c r="AI34" s="1">
        <v>12</v>
      </c>
      <c r="AJ34" s="1">
        <v>84</v>
      </c>
      <c r="AK34" s="1">
        <f>AG34/AJ34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80</v>
      </c>
      <c r="B35" s="15" t="s">
        <v>43</v>
      </c>
      <c r="C35" s="15">
        <v>212</v>
      </c>
      <c r="D35" s="15"/>
      <c r="E35" s="15">
        <v>154</v>
      </c>
      <c r="F35" s="15">
        <v>58</v>
      </c>
      <c r="G35" s="16">
        <v>0</v>
      </c>
      <c r="H35" s="15">
        <v>180</v>
      </c>
      <c r="I35" s="15" t="s">
        <v>71</v>
      </c>
      <c r="J35" s="15">
        <v>153</v>
      </c>
      <c r="K35" s="15">
        <f t="shared" si="2"/>
        <v>1</v>
      </c>
      <c r="L35" s="15"/>
      <c r="M35" s="15"/>
      <c r="N35" s="15"/>
      <c r="O35" s="15">
        <f t="shared" si="8"/>
        <v>30.8</v>
      </c>
      <c r="P35" s="17"/>
      <c r="Q35" s="17"/>
      <c r="R35" s="17"/>
      <c r="S35" s="15"/>
      <c r="T35" s="15">
        <f t="shared" si="9"/>
        <v>1.883116883116883</v>
      </c>
      <c r="U35" s="15">
        <f t="shared" si="10"/>
        <v>1.883116883116883</v>
      </c>
      <c r="V35" s="15">
        <v>29.2</v>
      </c>
      <c r="W35" s="15">
        <v>33.200000000000003</v>
      </c>
      <c r="X35" s="15">
        <v>28</v>
      </c>
      <c r="Y35" s="15">
        <v>35.4</v>
      </c>
      <c r="Z35" s="15">
        <v>25.4</v>
      </c>
      <c r="AA35" s="15">
        <v>44</v>
      </c>
      <c r="AB35" s="15">
        <v>24.6</v>
      </c>
      <c r="AC35" s="15">
        <v>40.4</v>
      </c>
      <c r="AD35" s="15" t="s">
        <v>81</v>
      </c>
      <c r="AE35" s="15"/>
      <c r="AF35" s="16"/>
      <c r="AG35" s="15"/>
      <c r="AH35" s="15"/>
      <c r="AI35" s="15"/>
      <c r="AJ35" s="15"/>
      <c r="AK35" s="15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43</v>
      </c>
      <c r="C36" s="1">
        <v>117</v>
      </c>
      <c r="D36" s="1">
        <v>120</v>
      </c>
      <c r="E36" s="1">
        <v>87</v>
      </c>
      <c r="F36" s="1">
        <v>150</v>
      </c>
      <c r="G36" s="7">
        <v>0.7</v>
      </c>
      <c r="H36" s="1">
        <v>180</v>
      </c>
      <c r="I36" s="1" t="s">
        <v>41</v>
      </c>
      <c r="J36" s="1">
        <v>87</v>
      </c>
      <c r="K36" s="1">
        <f t="shared" si="2"/>
        <v>0</v>
      </c>
      <c r="L36" s="1"/>
      <c r="M36" s="1"/>
      <c r="N36" s="1">
        <v>0</v>
      </c>
      <c r="O36" s="1">
        <f t="shared" si="8"/>
        <v>17.399999999999999</v>
      </c>
      <c r="P36" s="5">
        <f>14*O36-N36-F36</f>
        <v>93.599999999999966</v>
      </c>
      <c r="Q36" s="5">
        <f>AF36*AG36</f>
        <v>120</v>
      </c>
      <c r="R36" s="5"/>
      <c r="S36" s="1"/>
      <c r="T36" s="1">
        <f t="shared" si="9"/>
        <v>15.517241379310347</v>
      </c>
      <c r="U36" s="1">
        <f t="shared" si="10"/>
        <v>8.6206896551724146</v>
      </c>
      <c r="V36" s="1">
        <v>13.6</v>
      </c>
      <c r="W36" s="1">
        <v>11.4</v>
      </c>
      <c r="X36" s="1">
        <v>8.8000000000000007</v>
      </c>
      <c r="Y36" s="1">
        <v>3.8</v>
      </c>
      <c r="Z36" s="1">
        <v>0</v>
      </c>
      <c r="AA36" s="1">
        <v>0</v>
      </c>
      <c r="AB36" s="1">
        <v>0</v>
      </c>
      <c r="AC36" s="1">
        <v>0</v>
      </c>
      <c r="AD36" s="1" t="s">
        <v>53</v>
      </c>
      <c r="AE36" s="1">
        <f>G36*P36</f>
        <v>65.519999999999968</v>
      </c>
      <c r="AF36" s="7">
        <v>10</v>
      </c>
      <c r="AG36" s="26">
        <f>MROUND(P36, AF36*AI36)/AF36</f>
        <v>12</v>
      </c>
      <c r="AH36" s="1">
        <f>AG36*AF36*G36</f>
        <v>84</v>
      </c>
      <c r="AI36" s="1">
        <v>12</v>
      </c>
      <c r="AJ36" s="1">
        <v>84</v>
      </c>
      <c r="AK36" s="26">
        <f>AG36/AJ36</f>
        <v>0.14285714285714285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83</v>
      </c>
      <c r="B37" s="21" t="s">
        <v>43</v>
      </c>
      <c r="C37" s="21"/>
      <c r="D37" s="21"/>
      <c r="E37" s="21"/>
      <c r="F37" s="21"/>
      <c r="G37" s="22">
        <v>0</v>
      </c>
      <c r="H37" s="21">
        <v>180</v>
      </c>
      <c r="I37" s="21" t="s">
        <v>41</v>
      </c>
      <c r="J37" s="21"/>
      <c r="K37" s="21">
        <f t="shared" ref="K37:K67" si="14">E37-J37</f>
        <v>0</v>
      </c>
      <c r="L37" s="21"/>
      <c r="M37" s="21"/>
      <c r="N37" s="21"/>
      <c r="O37" s="21">
        <f t="shared" si="8"/>
        <v>0</v>
      </c>
      <c r="P37" s="23"/>
      <c r="Q37" s="23"/>
      <c r="R37" s="23"/>
      <c r="S37" s="21"/>
      <c r="T37" s="21" t="e">
        <f t="shared" si="9"/>
        <v>#DIV/0!</v>
      </c>
      <c r="U37" s="21" t="e">
        <f t="shared" si="10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 t="s">
        <v>84</v>
      </c>
      <c r="AE37" s="21"/>
      <c r="AF37" s="22">
        <v>16</v>
      </c>
      <c r="AG37" s="21"/>
      <c r="AH37" s="21"/>
      <c r="AI37" s="21">
        <v>12</v>
      </c>
      <c r="AJ37" s="21">
        <v>84</v>
      </c>
      <c r="AK37" s="2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43</v>
      </c>
      <c r="C38" s="1">
        <v>112</v>
      </c>
      <c r="D38" s="1"/>
      <c r="E38" s="1">
        <v>26</v>
      </c>
      <c r="F38" s="1">
        <v>86</v>
      </c>
      <c r="G38" s="7">
        <v>0.7</v>
      </c>
      <c r="H38" s="1">
        <v>180</v>
      </c>
      <c r="I38" s="1" t="s">
        <v>41</v>
      </c>
      <c r="J38" s="1">
        <v>26</v>
      </c>
      <c r="K38" s="1">
        <f t="shared" si="14"/>
        <v>0</v>
      </c>
      <c r="L38" s="1"/>
      <c r="M38" s="1"/>
      <c r="N38" s="1">
        <v>0</v>
      </c>
      <c r="O38" s="1">
        <f t="shared" si="8"/>
        <v>5.2</v>
      </c>
      <c r="P38" s="5"/>
      <c r="Q38" s="5">
        <f>AF38*AG38</f>
        <v>0</v>
      </c>
      <c r="R38" s="5"/>
      <c r="S38" s="1"/>
      <c r="T38" s="1">
        <f t="shared" si="9"/>
        <v>16.538461538461537</v>
      </c>
      <c r="U38" s="1">
        <f t="shared" si="10"/>
        <v>16.538461538461537</v>
      </c>
      <c r="V38" s="1">
        <v>3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 t="s">
        <v>86</v>
      </c>
      <c r="AE38" s="1">
        <f>G38*P38</f>
        <v>0</v>
      </c>
      <c r="AF38" s="7">
        <v>10</v>
      </c>
      <c r="AG38" s="1">
        <f>MROUND(P38, AF38*AI38)/AF38</f>
        <v>0</v>
      </c>
      <c r="AH38" s="1">
        <f>AG38*AF38*G38</f>
        <v>0</v>
      </c>
      <c r="AI38" s="1">
        <v>12</v>
      </c>
      <c r="AJ38" s="1">
        <v>84</v>
      </c>
      <c r="AK38" s="1">
        <f>AG38/AJ38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43</v>
      </c>
      <c r="C39" s="1">
        <v>340</v>
      </c>
      <c r="D39" s="1"/>
      <c r="E39" s="1">
        <v>251</v>
      </c>
      <c r="F39" s="1">
        <v>88</v>
      </c>
      <c r="G39" s="7">
        <v>0.9</v>
      </c>
      <c r="H39" s="1">
        <v>180</v>
      </c>
      <c r="I39" s="1" t="s">
        <v>41</v>
      </c>
      <c r="J39" s="1">
        <v>252</v>
      </c>
      <c r="K39" s="1">
        <f t="shared" si="14"/>
        <v>-1</v>
      </c>
      <c r="L39" s="1"/>
      <c r="M39" s="1"/>
      <c r="N39" s="1">
        <v>384</v>
      </c>
      <c r="O39" s="1">
        <f t="shared" si="8"/>
        <v>50.2</v>
      </c>
      <c r="P39" s="5">
        <f>16*O39-N39-F39</f>
        <v>331.20000000000005</v>
      </c>
      <c r="Q39" s="5">
        <f>AF39*AG39</f>
        <v>288</v>
      </c>
      <c r="R39" s="5"/>
      <c r="S39" s="1"/>
      <c r="T39" s="1">
        <f t="shared" si="9"/>
        <v>15.139442231075696</v>
      </c>
      <c r="U39" s="1">
        <f t="shared" si="10"/>
        <v>9.4023904382470107</v>
      </c>
      <c r="V39" s="1">
        <v>39.6</v>
      </c>
      <c r="W39" s="1">
        <v>21.4</v>
      </c>
      <c r="X39" s="1">
        <v>29.4</v>
      </c>
      <c r="Y39" s="1">
        <v>41</v>
      </c>
      <c r="Z39" s="1">
        <v>38.6</v>
      </c>
      <c r="AA39" s="1">
        <v>27.2</v>
      </c>
      <c r="AB39" s="1">
        <v>28</v>
      </c>
      <c r="AC39" s="1">
        <v>25.4</v>
      </c>
      <c r="AD39" s="1" t="s">
        <v>44</v>
      </c>
      <c r="AE39" s="1">
        <f>G39*P39</f>
        <v>298.08000000000004</v>
      </c>
      <c r="AF39" s="7">
        <v>8</v>
      </c>
      <c r="AG39" s="26">
        <f>MROUND(P39, AF39*AI39)/AF39</f>
        <v>36</v>
      </c>
      <c r="AH39" s="1">
        <f>AG39*AF39*G39</f>
        <v>259.2</v>
      </c>
      <c r="AI39" s="1">
        <v>12</v>
      </c>
      <c r="AJ39" s="1">
        <v>84</v>
      </c>
      <c r="AK39" s="26">
        <f>AG39/AJ39</f>
        <v>0.42857142857142855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43</v>
      </c>
      <c r="C40" s="1">
        <v>120</v>
      </c>
      <c r="D40" s="1">
        <v>96</v>
      </c>
      <c r="E40" s="1">
        <v>122</v>
      </c>
      <c r="F40" s="1">
        <v>93</v>
      </c>
      <c r="G40" s="7">
        <v>0.9</v>
      </c>
      <c r="H40" s="1">
        <v>180</v>
      </c>
      <c r="I40" s="1" t="s">
        <v>41</v>
      </c>
      <c r="J40" s="1">
        <v>132</v>
      </c>
      <c r="K40" s="1">
        <f t="shared" si="14"/>
        <v>-10</v>
      </c>
      <c r="L40" s="1"/>
      <c r="M40" s="1"/>
      <c r="N40" s="1">
        <v>288</v>
      </c>
      <c r="O40" s="1">
        <f t="shared" si="8"/>
        <v>24.4</v>
      </c>
      <c r="P40" s="5"/>
      <c r="Q40" s="5">
        <f>AF40*AG40</f>
        <v>0</v>
      </c>
      <c r="R40" s="5"/>
      <c r="S40" s="1"/>
      <c r="T40" s="1">
        <f t="shared" si="9"/>
        <v>15.614754098360656</v>
      </c>
      <c r="U40" s="1">
        <f t="shared" si="10"/>
        <v>15.614754098360656</v>
      </c>
      <c r="V40" s="1">
        <v>31.4</v>
      </c>
      <c r="W40" s="1">
        <v>18.8</v>
      </c>
      <c r="X40" s="1">
        <v>16.2</v>
      </c>
      <c r="Y40" s="1">
        <v>24.6</v>
      </c>
      <c r="Z40" s="1">
        <v>17.600000000000001</v>
      </c>
      <c r="AA40" s="1">
        <v>25.8</v>
      </c>
      <c r="AB40" s="1">
        <v>17.8</v>
      </c>
      <c r="AC40" s="1">
        <v>19.600000000000001</v>
      </c>
      <c r="AD40" s="1" t="s">
        <v>44</v>
      </c>
      <c r="AE40" s="1">
        <f>G40*P40</f>
        <v>0</v>
      </c>
      <c r="AF40" s="7">
        <v>8</v>
      </c>
      <c r="AG40" s="1">
        <f>MROUND(P40, AF40*AI40)/AF40</f>
        <v>0</v>
      </c>
      <c r="AH40" s="1">
        <f>AG40*AF40*G40</f>
        <v>0</v>
      </c>
      <c r="AI40" s="1">
        <v>12</v>
      </c>
      <c r="AJ40" s="1">
        <v>84</v>
      </c>
      <c r="AK40" s="1">
        <f>AG40/AJ40</f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107</v>
      </c>
      <c r="D41" s="1"/>
      <c r="E41" s="1">
        <v>55</v>
      </c>
      <c r="F41" s="1">
        <v>52</v>
      </c>
      <c r="G41" s="7">
        <v>0.7</v>
      </c>
      <c r="H41" s="1">
        <v>180</v>
      </c>
      <c r="I41" s="1" t="s">
        <v>41</v>
      </c>
      <c r="J41" s="1">
        <v>55</v>
      </c>
      <c r="K41" s="1">
        <f t="shared" si="14"/>
        <v>0</v>
      </c>
      <c r="L41" s="1"/>
      <c r="M41" s="1"/>
      <c r="N41" s="1">
        <v>120</v>
      </c>
      <c r="O41" s="1">
        <f t="shared" si="8"/>
        <v>11</v>
      </c>
      <c r="P41" s="5"/>
      <c r="Q41" s="5">
        <f>AF41*AG41</f>
        <v>0</v>
      </c>
      <c r="R41" s="5"/>
      <c r="S41" s="1"/>
      <c r="T41" s="1">
        <f t="shared" si="9"/>
        <v>15.636363636363637</v>
      </c>
      <c r="U41" s="1">
        <f t="shared" si="10"/>
        <v>15.636363636363637</v>
      </c>
      <c r="V41" s="1">
        <v>9.1999999999999993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 t="s">
        <v>90</v>
      </c>
      <c r="AE41" s="1">
        <f>G41*P41</f>
        <v>0</v>
      </c>
      <c r="AF41" s="7">
        <v>10</v>
      </c>
      <c r="AG41" s="1">
        <f>MROUND(P41, AF41*AI41)/AF41</f>
        <v>0</v>
      </c>
      <c r="AH41" s="1">
        <f>AG41*AF41*G41</f>
        <v>0</v>
      </c>
      <c r="AI41" s="1">
        <v>12</v>
      </c>
      <c r="AJ41" s="1">
        <v>84</v>
      </c>
      <c r="AK41" s="1">
        <f>AG41/AJ41</f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167</v>
      </c>
      <c r="D42" s="1"/>
      <c r="E42" s="1">
        <v>20</v>
      </c>
      <c r="F42" s="1">
        <v>147</v>
      </c>
      <c r="G42" s="7">
        <v>0.4</v>
      </c>
      <c r="H42" s="1">
        <v>180</v>
      </c>
      <c r="I42" s="1" t="s">
        <v>41</v>
      </c>
      <c r="J42" s="1">
        <v>20</v>
      </c>
      <c r="K42" s="1">
        <f t="shared" si="14"/>
        <v>0</v>
      </c>
      <c r="L42" s="1"/>
      <c r="M42" s="1"/>
      <c r="N42" s="1">
        <v>0</v>
      </c>
      <c r="O42" s="1">
        <f t="shared" si="8"/>
        <v>4</v>
      </c>
      <c r="P42" s="5"/>
      <c r="Q42" s="5">
        <f>AF42*AG42</f>
        <v>0</v>
      </c>
      <c r="R42" s="5"/>
      <c r="S42" s="1"/>
      <c r="T42" s="1">
        <f t="shared" si="9"/>
        <v>36.75</v>
      </c>
      <c r="U42" s="1">
        <f t="shared" si="10"/>
        <v>36.75</v>
      </c>
      <c r="V42" s="1">
        <v>3.6</v>
      </c>
      <c r="W42" s="1">
        <v>2.6</v>
      </c>
      <c r="X42" s="1">
        <v>2.4</v>
      </c>
      <c r="Y42" s="1">
        <v>1.8</v>
      </c>
      <c r="Z42" s="1">
        <v>0</v>
      </c>
      <c r="AA42" s="1">
        <v>0</v>
      </c>
      <c r="AB42" s="1">
        <v>0</v>
      </c>
      <c r="AC42" s="1">
        <v>0</v>
      </c>
      <c r="AD42" s="20" t="s">
        <v>131</v>
      </c>
      <c r="AE42" s="1">
        <f>G42*P42</f>
        <v>0</v>
      </c>
      <c r="AF42" s="7">
        <v>16</v>
      </c>
      <c r="AG42" s="1">
        <f>MROUND(P42, AF42*AI42)/AF42</f>
        <v>0</v>
      </c>
      <c r="AH42" s="1">
        <f>AG42*AF42*G42</f>
        <v>0</v>
      </c>
      <c r="AI42" s="1">
        <v>12</v>
      </c>
      <c r="AJ42" s="1">
        <v>84</v>
      </c>
      <c r="AK42" s="1">
        <f>AG42/AJ42</f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92</v>
      </c>
      <c r="B43" s="15" t="s">
        <v>43</v>
      </c>
      <c r="C43" s="15">
        <v>379</v>
      </c>
      <c r="D43" s="15"/>
      <c r="E43" s="15">
        <v>184</v>
      </c>
      <c r="F43" s="15">
        <v>195</v>
      </c>
      <c r="G43" s="16">
        <v>0</v>
      </c>
      <c r="H43" s="15">
        <v>180</v>
      </c>
      <c r="I43" s="15" t="s">
        <v>71</v>
      </c>
      <c r="J43" s="15">
        <v>184</v>
      </c>
      <c r="K43" s="15">
        <f t="shared" si="14"/>
        <v>0</v>
      </c>
      <c r="L43" s="15"/>
      <c r="M43" s="15"/>
      <c r="N43" s="15"/>
      <c r="O43" s="15">
        <f t="shared" si="8"/>
        <v>36.799999999999997</v>
      </c>
      <c r="P43" s="17"/>
      <c r="Q43" s="17"/>
      <c r="R43" s="17"/>
      <c r="S43" s="15"/>
      <c r="T43" s="15">
        <f t="shared" si="9"/>
        <v>5.2989130434782616</v>
      </c>
      <c r="U43" s="15">
        <f t="shared" si="10"/>
        <v>5.2989130434782616</v>
      </c>
      <c r="V43" s="15">
        <v>44.4</v>
      </c>
      <c r="W43" s="15">
        <v>28</v>
      </c>
      <c r="X43" s="15">
        <v>26.4</v>
      </c>
      <c r="Y43" s="15">
        <v>33.4</v>
      </c>
      <c r="Z43" s="15">
        <v>29.2</v>
      </c>
      <c r="AA43" s="15">
        <v>28.6</v>
      </c>
      <c r="AB43" s="15">
        <v>30.6</v>
      </c>
      <c r="AC43" s="15">
        <v>33.4</v>
      </c>
      <c r="AD43" s="20" t="s">
        <v>129</v>
      </c>
      <c r="AE43" s="15"/>
      <c r="AF43" s="16"/>
      <c r="AG43" s="15"/>
      <c r="AH43" s="15"/>
      <c r="AI43" s="15"/>
      <c r="AJ43" s="15"/>
      <c r="AK43" s="15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40</v>
      </c>
      <c r="C44" s="1">
        <v>305</v>
      </c>
      <c r="D44" s="1">
        <v>435</v>
      </c>
      <c r="E44" s="1">
        <v>365</v>
      </c>
      <c r="F44" s="1">
        <v>375</v>
      </c>
      <c r="G44" s="7">
        <v>1</v>
      </c>
      <c r="H44" s="1">
        <v>180</v>
      </c>
      <c r="I44" s="1" t="s">
        <v>41</v>
      </c>
      <c r="J44" s="1">
        <v>370</v>
      </c>
      <c r="K44" s="1">
        <f t="shared" si="14"/>
        <v>-5</v>
      </c>
      <c r="L44" s="1"/>
      <c r="M44" s="1"/>
      <c r="N44" s="1">
        <v>480</v>
      </c>
      <c r="O44" s="1">
        <f t="shared" si="8"/>
        <v>73</v>
      </c>
      <c r="P44" s="5">
        <f t="shared" ref="P44" si="15">16*O44-N44-F44</f>
        <v>313</v>
      </c>
      <c r="Q44" s="5">
        <f>AF44*AG44</f>
        <v>300</v>
      </c>
      <c r="R44" s="5"/>
      <c r="S44" s="1"/>
      <c r="T44" s="1">
        <f t="shared" si="9"/>
        <v>15.821917808219178</v>
      </c>
      <c r="U44" s="1">
        <f t="shared" si="10"/>
        <v>11.712328767123287</v>
      </c>
      <c r="V44" s="1">
        <v>73</v>
      </c>
      <c r="W44" s="1">
        <v>63</v>
      </c>
      <c r="X44" s="1">
        <v>55</v>
      </c>
      <c r="Y44" s="1">
        <v>63</v>
      </c>
      <c r="Z44" s="1">
        <v>54</v>
      </c>
      <c r="AA44" s="1">
        <v>71</v>
      </c>
      <c r="AB44" s="1">
        <v>54</v>
      </c>
      <c r="AC44" s="1">
        <v>55</v>
      </c>
      <c r="AD44" s="1" t="s">
        <v>44</v>
      </c>
      <c r="AE44" s="1">
        <f>G44*P44</f>
        <v>313</v>
      </c>
      <c r="AF44" s="7">
        <v>5</v>
      </c>
      <c r="AG44" s="26">
        <f>MROUND(P44, AF44*AI44)/AF44</f>
        <v>60</v>
      </c>
      <c r="AH44" s="1">
        <f>AG44*AF44*G44</f>
        <v>300</v>
      </c>
      <c r="AI44" s="1">
        <v>12</v>
      </c>
      <c r="AJ44" s="1">
        <v>144</v>
      </c>
      <c r="AK44" s="26">
        <f>AG44/AJ44</f>
        <v>0.41666666666666669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43</v>
      </c>
      <c r="C45" s="1">
        <v>144</v>
      </c>
      <c r="D45" s="1"/>
      <c r="E45" s="1">
        <v>52</v>
      </c>
      <c r="F45" s="1">
        <v>92</v>
      </c>
      <c r="G45" s="7">
        <v>0.4</v>
      </c>
      <c r="H45" s="1">
        <v>180</v>
      </c>
      <c r="I45" s="1" t="s">
        <v>41</v>
      </c>
      <c r="J45" s="1">
        <v>52</v>
      </c>
      <c r="K45" s="1">
        <f t="shared" si="14"/>
        <v>0</v>
      </c>
      <c r="L45" s="1"/>
      <c r="M45" s="1"/>
      <c r="N45" s="1">
        <v>0</v>
      </c>
      <c r="O45" s="1">
        <f t="shared" si="8"/>
        <v>10.4</v>
      </c>
      <c r="P45" s="5"/>
      <c r="Q45" s="5">
        <f>AF45*AG45</f>
        <v>0</v>
      </c>
      <c r="R45" s="5"/>
      <c r="S45" s="1"/>
      <c r="T45" s="1">
        <f t="shared" si="9"/>
        <v>8.8461538461538467</v>
      </c>
      <c r="U45" s="1">
        <f t="shared" si="10"/>
        <v>8.8461538461538467</v>
      </c>
      <c r="V45" s="1">
        <v>8</v>
      </c>
      <c r="W45" s="1">
        <v>3.2</v>
      </c>
      <c r="X45" s="1">
        <v>4</v>
      </c>
      <c r="Y45" s="1">
        <v>0.8</v>
      </c>
      <c r="Z45" s="1">
        <v>0</v>
      </c>
      <c r="AA45" s="1">
        <v>0</v>
      </c>
      <c r="AB45" s="1">
        <v>0</v>
      </c>
      <c r="AC45" s="1">
        <v>0</v>
      </c>
      <c r="AD45" s="19" t="s">
        <v>55</v>
      </c>
      <c r="AE45" s="1">
        <f>G45*P45</f>
        <v>0</v>
      </c>
      <c r="AF45" s="7">
        <v>16</v>
      </c>
      <c r="AG45" s="1">
        <f>MROUND(P45, AF45*AI45)/AF45</f>
        <v>0</v>
      </c>
      <c r="AH45" s="1">
        <f>AG45*AF45*G45</f>
        <v>0</v>
      </c>
      <c r="AI45" s="1">
        <v>12</v>
      </c>
      <c r="AJ45" s="1">
        <v>84</v>
      </c>
      <c r="AK45" s="1">
        <f>AG45/AJ45</f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43</v>
      </c>
      <c r="C46" s="1">
        <v>-5</v>
      </c>
      <c r="D46" s="1">
        <v>245</v>
      </c>
      <c r="E46" s="1">
        <v>20</v>
      </c>
      <c r="F46" s="1">
        <v>220</v>
      </c>
      <c r="G46" s="7">
        <v>0.7</v>
      </c>
      <c r="H46" s="1">
        <v>180</v>
      </c>
      <c r="I46" s="1" t="s">
        <v>41</v>
      </c>
      <c r="J46" s="1">
        <v>20</v>
      </c>
      <c r="K46" s="1">
        <f t="shared" si="14"/>
        <v>0</v>
      </c>
      <c r="L46" s="1"/>
      <c r="M46" s="1"/>
      <c r="N46" s="1">
        <v>0</v>
      </c>
      <c r="O46" s="1">
        <f t="shared" si="8"/>
        <v>4</v>
      </c>
      <c r="P46" s="5"/>
      <c r="Q46" s="5">
        <f>AF46*AG46</f>
        <v>0</v>
      </c>
      <c r="R46" s="5"/>
      <c r="S46" s="1"/>
      <c r="T46" s="1">
        <f t="shared" si="9"/>
        <v>55</v>
      </c>
      <c r="U46" s="1">
        <f t="shared" si="10"/>
        <v>55</v>
      </c>
      <c r="V46" s="1">
        <v>9.4</v>
      </c>
      <c r="W46" s="1">
        <v>16.2</v>
      </c>
      <c r="X46" s="1">
        <v>3.8</v>
      </c>
      <c r="Y46" s="1">
        <v>2.6</v>
      </c>
      <c r="Z46" s="1">
        <v>0</v>
      </c>
      <c r="AA46" s="1">
        <v>0</v>
      </c>
      <c r="AB46" s="1">
        <v>0</v>
      </c>
      <c r="AC46" s="1">
        <v>0</v>
      </c>
      <c r="AD46" s="1" t="s">
        <v>53</v>
      </c>
      <c r="AE46" s="1">
        <f>G46*P46</f>
        <v>0</v>
      </c>
      <c r="AF46" s="7">
        <v>10</v>
      </c>
      <c r="AG46" s="1">
        <f>MROUND(P46, AF46*AI46)/AF46</f>
        <v>0</v>
      </c>
      <c r="AH46" s="1">
        <f>AG46*AF46*G46</f>
        <v>0</v>
      </c>
      <c r="AI46" s="1">
        <v>12</v>
      </c>
      <c r="AJ46" s="1">
        <v>84</v>
      </c>
      <c r="AK46" s="1">
        <f>AG46/AJ46</f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96</v>
      </c>
      <c r="B47" s="15" t="s">
        <v>43</v>
      </c>
      <c r="C47" s="15"/>
      <c r="D47" s="15"/>
      <c r="E47" s="15">
        <v>-8</v>
      </c>
      <c r="F47" s="15">
        <v>8</v>
      </c>
      <c r="G47" s="16">
        <v>0</v>
      </c>
      <c r="H47" s="15" t="e">
        <v>#N/A</v>
      </c>
      <c r="I47" s="18" t="s">
        <v>71</v>
      </c>
      <c r="J47" s="15">
        <v>34</v>
      </c>
      <c r="K47" s="15">
        <f t="shared" si="14"/>
        <v>-42</v>
      </c>
      <c r="L47" s="15"/>
      <c r="M47" s="15"/>
      <c r="N47" s="15"/>
      <c r="O47" s="15">
        <f t="shared" si="8"/>
        <v>-1.6</v>
      </c>
      <c r="P47" s="17"/>
      <c r="Q47" s="17"/>
      <c r="R47" s="17"/>
      <c r="S47" s="15"/>
      <c r="T47" s="15">
        <f t="shared" si="9"/>
        <v>-5</v>
      </c>
      <c r="U47" s="15">
        <f t="shared" si="10"/>
        <v>-5</v>
      </c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6"/>
      <c r="AG47" s="15"/>
      <c r="AH47" s="15"/>
      <c r="AI47" s="15"/>
      <c r="AJ47" s="15"/>
      <c r="AK47" s="15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97</v>
      </c>
      <c r="B48" s="15" t="s">
        <v>43</v>
      </c>
      <c r="C48" s="15"/>
      <c r="D48" s="15">
        <v>8</v>
      </c>
      <c r="E48" s="15">
        <v>8</v>
      </c>
      <c r="F48" s="15"/>
      <c r="G48" s="16">
        <v>0</v>
      </c>
      <c r="H48" s="15" t="e">
        <v>#N/A</v>
      </c>
      <c r="I48" s="18" t="s">
        <v>71</v>
      </c>
      <c r="J48" s="15"/>
      <c r="K48" s="15">
        <f t="shared" si="14"/>
        <v>8</v>
      </c>
      <c r="L48" s="15"/>
      <c r="M48" s="15"/>
      <c r="N48" s="15"/>
      <c r="O48" s="15">
        <f t="shared" si="8"/>
        <v>1.6</v>
      </c>
      <c r="P48" s="17"/>
      <c r="Q48" s="17"/>
      <c r="R48" s="17"/>
      <c r="S48" s="15"/>
      <c r="T48" s="15">
        <f t="shared" si="9"/>
        <v>0</v>
      </c>
      <c r="U48" s="15">
        <f t="shared" si="10"/>
        <v>0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6"/>
      <c r="AG48" s="15"/>
      <c r="AH48" s="15"/>
      <c r="AI48" s="15"/>
      <c r="AJ48" s="15"/>
      <c r="AK48" s="15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43</v>
      </c>
      <c r="C49" s="1">
        <v>82</v>
      </c>
      <c r="D49" s="1">
        <v>192</v>
      </c>
      <c r="E49" s="1">
        <v>82</v>
      </c>
      <c r="F49" s="1">
        <v>192</v>
      </c>
      <c r="G49" s="7">
        <v>0.4</v>
      </c>
      <c r="H49" s="1">
        <v>180</v>
      </c>
      <c r="I49" s="1" t="s">
        <v>41</v>
      </c>
      <c r="J49" s="1">
        <v>82</v>
      </c>
      <c r="K49" s="1">
        <f t="shared" si="14"/>
        <v>0</v>
      </c>
      <c r="L49" s="1"/>
      <c r="M49" s="1"/>
      <c r="N49" s="1">
        <v>0</v>
      </c>
      <c r="O49" s="1">
        <f t="shared" si="8"/>
        <v>16.399999999999999</v>
      </c>
      <c r="P49" s="5"/>
      <c r="Q49" s="5">
        <f>AF49*AG49</f>
        <v>0</v>
      </c>
      <c r="R49" s="5"/>
      <c r="S49" s="1"/>
      <c r="T49" s="1">
        <f t="shared" si="9"/>
        <v>11.707317073170733</v>
      </c>
      <c r="U49" s="1">
        <f t="shared" si="10"/>
        <v>11.707317073170733</v>
      </c>
      <c r="V49" s="1">
        <v>16.8</v>
      </c>
      <c r="W49" s="1">
        <v>11.8</v>
      </c>
      <c r="X49" s="1">
        <v>2.6</v>
      </c>
      <c r="Y49" s="1">
        <v>0.8</v>
      </c>
      <c r="Z49" s="1">
        <v>0</v>
      </c>
      <c r="AA49" s="1">
        <v>0</v>
      </c>
      <c r="AB49" s="1">
        <v>0</v>
      </c>
      <c r="AC49" s="1">
        <v>0</v>
      </c>
      <c r="AD49" s="1" t="s">
        <v>53</v>
      </c>
      <c r="AE49" s="1">
        <f>G49*P49</f>
        <v>0</v>
      </c>
      <c r="AF49" s="7">
        <v>16</v>
      </c>
      <c r="AG49" s="1">
        <f>MROUND(P49, AF49*AI49)/AF49</f>
        <v>0</v>
      </c>
      <c r="AH49" s="1">
        <f>AG49*AF49*G49</f>
        <v>0</v>
      </c>
      <c r="AI49" s="1">
        <v>12</v>
      </c>
      <c r="AJ49" s="1">
        <v>84</v>
      </c>
      <c r="AK49" s="1">
        <f>AG49/AJ49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/>
      <c r="D50" s="1">
        <v>240</v>
      </c>
      <c r="E50" s="1">
        <v>25</v>
      </c>
      <c r="F50" s="1">
        <v>215</v>
      </c>
      <c r="G50" s="7">
        <v>0.7</v>
      </c>
      <c r="H50" s="1">
        <v>180</v>
      </c>
      <c r="I50" s="1" t="s">
        <v>41</v>
      </c>
      <c r="J50" s="1">
        <v>25</v>
      </c>
      <c r="K50" s="1">
        <f t="shared" si="14"/>
        <v>0</v>
      </c>
      <c r="L50" s="1"/>
      <c r="M50" s="1"/>
      <c r="N50" s="1">
        <v>0</v>
      </c>
      <c r="O50" s="1">
        <f t="shared" si="8"/>
        <v>5</v>
      </c>
      <c r="P50" s="5"/>
      <c r="Q50" s="5">
        <f>AF50*AG50</f>
        <v>0</v>
      </c>
      <c r="R50" s="5"/>
      <c r="S50" s="1"/>
      <c r="T50" s="1">
        <f t="shared" si="9"/>
        <v>43</v>
      </c>
      <c r="U50" s="1">
        <f t="shared" si="10"/>
        <v>43</v>
      </c>
      <c r="V50" s="1">
        <v>0</v>
      </c>
      <c r="W50" s="1">
        <v>15.6</v>
      </c>
      <c r="X50" s="1">
        <v>5.8</v>
      </c>
      <c r="Y50" s="1">
        <v>2.2000000000000002</v>
      </c>
      <c r="Z50" s="1">
        <v>0</v>
      </c>
      <c r="AA50" s="1">
        <v>0</v>
      </c>
      <c r="AB50" s="1">
        <v>0</v>
      </c>
      <c r="AC50" s="1">
        <v>0</v>
      </c>
      <c r="AD50" s="1" t="s">
        <v>53</v>
      </c>
      <c r="AE50" s="1">
        <f>G50*P50</f>
        <v>0</v>
      </c>
      <c r="AF50" s="7">
        <v>10</v>
      </c>
      <c r="AG50" s="1">
        <f>MROUND(P50, AF50*AI50)/AF50</f>
        <v>0</v>
      </c>
      <c r="AH50" s="1">
        <f>AG50*AF50*G50</f>
        <v>0</v>
      </c>
      <c r="AI50" s="1">
        <v>12</v>
      </c>
      <c r="AJ50" s="1">
        <v>84</v>
      </c>
      <c r="AK50" s="1">
        <f>AG50/AJ50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100</v>
      </c>
      <c r="B51" s="15" t="s">
        <v>43</v>
      </c>
      <c r="C51" s="15">
        <v>32</v>
      </c>
      <c r="D51" s="15"/>
      <c r="E51" s="15">
        <v>32</v>
      </c>
      <c r="F51" s="15"/>
      <c r="G51" s="16">
        <v>0</v>
      </c>
      <c r="H51" s="15">
        <v>180</v>
      </c>
      <c r="I51" s="15" t="s">
        <v>71</v>
      </c>
      <c r="J51" s="15">
        <v>35</v>
      </c>
      <c r="K51" s="15">
        <f t="shared" si="14"/>
        <v>-3</v>
      </c>
      <c r="L51" s="15"/>
      <c r="M51" s="15"/>
      <c r="N51" s="15"/>
      <c r="O51" s="15">
        <f t="shared" si="8"/>
        <v>6.4</v>
      </c>
      <c r="P51" s="17"/>
      <c r="Q51" s="17"/>
      <c r="R51" s="17"/>
      <c r="S51" s="15"/>
      <c r="T51" s="15">
        <f t="shared" si="9"/>
        <v>0</v>
      </c>
      <c r="U51" s="15">
        <f t="shared" si="10"/>
        <v>0</v>
      </c>
      <c r="V51" s="15">
        <v>9</v>
      </c>
      <c r="W51" s="15">
        <v>12.2</v>
      </c>
      <c r="X51" s="15">
        <v>8.8000000000000007</v>
      </c>
      <c r="Y51" s="15">
        <v>12.4</v>
      </c>
      <c r="Z51" s="15">
        <v>9.6</v>
      </c>
      <c r="AA51" s="15">
        <v>5.2</v>
      </c>
      <c r="AB51" s="15">
        <v>7</v>
      </c>
      <c r="AC51" s="15">
        <v>5.2</v>
      </c>
      <c r="AD51" s="15" t="s">
        <v>81</v>
      </c>
      <c r="AE51" s="15"/>
      <c r="AF51" s="16"/>
      <c r="AG51" s="15"/>
      <c r="AH51" s="15"/>
      <c r="AI51" s="15"/>
      <c r="AJ51" s="15"/>
      <c r="AK51" s="15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184</v>
      </c>
      <c r="D52" s="1"/>
      <c r="E52" s="1">
        <v>19</v>
      </c>
      <c r="F52" s="1">
        <v>165</v>
      </c>
      <c r="G52" s="7">
        <v>0.7</v>
      </c>
      <c r="H52" s="1">
        <v>180</v>
      </c>
      <c r="I52" s="1" t="s">
        <v>41</v>
      </c>
      <c r="J52" s="1">
        <v>19</v>
      </c>
      <c r="K52" s="1">
        <f t="shared" si="14"/>
        <v>0</v>
      </c>
      <c r="L52" s="1"/>
      <c r="M52" s="1"/>
      <c r="N52" s="1">
        <v>0</v>
      </c>
      <c r="O52" s="1">
        <f t="shared" si="8"/>
        <v>3.8</v>
      </c>
      <c r="P52" s="5"/>
      <c r="Q52" s="5">
        <f t="shared" ref="Q52:Q58" si="16">AF52*AG52</f>
        <v>0</v>
      </c>
      <c r="R52" s="5"/>
      <c r="S52" s="1"/>
      <c r="T52" s="1">
        <f t="shared" si="9"/>
        <v>43.421052631578952</v>
      </c>
      <c r="U52" s="1">
        <f t="shared" si="10"/>
        <v>43.421052631578952</v>
      </c>
      <c r="V52" s="1">
        <v>7.4</v>
      </c>
      <c r="W52" s="1">
        <v>9.8000000000000007</v>
      </c>
      <c r="X52" s="1">
        <v>2.2000000000000002</v>
      </c>
      <c r="Y52" s="1">
        <v>4.8</v>
      </c>
      <c r="Z52" s="1">
        <v>2</v>
      </c>
      <c r="AA52" s="1">
        <v>3.8</v>
      </c>
      <c r="AB52" s="1">
        <v>8.6</v>
      </c>
      <c r="AC52" s="1">
        <v>7</v>
      </c>
      <c r="AD52" s="20" t="s">
        <v>130</v>
      </c>
      <c r="AE52" s="1">
        <f t="shared" ref="AE52:AE58" si="17">G52*P52</f>
        <v>0</v>
      </c>
      <c r="AF52" s="7">
        <v>8</v>
      </c>
      <c r="AG52" s="1">
        <f t="shared" ref="AG52:AG58" si="18">MROUND(P52, AF52*AI52)/AF52</f>
        <v>0</v>
      </c>
      <c r="AH52" s="1">
        <f t="shared" ref="AH52:AH58" si="19">AG52*AF52*G52</f>
        <v>0</v>
      </c>
      <c r="AI52" s="1">
        <v>12</v>
      </c>
      <c r="AJ52" s="1">
        <v>84</v>
      </c>
      <c r="AK52" s="1">
        <f t="shared" ref="AK52:AK58" si="20">AG52/AJ52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147</v>
      </c>
      <c r="D53" s="1"/>
      <c r="E53" s="1">
        <v>13</v>
      </c>
      <c r="F53" s="1">
        <v>134</v>
      </c>
      <c r="G53" s="7">
        <v>0.7</v>
      </c>
      <c r="H53" s="1">
        <v>180</v>
      </c>
      <c r="I53" s="1" t="s">
        <v>41</v>
      </c>
      <c r="J53" s="1">
        <v>13</v>
      </c>
      <c r="K53" s="1">
        <f t="shared" si="14"/>
        <v>0</v>
      </c>
      <c r="L53" s="1"/>
      <c r="M53" s="1"/>
      <c r="N53" s="1">
        <v>0</v>
      </c>
      <c r="O53" s="1">
        <f t="shared" si="8"/>
        <v>2.6</v>
      </c>
      <c r="P53" s="5"/>
      <c r="Q53" s="5">
        <f t="shared" si="16"/>
        <v>0</v>
      </c>
      <c r="R53" s="5"/>
      <c r="S53" s="1"/>
      <c r="T53" s="1">
        <f t="shared" si="9"/>
        <v>51.53846153846154</v>
      </c>
      <c r="U53" s="1">
        <f t="shared" si="10"/>
        <v>51.53846153846154</v>
      </c>
      <c r="V53" s="1">
        <v>1.8</v>
      </c>
      <c r="W53" s="1">
        <v>3.4</v>
      </c>
      <c r="X53" s="1">
        <v>4.2</v>
      </c>
      <c r="Y53" s="1">
        <v>5</v>
      </c>
      <c r="Z53" s="1">
        <v>7.6</v>
      </c>
      <c r="AA53" s="1">
        <v>5.2</v>
      </c>
      <c r="AB53" s="1">
        <v>6.4</v>
      </c>
      <c r="AC53" s="1">
        <v>8.6</v>
      </c>
      <c r="AD53" s="20" t="s">
        <v>130</v>
      </c>
      <c r="AE53" s="1">
        <f t="shared" si="17"/>
        <v>0</v>
      </c>
      <c r="AF53" s="7">
        <v>8</v>
      </c>
      <c r="AG53" s="1">
        <f t="shared" si="18"/>
        <v>0</v>
      </c>
      <c r="AH53" s="1">
        <f t="shared" si="19"/>
        <v>0</v>
      </c>
      <c r="AI53" s="1">
        <v>12</v>
      </c>
      <c r="AJ53" s="1">
        <v>84</v>
      </c>
      <c r="AK53" s="1">
        <f t="shared" si="2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80</v>
      </c>
      <c r="D54" s="1"/>
      <c r="E54" s="1">
        <v>12</v>
      </c>
      <c r="F54" s="1">
        <v>68</v>
      </c>
      <c r="G54" s="7">
        <v>0.7</v>
      </c>
      <c r="H54" s="1">
        <v>180</v>
      </c>
      <c r="I54" s="1" t="s">
        <v>41</v>
      </c>
      <c r="J54" s="1">
        <v>12</v>
      </c>
      <c r="K54" s="1">
        <f t="shared" si="14"/>
        <v>0</v>
      </c>
      <c r="L54" s="1"/>
      <c r="M54" s="1"/>
      <c r="N54" s="1">
        <v>0</v>
      </c>
      <c r="O54" s="1">
        <f t="shared" si="8"/>
        <v>2.4</v>
      </c>
      <c r="P54" s="5"/>
      <c r="Q54" s="5">
        <f t="shared" si="16"/>
        <v>0</v>
      </c>
      <c r="R54" s="5"/>
      <c r="S54" s="1"/>
      <c r="T54" s="1">
        <f t="shared" si="9"/>
        <v>28.333333333333336</v>
      </c>
      <c r="U54" s="1">
        <f t="shared" si="10"/>
        <v>28.333333333333336</v>
      </c>
      <c r="V54" s="1">
        <v>2</v>
      </c>
      <c r="W54" s="1">
        <v>4</v>
      </c>
      <c r="X54" s="1">
        <v>1.8</v>
      </c>
      <c r="Y54" s="1">
        <v>3</v>
      </c>
      <c r="Z54" s="1">
        <v>5.2</v>
      </c>
      <c r="AA54" s="1">
        <v>4.2</v>
      </c>
      <c r="AB54" s="1">
        <v>4.2</v>
      </c>
      <c r="AC54" s="1">
        <v>6.4</v>
      </c>
      <c r="AD54" s="20" t="s">
        <v>130</v>
      </c>
      <c r="AE54" s="1">
        <f t="shared" si="17"/>
        <v>0</v>
      </c>
      <c r="AF54" s="7">
        <v>8</v>
      </c>
      <c r="AG54" s="1">
        <f t="shared" si="18"/>
        <v>0</v>
      </c>
      <c r="AH54" s="1">
        <f t="shared" si="19"/>
        <v>0</v>
      </c>
      <c r="AI54" s="1">
        <v>12</v>
      </c>
      <c r="AJ54" s="1">
        <v>84</v>
      </c>
      <c r="AK54" s="1">
        <f t="shared" si="2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43</v>
      </c>
      <c r="C55" s="1">
        <v>224</v>
      </c>
      <c r="D55" s="1">
        <v>96</v>
      </c>
      <c r="E55" s="1">
        <v>88</v>
      </c>
      <c r="F55" s="1">
        <v>232</v>
      </c>
      <c r="G55" s="7">
        <v>0.7</v>
      </c>
      <c r="H55" s="1">
        <v>180</v>
      </c>
      <c r="I55" s="1" t="s">
        <v>41</v>
      </c>
      <c r="J55" s="1">
        <v>88</v>
      </c>
      <c r="K55" s="1">
        <f t="shared" si="14"/>
        <v>0</v>
      </c>
      <c r="L55" s="1"/>
      <c r="M55" s="1"/>
      <c r="N55" s="1">
        <v>192</v>
      </c>
      <c r="O55" s="1">
        <f t="shared" si="8"/>
        <v>17.600000000000001</v>
      </c>
      <c r="P55" s="5"/>
      <c r="Q55" s="5">
        <f t="shared" si="16"/>
        <v>0</v>
      </c>
      <c r="R55" s="5"/>
      <c r="S55" s="1"/>
      <c r="T55" s="1">
        <f t="shared" si="9"/>
        <v>24.09090909090909</v>
      </c>
      <c r="U55" s="1">
        <f t="shared" si="10"/>
        <v>24.09090909090909</v>
      </c>
      <c r="V55" s="1">
        <v>33.6</v>
      </c>
      <c r="W55" s="1">
        <v>26</v>
      </c>
      <c r="X55" s="1">
        <v>28.4</v>
      </c>
      <c r="Y55" s="1">
        <v>28.8</v>
      </c>
      <c r="Z55" s="1">
        <v>21.8</v>
      </c>
      <c r="AA55" s="1">
        <v>34.6</v>
      </c>
      <c r="AB55" s="1">
        <v>26.6</v>
      </c>
      <c r="AC55" s="1">
        <v>22.6</v>
      </c>
      <c r="AD55" s="1" t="s">
        <v>44</v>
      </c>
      <c r="AE55" s="1">
        <f t="shared" si="17"/>
        <v>0</v>
      </c>
      <c r="AF55" s="7">
        <v>8</v>
      </c>
      <c r="AG55" s="1">
        <f t="shared" si="18"/>
        <v>0</v>
      </c>
      <c r="AH55" s="1">
        <f t="shared" si="19"/>
        <v>0</v>
      </c>
      <c r="AI55" s="1">
        <v>12</v>
      </c>
      <c r="AJ55" s="1">
        <v>84</v>
      </c>
      <c r="AK55" s="1">
        <f t="shared" si="2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173</v>
      </c>
      <c r="D56" s="1">
        <v>96</v>
      </c>
      <c r="E56" s="1">
        <v>140</v>
      </c>
      <c r="F56" s="1">
        <v>129</v>
      </c>
      <c r="G56" s="7">
        <v>0.9</v>
      </c>
      <c r="H56" s="1">
        <v>180</v>
      </c>
      <c r="I56" s="1" t="s">
        <v>41</v>
      </c>
      <c r="J56" s="1">
        <v>141</v>
      </c>
      <c r="K56" s="1">
        <f t="shared" si="14"/>
        <v>-1</v>
      </c>
      <c r="L56" s="1"/>
      <c r="M56" s="1"/>
      <c r="N56" s="1">
        <v>96</v>
      </c>
      <c r="O56" s="1">
        <f t="shared" si="8"/>
        <v>28</v>
      </c>
      <c r="P56" s="5">
        <f t="shared" ref="P56:P58" si="21">16*O56-N56-F56</f>
        <v>223</v>
      </c>
      <c r="Q56" s="5">
        <f t="shared" si="16"/>
        <v>192</v>
      </c>
      <c r="R56" s="5"/>
      <c r="S56" s="1"/>
      <c r="T56" s="1">
        <f t="shared" si="9"/>
        <v>14.892857142857142</v>
      </c>
      <c r="U56" s="1">
        <f t="shared" si="10"/>
        <v>8.0357142857142865</v>
      </c>
      <c r="V56" s="1">
        <v>21.6</v>
      </c>
      <c r="W56" s="1">
        <v>17</v>
      </c>
      <c r="X56" s="1">
        <v>17</v>
      </c>
      <c r="Y56" s="1">
        <v>25.8</v>
      </c>
      <c r="Z56" s="1">
        <v>20.2</v>
      </c>
      <c r="AA56" s="1">
        <v>22.4</v>
      </c>
      <c r="AB56" s="1">
        <v>16.600000000000001</v>
      </c>
      <c r="AC56" s="1">
        <v>23</v>
      </c>
      <c r="AD56" s="1" t="s">
        <v>44</v>
      </c>
      <c r="AE56" s="1">
        <f t="shared" si="17"/>
        <v>200.70000000000002</v>
      </c>
      <c r="AF56" s="7">
        <v>8</v>
      </c>
      <c r="AG56" s="26">
        <f t="shared" si="18"/>
        <v>24</v>
      </c>
      <c r="AH56" s="1">
        <f t="shared" si="19"/>
        <v>172.8</v>
      </c>
      <c r="AI56" s="1">
        <v>12</v>
      </c>
      <c r="AJ56" s="1">
        <v>84</v>
      </c>
      <c r="AK56" s="26">
        <f t="shared" si="20"/>
        <v>0.2857142857142857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132</v>
      </c>
      <c r="D57" s="1"/>
      <c r="E57" s="1">
        <v>35</v>
      </c>
      <c r="F57" s="1">
        <v>97</v>
      </c>
      <c r="G57" s="7">
        <v>0.9</v>
      </c>
      <c r="H57" s="1">
        <v>180</v>
      </c>
      <c r="I57" s="1" t="s">
        <v>41</v>
      </c>
      <c r="J57" s="1">
        <v>35</v>
      </c>
      <c r="K57" s="1">
        <f t="shared" si="14"/>
        <v>0</v>
      </c>
      <c r="L57" s="1"/>
      <c r="M57" s="1"/>
      <c r="N57" s="1">
        <v>0</v>
      </c>
      <c r="O57" s="1">
        <f t="shared" si="8"/>
        <v>7</v>
      </c>
      <c r="P57" s="5"/>
      <c r="Q57" s="5">
        <f t="shared" si="16"/>
        <v>0</v>
      </c>
      <c r="R57" s="5"/>
      <c r="S57" s="1"/>
      <c r="T57" s="1">
        <f t="shared" si="9"/>
        <v>13.857142857142858</v>
      </c>
      <c r="U57" s="1">
        <f t="shared" si="10"/>
        <v>13.857142857142858</v>
      </c>
      <c r="V57" s="1">
        <v>6.4</v>
      </c>
      <c r="W57" s="1">
        <v>8.4</v>
      </c>
      <c r="X57" s="1">
        <v>4</v>
      </c>
      <c r="Y57" s="1">
        <v>11</v>
      </c>
      <c r="Z57" s="1">
        <v>8</v>
      </c>
      <c r="AA57" s="1">
        <v>8</v>
      </c>
      <c r="AB57" s="1">
        <v>11.2</v>
      </c>
      <c r="AC57" s="1">
        <v>5.4</v>
      </c>
      <c r="AD57" s="1"/>
      <c r="AE57" s="1">
        <f t="shared" si="17"/>
        <v>0</v>
      </c>
      <c r="AF57" s="7">
        <v>8</v>
      </c>
      <c r="AG57" s="1">
        <f t="shared" si="18"/>
        <v>0</v>
      </c>
      <c r="AH57" s="1">
        <f t="shared" si="19"/>
        <v>0</v>
      </c>
      <c r="AI57" s="1">
        <v>12</v>
      </c>
      <c r="AJ57" s="1">
        <v>84</v>
      </c>
      <c r="AK57" s="1">
        <f t="shared" si="2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40</v>
      </c>
      <c r="C58" s="1">
        <v>690</v>
      </c>
      <c r="D58" s="1"/>
      <c r="E58" s="1">
        <v>264</v>
      </c>
      <c r="F58" s="1">
        <v>400</v>
      </c>
      <c r="G58" s="7">
        <v>1</v>
      </c>
      <c r="H58" s="1">
        <v>180</v>
      </c>
      <c r="I58" s="1" t="s">
        <v>41</v>
      </c>
      <c r="J58" s="1">
        <v>270</v>
      </c>
      <c r="K58" s="1">
        <f t="shared" si="14"/>
        <v>-6</v>
      </c>
      <c r="L58" s="1"/>
      <c r="M58" s="1"/>
      <c r="N58" s="1">
        <v>180</v>
      </c>
      <c r="O58" s="1">
        <f t="shared" si="8"/>
        <v>52.8</v>
      </c>
      <c r="P58" s="5">
        <f t="shared" si="21"/>
        <v>264.79999999999995</v>
      </c>
      <c r="Q58" s="5">
        <f t="shared" si="16"/>
        <v>240</v>
      </c>
      <c r="R58" s="5"/>
      <c r="S58" s="1"/>
      <c r="T58" s="1">
        <f t="shared" si="9"/>
        <v>15.530303030303031</v>
      </c>
      <c r="U58" s="1">
        <f t="shared" si="10"/>
        <v>10.984848484848486</v>
      </c>
      <c r="V58" s="1">
        <v>54.59</v>
      </c>
      <c r="W58" s="1">
        <v>49</v>
      </c>
      <c r="X58" s="1">
        <v>75</v>
      </c>
      <c r="Y58" s="1">
        <v>54</v>
      </c>
      <c r="Z58" s="1">
        <v>49</v>
      </c>
      <c r="AA58" s="1">
        <v>61</v>
      </c>
      <c r="AB58" s="1">
        <v>65</v>
      </c>
      <c r="AC58" s="1">
        <v>68</v>
      </c>
      <c r="AD58" s="1"/>
      <c r="AE58" s="1">
        <f t="shared" si="17"/>
        <v>264.79999999999995</v>
      </c>
      <c r="AF58" s="7">
        <v>5</v>
      </c>
      <c r="AG58" s="26">
        <f t="shared" si="18"/>
        <v>48</v>
      </c>
      <c r="AH58" s="1">
        <f t="shared" si="19"/>
        <v>240</v>
      </c>
      <c r="AI58" s="1">
        <v>12</v>
      </c>
      <c r="AJ58" s="1">
        <v>144</v>
      </c>
      <c r="AK58" s="26">
        <f t="shared" si="20"/>
        <v>0.33333333333333331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108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41</v>
      </c>
      <c r="J59" s="21"/>
      <c r="K59" s="21">
        <f t="shared" si="14"/>
        <v>0</v>
      </c>
      <c r="L59" s="21"/>
      <c r="M59" s="21"/>
      <c r="N59" s="21"/>
      <c r="O59" s="21">
        <f t="shared" si="8"/>
        <v>0</v>
      </c>
      <c r="P59" s="23"/>
      <c r="Q59" s="23"/>
      <c r="R59" s="23"/>
      <c r="S59" s="21"/>
      <c r="T59" s="21" t="e">
        <f t="shared" si="9"/>
        <v>#DIV/0!</v>
      </c>
      <c r="U59" s="21" t="e">
        <f t="shared" si="10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 t="s">
        <v>84</v>
      </c>
      <c r="AE59" s="21"/>
      <c r="AF59" s="22">
        <v>5</v>
      </c>
      <c r="AG59" s="21"/>
      <c r="AH59" s="21"/>
      <c r="AI59" s="21">
        <v>12</v>
      </c>
      <c r="AJ59" s="21">
        <v>84</v>
      </c>
      <c r="AK59" s="2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1" t="s">
        <v>109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41</v>
      </c>
      <c r="J60" s="21"/>
      <c r="K60" s="21">
        <f t="shared" si="14"/>
        <v>0</v>
      </c>
      <c r="L60" s="21"/>
      <c r="M60" s="21"/>
      <c r="N60" s="21"/>
      <c r="O60" s="21">
        <f t="shared" si="8"/>
        <v>0</v>
      </c>
      <c r="P60" s="23"/>
      <c r="Q60" s="23"/>
      <c r="R60" s="23"/>
      <c r="S60" s="21"/>
      <c r="T60" s="21" t="e">
        <f t="shared" si="9"/>
        <v>#DIV/0!</v>
      </c>
      <c r="U60" s="21" t="e">
        <f t="shared" si="10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 t="s">
        <v>84</v>
      </c>
      <c r="AE60" s="21"/>
      <c r="AF60" s="22">
        <v>8</v>
      </c>
      <c r="AG60" s="21"/>
      <c r="AH60" s="21"/>
      <c r="AI60" s="21">
        <v>8</v>
      </c>
      <c r="AJ60" s="21">
        <v>48</v>
      </c>
      <c r="AK60" s="2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110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41</v>
      </c>
      <c r="J61" s="21"/>
      <c r="K61" s="21">
        <f t="shared" si="14"/>
        <v>0</v>
      </c>
      <c r="L61" s="21"/>
      <c r="M61" s="21"/>
      <c r="N61" s="21"/>
      <c r="O61" s="21">
        <f t="shared" si="8"/>
        <v>0</v>
      </c>
      <c r="P61" s="23"/>
      <c r="Q61" s="23"/>
      <c r="R61" s="23"/>
      <c r="S61" s="21"/>
      <c r="T61" s="21" t="e">
        <f t="shared" si="9"/>
        <v>#DIV/0!</v>
      </c>
      <c r="U61" s="21" t="e">
        <f t="shared" si="10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 t="s">
        <v>84</v>
      </c>
      <c r="AE61" s="21"/>
      <c r="AF61" s="22">
        <v>8</v>
      </c>
      <c r="AG61" s="21"/>
      <c r="AH61" s="21"/>
      <c r="AI61" s="21">
        <v>6</v>
      </c>
      <c r="AJ61" s="21">
        <v>72</v>
      </c>
      <c r="AK61" s="2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111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41</v>
      </c>
      <c r="J62" s="21"/>
      <c r="K62" s="21">
        <f t="shared" si="14"/>
        <v>0</v>
      </c>
      <c r="L62" s="21"/>
      <c r="M62" s="21"/>
      <c r="N62" s="21"/>
      <c r="O62" s="21">
        <f t="shared" si="8"/>
        <v>0</v>
      </c>
      <c r="P62" s="23"/>
      <c r="Q62" s="23"/>
      <c r="R62" s="23"/>
      <c r="S62" s="21"/>
      <c r="T62" s="21" t="e">
        <f t="shared" si="9"/>
        <v>#DIV/0!</v>
      </c>
      <c r="U62" s="21" t="e">
        <f t="shared" si="10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 t="s">
        <v>84</v>
      </c>
      <c r="AE62" s="21"/>
      <c r="AF62" s="22">
        <v>8</v>
      </c>
      <c r="AG62" s="21"/>
      <c r="AH62" s="21"/>
      <c r="AI62" s="21">
        <v>6</v>
      </c>
      <c r="AJ62" s="21">
        <v>72</v>
      </c>
      <c r="AK62" s="2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40</v>
      </c>
      <c r="C63" s="1">
        <v>358.9</v>
      </c>
      <c r="D63" s="1">
        <v>51.8</v>
      </c>
      <c r="E63" s="1">
        <v>166.5</v>
      </c>
      <c r="F63" s="1">
        <v>244.2</v>
      </c>
      <c r="G63" s="7">
        <v>1</v>
      </c>
      <c r="H63" s="1">
        <v>180</v>
      </c>
      <c r="I63" s="1" t="s">
        <v>41</v>
      </c>
      <c r="J63" s="1">
        <v>168.6</v>
      </c>
      <c r="K63" s="1">
        <f t="shared" si="14"/>
        <v>-2.0999999999999943</v>
      </c>
      <c r="L63" s="1"/>
      <c r="M63" s="1"/>
      <c r="N63" s="1">
        <v>155.4</v>
      </c>
      <c r="O63" s="1">
        <f t="shared" si="8"/>
        <v>33.299999999999997</v>
      </c>
      <c r="P63" s="5">
        <f>16*O63-N63-F63</f>
        <v>133.19999999999999</v>
      </c>
      <c r="Q63" s="5">
        <f t="shared" ref="Q63:Q69" si="22">AF63*AG63</f>
        <v>155.4</v>
      </c>
      <c r="R63" s="5"/>
      <c r="S63" s="1"/>
      <c r="T63" s="1">
        <f t="shared" si="9"/>
        <v>16.666666666666668</v>
      </c>
      <c r="U63" s="1">
        <f t="shared" si="10"/>
        <v>12.000000000000002</v>
      </c>
      <c r="V63" s="1">
        <v>35.520000000000003</v>
      </c>
      <c r="W63" s="1">
        <v>34.78</v>
      </c>
      <c r="X63" s="1">
        <v>31.82</v>
      </c>
      <c r="Y63" s="1">
        <v>48.1</v>
      </c>
      <c r="Z63" s="1">
        <v>38.479999999999997</v>
      </c>
      <c r="AA63" s="1">
        <v>49.58</v>
      </c>
      <c r="AB63" s="1">
        <v>48.84</v>
      </c>
      <c r="AC63" s="1">
        <v>45.88</v>
      </c>
      <c r="AD63" s="1"/>
      <c r="AE63" s="1">
        <f t="shared" ref="AE63:AE69" si="23">G63*P63</f>
        <v>133.19999999999999</v>
      </c>
      <c r="AF63" s="7">
        <v>3.7</v>
      </c>
      <c r="AG63" s="26">
        <f>MROUND(P63, AF63*AI63)/AF63</f>
        <v>42</v>
      </c>
      <c r="AH63" s="1">
        <f t="shared" ref="AH63:AH69" si="24">AG63*AF63*G63</f>
        <v>155.4</v>
      </c>
      <c r="AI63" s="1">
        <v>14</v>
      </c>
      <c r="AJ63" s="1">
        <v>126</v>
      </c>
      <c r="AK63" s="26">
        <f>AG63/AJ63</f>
        <v>0.33333333333333331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43</v>
      </c>
      <c r="C64" s="1">
        <v>400</v>
      </c>
      <c r="D64" s="1"/>
      <c r="E64" s="1">
        <v>37</v>
      </c>
      <c r="F64" s="1">
        <v>363</v>
      </c>
      <c r="G64" s="7">
        <v>0.09</v>
      </c>
      <c r="H64" s="1">
        <v>180</v>
      </c>
      <c r="I64" s="1" t="s">
        <v>41</v>
      </c>
      <c r="J64" s="1">
        <v>36</v>
      </c>
      <c r="K64" s="1">
        <f t="shared" si="14"/>
        <v>1</v>
      </c>
      <c r="L64" s="1"/>
      <c r="M64" s="1"/>
      <c r="N64" s="1">
        <v>0</v>
      </c>
      <c r="O64" s="1">
        <f t="shared" si="8"/>
        <v>7.4</v>
      </c>
      <c r="P64" s="5"/>
      <c r="Q64" s="5">
        <f t="shared" si="22"/>
        <v>0</v>
      </c>
      <c r="R64" s="5"/>
      <c r="S64" s="1"/>
      <c r="T64" s="1">
        <f t="shared" si="9"/>
        <v>49.054054054054049</v>
      </c>
      <c r="U64" s="1">
        <f t="shared" si="10"/>
        <v>49.054054054054049</v>
      </c>
      <c r="V64" s="1">
        <v>10.199999999999999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20" t="s">
        <v>132</v>
      </c>
      <c r="AE64" s="1">
        <f t="shared" si="23"/>
        <v>0</v>
      </c>
      <c r="AF64" s="7">
        <v>30</v>
      </c>
      <c r="AG64" s="1">
        <f>MROUND(P64, AF64*AI64)/AF64</f>
        <v>0</v>
      </c>
      <c r="AH64" s="1">
        <f t="shared" si="24"/>
        <v>0</v>
      </c>
      <c r="AI64" s="1">
        <v>14</v>
      </c>
      <c r="AJ64" s="1">
        <v>126</v>
      </c>
      <c r="AK64" s="1">
        <f>AG64/AJ64</f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43</v>
      </c>
      <c r="C65" s="1">
        <v>429</v>
      </c>
      <c r="D65" s="1">
        <v>168</v>
      </c>
      <c r="E65" s="1">
        <v>309</v>
      </c>
      <c r="F65" s="1">
        <v>288</v>
      </c>
      <c r="G65" s="7">
        <v>0.25</v>
      </c>
      <c r="H65" s="1">
        <v>180</v>
      </c>
      <c r="I65" s="1" t="s">
        <v>41</v>
      </c>
      <c r="J65" s="1">
        <v>311</v>
      </c>
      <c r="K65" s="1">
        <f t="shared" si="14"/>
        <v>-2</v>
      </c>
      <c r="L65" s="1"/>
      <c r="M65" s="1"/>
      <c r="N65" s="1">
        <v>168</v>
      </c>
      <c r="O65" s="1">
        <f t="shared" si="8"/>
        <v>61.8</v>
      </c>
      <c r="P65" s="5">
        <f>16*O65-N65-F65</f>
        <v>532.79999999999995</v>
      </c>
      <c r="Q65" s="5">
        <f t="shared" si="22"/>
        <v>504</v>
      </c>
      <c r="R65" s="5"/>
      <c r="S65" s="1"/>
      <c r="T65" s="1">
        <f t="shared" si="9"/>
        <v>15.533980582524272</v>
      </c>
      <c r="U65" s="1">
        <f t="shared" si="10"/>
        <v>7.3786407766990294</v>
      </c>
      <c r="V65" s="1">
        <v>52</v>
      </c>
      <c r="W65" s="1">
        <v>44.8</v>
      </c>
      <c r="X65" s="1">
        <v>30.6</v>
      </c>
      <c r="Y65" s="1">
        <v>51.4</v>
      </c>
      <c r="Z65" s="1">
        <v>54.8</v>
      </c>
      <c r="AA65" s="1">
        <v>48.2</v>
      </c>
      <c r="AB65" s="1">
        <v>43.6</v>
      </c>
      <c r="AC65" s="1">
        <v>51.4</v>
      </c>
      <c r="AD65" s="1" t="s">
        <v>44</v>
      </c>
      <c r="AE65" s="1">
        <f t="shared" si="23"/>
        <v>133.19999999999999</v>
      </c>
      <c r="AF65" s="7">
        <v>12</v>
      </c>
      <c r="AG65" s="26">
        <f>MROUND(P65, AF65*AI65)/AF65</f>
        <v>42</v>
      </c>
      <c r="AH65" s="1">
        <f t="shared" si="24"/>
        <v>126</v>
      </c>
      <c r="AI65" s="1">
        <v>14</v>
      </c>
      <c r="AJ65" s="1">
        <v>70</v>
      </c>
      <c r="AK65" s="26">
        <f>AG65/AJ65</f>
        <v>0.6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" t="s">
        <v>43</v>
      </c>
      <c r="C66" s="1"/>
      <c r="D66" s="1">
        <v>210</v>
      </c>
      <c r="E66" s="1"/>
      <c r="F66" s="1">
        <v>210</v>
      </c>
      <c r="G66" s="7">
        <v>7.0000000000000007E-2</v>
      </c>
      <c r="H66" s="1">
        <v>180</v>
      </c>
      <c r="I66" s="1" t="s">
        <v>41</v>
      </c>
      <c r="J66" s="1"/>
      <c r="K66" s="1">
        <f t="shared" si="14"/>
        <v>0</v>
      </c>
      <c r="L66" s="1"/>
      <c r="M66" s="1"/>
      <c r="N66" s="1"/>
      <c r="O66" s="1">
        <f t="shared" si="8"/>
        <v>0</v>
      </c>
      <c r="P66" s="5"/>
      <c r="Q66" s="5">
        <f t="shared" si="22"/>
        <v>0</v>
      </c>
      <c r="R66" s="5"/>
      <c r="S66" s="1"/>
      <c r="T66" s="1" t="e">
        <f t="shared" si="9"/>
        <v>#DIV/0!</v>
      </c>
      <c r="U66" s="1" t="e">
        <f t="shared" si="10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0" t="s">
        <v>53</v>
      </c>
      <c r="AE66" s="1">
        <f t="shared" si="23"/>
        <v>0</v>
      </c>
      <c r="AF66" s="7">
        <v>30</v>
      </c>
      <c r="AG66" s="1">
        <f t="shared" ref="AG66" si="25">MROUND(P66, AF66*AI66)/AF66</f>
        <v>0</v>
      </c>
      <c r="AH66" s="1">
        <f t="shared" si="24"/>
        <v>0</v>
      </c>
      <c r="AI66" s="1">
        <v>10</v>
      </c>
      <c r="AJ66" s="1">
        <v>130</v>
      </c>
      <c r="AK66" s="1">
        <f t="shared" ref="AK66" si="26">AG66/AJ66</f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43</v>
      </c>
      <c r="C67" s="1">
        <v>495</v>
      </c>
      <c r="D67" s="1">
        <v>504</v>
      </c>
      <c r="E67" s="1">
        <v>458</v>
      </c>
      <c r="F67" s="1">
        <v>541</v>
      </c>
      <c r="G67" s="7">
        <v>0.3</v>
      </c>
      <c r="H67" s="1">
        <v>180</v>
      </c>
      <c r="I67" s="1" t="s">
        <v>41</v>
      </c>
      <c r="J67" s="1">
        <v>458</v>
      </c>
      <c r="K67" s="1">
        <f t="shared" si="14"/>
        <v>0</v>
      </c>
      <c r="L67" s="1"/>
      <c r="M67" s="1"/>
      <c r="N67" s="1">
        <v>504</v>
      </c>
      <c r="O67" s="1">
        <f t="shared" si="8"/>
        <v>91.6</v>
      </c>
      <c r="P67" s="5">
        <f t="shared" ref="P67:P69" si="27">16*O67-N67-F67</f>
        <v>420.59999999999991</v>
      </c>
      <c r="Q67" s="5">
        <f t="shared" si="22"/>
        <v>504</v>
      </c>
      <c r="R67" s="5"/>
      <c r="S67" s="1"/>
      <c r="T67" s="1">
        <f t="shared" si="9"/>
        <v>16.910480349344979</v>
      </c>
      <c r="U67" s="1">
        <f t="shared" si="10"/>
        <v>11.408296943231441</v>
      </c>
      <c r="V67" s="1">
        <v>88.4</v>
      </c>
      <c r="W67" s="1">
        <v>75.400000000000006</v>
      </c>
      <c r="X67" s="1">
        <v>51.2</v>
      </c>
      <c r="Y67" s="1">
        <v>71.8</v>
      </c>
      <c r="Z67" s="1">
        <v>55.8</v>
      </c>
      <c r="AA67" s="1">
        <v>63.2</v>
      </c>
      <c r="AB67" s="1">
        <v>87.4</v>
      </c>
      <c r="AC67" s="1">
        <v>71.8</v>
      </c>
      <c r="AD67" s="1" t="s">
        <v>44</v>
      </c>
      <c r="AE67" s="1">
        <f t="shared" si="23"/>
        <v>126.17999999999996</v>
      </c>
      <c r="AF67" s="7">
        <v>12</v>
      </c>
      <c r="AG67" s="26">
        <f>MROUND(P67, AF67*AI67)/AF67</f>
        <v>42</v>
      </c>
      <c r="AH67" s="1">
        <f t="shared" si="24"/>
        <v>151.19999999999999</v>
      </c>
      <c r="AI67" s="1">
        <v>14</v>
      </c>
      <c r="AJ67" s="1">
        <v>70</v>
      </c>
      <c r="AK67" s="26">
        <f>AG67/AJ67</f>
        <v>0.6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40</v>
      </c>
      <c r="C68" s="1">
        <v>119.2</v>
      </c>
      <c r="D68" s="1">
        <v>32.4</v>
      </c>
      <c r="E68" s="1">
        <v>61.2</v>
      </c>
      <c r="F68" s="1">
        <v>90.4</v>
      </c>
      <c r="G68" s="7">
        <v>1</v>
      </c>
      <c r="H68" s="1">
        <v>180</v>
      </c>
      <c r="I68" s="1" t="s">
        <v>41</v>
      </c>
      <c r="J68" s="1">
        <v>59.2</v>
      </c>
      <c r="K68" s="1">
        <f t="shared" ref="K68:K77" si="28">E68-J68</f>
        <v>2</v>
      </c>
      <c r="L68" s="1"/>
      <c r="M68" s="1"/>
      <c r="N68" s="1">
        <v>64.8</v>
      </c>
      <c r="O68" s="1">
        <f t="shared" si="8"/>
        <v>12.24</v>
      </c>
      <c r="P68" s="5">
        <f t="shared" si="27"/>
        <v>40.640000000000015</v>
      </c>
      <c r="Q68" s="5">
        <f t="shared" si="22"/>
        <v>32.4</v>
      </c>
      <c r="R68" s="5"/>
      <c r="S68" s="1"/>
      <c r="T68" s="1">
        <f t="shared" si="9"/>
        <v>15.326797385620914</v>
      </c>
      <c r="U68" s="1">
        <f t="shared" si="10"/>
        <v>12.679738562091503</v>
      </c>
      <c r="V68" s="1">
        <v>12.52</v>
      </c>
      <c r="W68" s="1">
        <v>11.98</v>
      </c>
      <c r="X68" s="1">
        <v>6.8400000000000007</v>
      </c>
      <c r="Y68" s="1">
        <v>15.5</v>
      </c>
      <c r="Z68" s="1">
        <v>12.94</v>
      </c>
      <c r="AA68" s="1">
        <v>11.16</v>
      </c>
      <c r="AB68" s="1">
        <v>9.7200000000000006</v>
      </c>
      <c r="AC68" s="1">
        <v>8.2799999999999994</v>
      </c>
      <c r="AD68" s="1"/>
      <c r="AE68" s="1">
        <f t="shared" si="23"/>
        <v>40.640000000000015</v>
      </c>
      <c r="AF68" s="7">
        <v>1.8</v>
      </c>
      <c r="AG68" s="26">
        <f>MROUND(P68, AF68*AI68)/AF68</f>
        <v>18</v>
      </c>
      <c r="AH68" s="1">
        <f t="shared" si="24"/>
        <v>32.4</v>
      </c>
      <c r="AI68" s="1">
        <v>18</v>
      </c>
      <c r="AJ68" s="1">
        <v>234</v>
      </c>
      <c r="AK68" s="26">
        <f>AG68/AJ68</f>
        <v>7.6923076923076927E-2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483</v>
      </c>
      <c r="D69" s="1">
        <v>336</v>
      </c>
      <c r="E69" s="1">
        <v>306</v>
      </c>
      <c r="F69" s="1">
        <v>513</v>
      </c>
      <c r="G69" s="7">
        <v>0.3</v>
      </c>
      <c r="H69" s="1">
        <v>180</v>
      </c>
      <c r="I69" s="1" t="s">
        <v>41</v>
      </c>
      <c r="J69" s="1">
        <v>306</v>
      </c>
      <c r="K69" s="1">
        <f t="shared" si="28"/>
        <v>0</v>
      </c>
      <c r="L69" s="1"/>
      <c r="M69" s="1"/>
      <c r="N69" s="1">
        <v>168</v>
      </c>
      <c r="O69" s="1">
        <f t="shared" si="8"/>
        <v>61.2</v>
      </c>
      <c r="P69" s="5">
        <f t="shared" si="27"/>
        <v>298.20000000000005</v>
      </c>
      <c r="Q69" s="5">
        <f t="shared" si="22"/>
        <v>336</v>
      </c>
      <c r="R69" s="5"/>
      <c r="S69" s="1"/>
      <c r="T69" s="1">
        <f t="shared" si="9"/>
        <v>16.617647058823529</v>
      </c>
      <c r="U69" s="1">
        <f t="shared" si="10"/>
        <v>11.127450980392156</v>
      </c>
      <c r="V69" s="1">
        <v>61</v>
      </c>
      <c r="W69" s="1">
        <v>56.8</v>
      </c>
      <c r="X69" s="1">
        <v>37.200000000000003</v>
      </c>
      <c r="Y69" s="1">
        <v>60.4</v>
      </c>
      <c r="Z69" s="1">
        <v>66.599999999999994</v>
      </c>
      <c r="AA69" s="1">
        <v>52</v>
      </c>
      <c r="AB69" s="1">
        <v>47.6</v>
      </c>
      <c r="AC69" s="1">
        <v>55</v>
      </c>
      <c r="AD69" s="1" t="s">
        <v>44</v>
      </c>
      <c r="AE69" s="1">
        <f t="shared" si="23"/>
        <v>89.460000000000008</v>
      </c>
      <c r="AF69" s="7">
        <v>12</v>
      </c>
      <c r="AG69" s="26">
        <f>MROUND(P69, AF69*AI69)/AF69</f>
        <v>28</v>
      </c>
      <c r="AH69" s="1">
        <f t="shared" si="24"/>
        <v>100.8</v>
      </c>
      <c r="AI69" s="1">
        <v>14</v>
      </c>
      <c r="AJ69" s="1">
        <v>70</v>
      </c>
      <c r="AK69" s="26">
        <f>AG69/AJ69</f>
        <v>0.4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119</v>
      </c>
      <c r="B70" s="15" t="s">
        <v>43</v>
      </c>
      <c r="C70" s="15"/>
      <c r="D70" s="15">
        <v>240</v>
      </c>
      <c r="E70" s="15"/>
      <c r="F70" s="15">
        <v>240</v>
      </c>
      <c r="G70" s="16">
        <v>0</v>
      </c>
      <c r="H70" s="15" t="e">
        <v>#N/A</v>
      </c>
      <c r="I70" s="18" t="s">
        <v>71</v>
      </c>
      <c r="J70" s="15"/>
      <c r="K70" s="15">
        <f t="shared" si="28"/>
        <v>0</v>
      </c>
      <c r="L70" s="15"/>
      <c r="M70" s="15"/>
      <c r="N70" s="15"/>
      <c r="O70" s="15">
        <f t="shared" si="8"/>
        <v>0</v>
      </c>
      <c r="P70" s="17"/>
      <c r="Q70" s="17"/>
      <c r="R70" s="17"/>
      <c r="S70" s="15"/>
      <c r="T70" s="15" t="e">
        <f t="shared" si="9"/>
        <v>#DIV/0!</v>
      </c>
      <c r="U70" s="15" t="e">
        <f t="shared" si="10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8" t="s">
        <v>128</v>
      </c>
      <c r="AE70" s="15"/>
      <c r="AF70" s="16"/>
      <c r="AG70" s="15"/>
      <c r="AH70" s="15"/>
      <c r="AI70" s="15"/>
      <c r="AJ70" s="15"/>
      <c r="AK70" s="15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120</v>
      </c>
      <c r="B71" s="21" t="s">
        <v>43</v>
      </c>
      <c r="C71" s="21"/>
      <c r="D71" s="21"/>
      <c r="E71" s="21"/>
      <c r="F71" s="21"/>
      <c r="G71" s="22">
        <v>0</v>
      </c>
      <c r="H71" s="21">
        <v>180</v>
      </c>
      <c r="I71" s="21" t="s">
        <v>41</v>
      </c>
      <c r="J71" s="21"/>
      <c r="K71" s="21">
        <f t="shared" si="28"/>
        <v>0</v>
      </c>
      <c r="L71" s="21"/>
      <c r="M71" s="21"/>
      <c r="N71" s="21"/>
      <c r="O71" s="21">
        <f t="shared" ref="O71:O77" si="29">E71/5</f>
        <v>0</v>
      </c>
      <c r="P71" s="23"/>
      <c r="Q71" s="23"/>
      <c r="R71" s="23"/>
      <c r="S71" s="21"/>
      <c r="T71" s="21" t="e">
        <f t="shared" ref="T71:T77" si="30">(F71+N71+Q71)/O71</f>
        <v>#DIV/0!</v>
      </c>
      <c r="U71" s="21" t="e">
        <f t="shared" ref="U71:U77" si="31">(F71+N71)/O71</f>
        <v>#DIV/0!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 t="s">
        <v>84</v>
      </c>
      <c r="AE71" s="21"/>
      <c r="AF71" s="22">
        <v>14</v>
      </c>
      <c r="AG71" s="21"/>
      <c r="AH71" s="21"/>
      <c r="AI71" s="21">
        <v>14</v>
      </c>
      <c r="AJ71" s="21">
        <v>70</v>
      </c>
      <c r="AK71" s="2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1" t="s">
        <v>121</v>
      </c>
      <c r="B72" s="21" t="s">
        <v>43</v>
      </c>
      <c r="C72" s="21"/>
      <c r="D72" s="21"/>
      <c r="E72" s="21"/>
      <c r="F72" s="21"/>
      <c r="G72" s="22">
        <v>0</v>
      </c>
      <c r="H72" s="21">
        <v>180</v>
      </c>
      <c r="I72" s="21" t="s">
        <v>41</v>
      </c>
      <c r="J72" s="21"/>
      <c r="K72" s="21">
        <f t="shared" si="28"/>
        <v>0</v>
      </c>
      <c r="L72" s="21"/>
      <c r="M72" s="21"/>
      <c r="N72" s="21"/>
      <c r="O72" s="21">
        <f t="shared" si="29"/>
        <v>0</v>
      </c>
      <c r="P72" s="23"/>
      <c r="Q72" s="23"/>
      <c r="R72" s="23"/>
      <c r="S72" s="21"/>
      <c r="T72" s="21" t="e">
        <f t="shared" si="30"/>
        <v>#DIV/0!</v>
      </c>
      <c r="U72" s="21" t="e">
        <f t="shared" si="31"/>
        <v>#DIV/0!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 t="s">
        <v>84</v>
      </c>
      <c r="AE72" s="21"/>
      <c r="AF72" s="22">
        <v>8</v>
      </c>
      <c r="AG72" s="21"/>
      <c r="AH72" s="21"/>
      <c r="AI72" s="21">
        <v>14</v>
      </c>
      <c r="AJ72" s="21">
        <v>70</v>
      </c>
      <c r="AK72" s="2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43</v>
      </c>
      <c r="C73" s="1">
        <v>599</v>
      </c>
      <c r="D73" s="1">
        <v>1346</v>
      </c>
      <c r="E73" s="1">
        <v>754</v>
      </c>
      <c r="F73" s="1">
        <v>1190</v>
      </c>
      <c r="G73" s="7">
        <v>0.25</v>
      </c>
      <c r="H73" s="1">
        <v>180</v>
      </c>
      <c r="I73" s="1" t="s">
        <v>41</v>
      </c>
      <c r="J73" s="1">
        <v>797</v>
      </c>
      <c r="K73" s="1">
        <f t="shared" si="28"/>
        <v>-43</v>
      </c>
      <c r="L73" s="1"/>
      <c r="M73" s="1"/>
      <c r="N73" s="1">
        <v>1008</v>
      </c>
      <c r="O73" s="1">
        <f t="shared" si="29"/>
        <v>150.80000000000001</v>
      </c>
      <c r="P73" s="5">
        <f t="shared" ref="P73:P74" si="32">16*O73-N73-F73</f>
        <v>214.80000000000018</v>
      </c>
      <c r="Q73" s="5">
        <f>AF73*AG73</f>
        <v>168</v>
      </c>
      <c r="R73" s="5"/>
      <c r="S73" s="1"/>
      <c r="T73" s="1">
        <f t="shared" si="30"/>
        <v>15.689655172413792</v>
      </c>
      <c r="U73" s="1">
        <f t="shared" si="31"/>
        <v>14.575596816976127</v>
      </c>
      <c r="V73" s="1">
        <v>170.8</v>
      </c>
      <c r="W73" s="1">
        <v>146.6</v>
      </c>
      <c r="X73" s="1">
        <v>79.2</v>
      </c>
      <c r="Y73" s="1">
        <v>129</v>
      </c>
      <c r="Z73" s="1">
        <v>169.2</v>
      </c>
      <c r="AA73" s="1">
        <v>163.80000000000001</v>
      </c>
      <c r="AB73" s="1">
        <v>206.2</v>
      </c>
      <c r="AC73" s="1">
        <v>275</v>
      </c>
      <c r="AD73" s="1" t="s">
        <v>44</v>
      </c>
      <c r="AE73" s="1">
        <f>G73*P73</f>
        <v>53.700000000000045</v>
      </c>
      <c r="AF73" s="7">
        <v>12</v>
      </c>
      <c r="AG73" s="1">
        <f>MROUND(P73, AF73*AI73)/AF73</f>
        <v>14</v>
      </c>
      <c r="AH73" s="1">
        <f>AG73*AF73*G73</f>
        <v>42</v>
      </c>
      <c r="AI73" s="1">
        <v>14</v>
      </c>
      <c r="AJ73" s="1">
        <v>70</v>
      </c>
      <c r="AK73" s="1">
        <f>AG73/AJ73</f>
        <v>0.2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43</v>
      </c>
      <c r="C74" s="1">
        <v>768</v>
      </c>
      <c r="D74" s="1">
        <v>672</v>
      </c>
      <c r="E74" s="1">
        <v>691</v>
      </c>
      <c r="F74" s="1">
        <v>748</v>
      </c>
      <c r="G74" s="7">
        <v>0.25</v>
      </c>
      <c r="H74" s="1">
        <v>180</v>
      </c>
      <c r="I74" s="1" t="s">
        <v>41</v>
      </c>
      <c r="J74" s="1">
        <v>688</v>
      </c>
      <c r="K74" s="1">
        <f t="shared" si="28"/>
        <v>3</v>
      </c>
      <c r="L74" s="1"/>
      <c r="M74" s="1"/>
      <c r="N74" s="1">
        <v>504</v>
      </c>
      <c r="O74" s="1">
        <f t="shared" si="29"/>
        <v>138.19999999999999</v>
      </c>
      <c r="P74" s="5">
        <f t="shared" si="32"/>
        <v>959.19999999999982</v>
      </c>
      <c r="Q74" s="5">
        <f>AF74*AG74</f>
        <v>1008</v>
      </c>
      <c r="R74" s="5"/>
      <c r="S74" s="1"/>
      <c r="T74" s="1">
        <f t="shared" si="30"/>
        <v>16.353111432706225</v>
      </c>
      <c r="U74" s="1">
        <f t="shared" si="31"/>
        <v>9.0593342981186691</v>
      </c>
      <c r="V74" s="1">
        <v>124.4</v>
      </c>
      <c r="W74" s="1">
        <v>113.8</v>
      </c>
      <c r="X74" s="1">
        <v>107.6</v>
      </c>
      <c r="Y74" s="1">
        <v>126</v>
      </c>
      <c r="Z74" s="1">
        <v>136</v>
      </c>
      <c r="AA74" s="1">
        <v>122.2</v>
      </c>
      <c r="AB74" s="1">
        <v>142</v>
      </c>
      <c r="AC74" s="1">
        <v>147.80000000000001</v>
      </c>
      <c r="AD74" s="1" t="s">
        <v>44</v>
      </c>
      <c r="AE74" s="1">
        <f>G74*P74</f>
        <v>239.79999999999995</v>
      </c>
      <c r="AF74" s="7">
        <v>12</v>
      </c>
      <c r="AG74" s="26">
        <f>MROUND(P74, AF74*AI74)/AF74</f>
        <v>84</v>
      </c>
      <c r="AH74" s="1">
        <f>AG74*AF74*G74</f>
        <v>252</v>
      </c>
      <c r="AI74" s="1">
        <v>14</v>
      </c>
      <c r="AJ74" s="1">
        <v>70</v>
      </c>
      <c r="AK74" s="26">
        <f>AG74/AJ74</f>
        <v>1.2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40</v>
      </c>
      <c r="C75" s="1">
        <v>126.9</v>
      </c>
      <c r="D75" s="1"/>
      <c r="E75" s="1">
        <v>13.5</v>
      </c>
      <c r="F75" s="1">
        <v>113.4</v>
      </c>
      <c r="G75" s="7">
        <v>1</v>
      </c>
      <c r="H75" s="1">
        <v>180</v>
      </c>
      <c r="I75" s="1" t="s">
        <v>41</v>
      </c>
      <c r="J75" s="1">
        <v>13.5</v>
      </c>
      <c r="K75" s="1">
        <f t="shared" si="28"/>
        <v>0</v>
      </c>
      <c r="L75" s="1"/>
      <c r="M75" s="1"/>
      <c r="N75" s="1">
        <v>0</v>
      </c>
      <c r="O75" s="1">
        <f t="shared" si="29"/>
        <v>2.7</v>
      </c>
      <c r="P75" s="5"/>
      <c r="Q75" s="5">
        <f>AF75*AG75</f>
        <v>0</v>
      </c>
      <c r="R75" s="5"/>
      <c r="S75" s="1"/>
      <c r="T75" s="1">
        <f t="shared" si="30"/>
        <v>42</v>
      </c>
      <c r="U75" s="1">
        <f t="shared" si="31"/>
        <v>42</v>
      </c>
      <c r="V75" s="1">
        <v>3.24</v>
      </c>
      <c r="W75" s="1">
        <v>5.94</v>
      </c>
      <c r="X75" s="1">
        <v>3.78</v>
      </c>
      <c r="Y75" s="1">
        <v>10.8</v>
      </c>
      <c r="Z75" s="1">
        <v>12.08</v>
      </c>
      <c r="AA75" s="1">
        <v>3.24</v>
      </c>
      <c r="AB75" s="1">
        <v>11.8</v>
      </c>
      <c r="AC75" s="1">
        <v>4.32</v>
      </c>
      <c r="AD75" s="25" t="s">
        <v>125</v>
      </c>
      <c r="AE75" s="1">
        <f>G75*P75</f>
        <v>0</v>
      </c>
      <c r="AF75" s="7">
        <v>2.7</v>
      </c>
      <c r="AG75" s="1">
        <f>MROUND(P75, AF75*AI75)/AF75</f>
        <v>0</v>
      </c>
      <c r="AH75" s="1">
        <f>AG75*AF75*G75</f>
        <v>0</v>
      </c>
      <c r="AI75" s="1">
        <v>14</v>
      </c>
      <c r="AJ75" s="1">
        <v>126</v>
      </c>
      <c r="AK75" s="1">
        <f>AG75/AJ75</f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126</v>
      </c>
      <c r="B76" s="1" t="s">
        <v>40</v>
      </c>
      <c r="C76" s="1">
        <v>355</v>
      </c>
      <c r="D76" s="1">
        <v>300</v>
      </c>
      <c r="E76" s="1">
        <v>250</v>
      </c>
      <c r="F76" s="1">
        <v>405</v>
      </c>
      <c r="G76" s="7">
        <v>1</v>
      </c>
      <c r="H76" s="1">
        <v>180</v>
      </c>
      <c r="I76" s="1" t="s">
        <v>41</v>
      </c>
      <c r="J76" s="1">
        <v>253</v>
      </c>
      <c r="K76" s="1">
        <f t="shared" si="28"/>
        <v>-3</v>
      </c>
      <c r="L76" s="1"/>
      <c r="M76" s="1"/>
      <c r="N76" s="1">
        <v>240</v>
      </c>
      <c r="O76" s="1">
        <f t="shared" si="29"/>
        <v>50</v>
      </c>
      <c r="P76" s="5">
        <f t="shared" ref="P76" si="33">16*O76-N76-F76</f>
        <v>155</v>
      </c>
      <c r="Q76" s="5">
        <f>AF76*AG76</f>
        <v>180</v>
      </c>
      <c r="R76" s="5"/>
      <c r="S76" s="1"/>
      <c r="T76" s="1">
        <f t="shared" si="30"/>
        <v>16.5</v>
      </c>
      <c r="U76" s="1">
        <f t="shared" si="31"/>
        <v>12.9</v>
      </c>
      <c r="V76" s="1">
        <v>57</v>
      </c>
      <c r="W76" s="1">
        <v>55</v>
      </c>
      <c r="X76" s="1">
        <v>52</v>
      </c>
      <c r="Y76" s="1">
        <v>50</v>
      </c>
      <c r="Z76" s="1">
        <v>49.54</v>
      </c>
      <c r="AA76" s="1">
        <v>45</v>
      </c>
      <c r="AB76" s="1">
        <v>49</v>
      </c>
      <c r="AC76" s="1">
        <v>45.62</v>
      </c>
      <c r="AD76" s="1"/>
      <c r="AE76" s="1">
        <f>G76*P76</f>
        <v>155</v>
      </c>
      <c r="AF76" s="7">
        <v>5</v>
      </c>
      <c r="AG76" s="26">
        <f>MROUND(P76, AF76*AI76)/AF76</f>
        <v>36</v>
      </c>
      <c r="AH76" s="1">
        <f>AG76*AF76*G76</f>
        <v>180</v>
      </c>
      <c r="AI76" s="1">
        <v>12</v>
      </c>
      <c r="AJ76" s="1">
        <v>84</v>
      </c>
      <c r="AK76" s="26">
        <f>AG76/AJ76</f>
        <v>0.42857142857142855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43</v>
      </c>
      <c r="C77" s="1">
        <v>375</v>
      </c>
      <c r="D77" s="1">
        <v>264</v>
      </c>
      <c r="E77" s="1">
        <v>225</v>
      </c>
      <c r="F77" s="1">
        <v>410</v>
      </c>
      <c r="G77" s="7">
        <v>0.14000000000000001</v>
      </c>
      <c r="H77" s="1">
        <v>180</v>
      </c>
      <c r="I77" s="1" t="s">
        <v>41</v>
      </c>
      <c r="J77" s="1">
        <v>223</v>
      </c>
      <c r="K77" s="1">
        <f t="shared" si="28"/>
        <v>2</v>
      </c>
      <c r="L77" s="1"/>
      <c r="M77" s="1"/>
      <c r="N77" s="1">
        <v>264</v>
      </c>
      <c r="O77" s="1">
        <f t="shared" si="29"/>
        <v>45</v>
      </c>
      <c r="P77" s="5"/>
      <c r="Q77" s="5">
        <f>AF77*AG77</f>
        <v>0</v>
      </c>
      <c r="R77" s="5"/>
      <c r="S77" s="1"/>
      <c r="T77" s="1">
        <f t="shared" si="30"/>
        <v>14.977777777777778</v>
      </c>
      <c r="U77" s="1">
        <f t="shared" si="31"/>
        <v>14.977777777777778</v>
      </c>
      <c r="V77" s="1">
        <v>46.2</v>
      </c>
      <c r="W77" s="1">
        <v>50.8</v>
      </c>
      <c r="X77" s="1">
        <v>30.8</v>
      </c>
      <c r="Y77" s="1">
        <v>54.2</v>
      </c>
      <c r="Z77" s="1">
        <v>41.2</v>
      </c>
      <c r="AA77" s="1">
        <v>45</v>
      </c>
      <c r="AB77" s="1">
        <v>30.6</v>
      </c>
      <c r="AC77" s="1">
        <v>38.6</v>
      </c>
      <c r="AD77" s="1" t="s">
        <v>44</v>
      </c>
      <c r="AE77" s="1">
        <f>G77*P77</f>
        <v>0</v>
      </c>
      <c r="AF77" s="7">
        <v>22</v>
      </c>
      <c r="AG77" s="1">
        <f>MROUND(P77, AF77*AI77)/AF77</f>
        <v>0</v>
      </c>
      <c r="AH77" s="1">
        <f>AG77*AF77*G77</f>
        <v>0</v>
      </c>
      <c r="AI77" s="1">
        <v>12</v>
      </c>
      <c r="AJ77" s="1">
        <v>84</v>
      </c>
      <c r="AK77" s="1">
        <f>AG77/AJ77</f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7"/>
      <c r="AG78" s="26"/>
      <c r="AH78" s="1"/>
      <c r="AI78" s="1"/>
      <c r="AJ78" s="1"/>
      <c r="AK78" s="26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7"/>
      <c r="AG79" s="26"/>
      <c r="AH79" s="1"/>
      <c r="AI79" s="1"/>
      <c r="AJ79" s="1"/>
      <c r="AK79" s="26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7"/>
      <c r="AG80" s="26"/>
      <c r="AH80" s="1"/>
      <c r="AI80" s="1"/>
      <c r="AJ80" s="1"/>
      <c r="AK80" s="26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7"/>
      <c r="AG81" s="26"/>
      <c r="AH81" s="1"/>
      <c r="AI81" s="1"/>
      <c r="AJ81" s="1"/>
      <c r="AK81" s="26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7"/>
      <c r="AG82" s="26"/>
      <c r="AH82" s="1"/>
      <c r="AI82" s="1"/>
      <c r="AJ82" s="1"/>
      <c r="AK82" s="26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7"/>
      <c r="AG83" s="26"/>
      <c r="AH83" s="1"/>
      <c r="AI83" s="1"/>
      <c r="AJ83" s="1"/>
      <c r="AK83" s="26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7"/>
      <c r="AG84" s="26"/>
      <c r="AH84" s="1"/>
      <c r="AI84" s="1"/>
      <c r="AJ84" s="1"/>
      <c r="AK84" s="26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7"/>
      <c r="AG85" s="26"/>
      <c r="AH85" s="1"/>
      <c r="AI85" s="1"/>
      <c r="AJ85" s="1"/>
      <c r="AK85" s="26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7"/>
      <c r="AG86" s="26"/>
      <c r="AH86" s="1"/>
      <c r="AI86" s="1"/>
      <c r="AJ86" s="1"/>
      <c r="AK86" s="26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7"/>
      <c r="AG87" s="26"/>
      <c r="AH87" s="1"/>
      <c r="AI87" s="1"/>
      <c r="AJ87" s="1"/>
      <c r="AK87" s="26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7"/>
      <c r="AG88" s="26"/>
      <c r="AH88" s="1"/>
      <c r="AI88" s="1"/>
      <c r="AJ88" s="1"/>
      <c r="AK88" s="26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7"/>
      <c r="AG89" s="26"/>
      <c r="AH89" s="1"/>
      <c r="AI89" s="1"/>
      <c r="AJ89" s="1"/>
      <c r="AK89" s="26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7"/>
      <c r="AG90" s="26"/>
      <c r="AH90" s="1"/>
      <c r="AI90" s="1"/>
      <c r="AJ90" s="1"/>
      <c r="AK90" s="26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7"/>
      <c r="AG91" s="26"/>
      <c r="AH91" s="1"/>
      <c r="AI91" s="1"/>
      <c r="AJ91" s="1"/>
      <c r="AK91" s="26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7"/>
      <c r="AG92" s="26"/>
      <c r="AH92" s="1"/>
      <c r="AI92" s="1"/>
      <c r="AJ92" s="1"/>
      <c r="AK92" s="26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7"/>
      <c r="AG93" s="26"/>
      <c r="AH93" s="1"/>
      <c r="AI93" s="1"/>
      <c r="AJ93" s="1"/>
      <c r="AK93" s="26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7"/>
      <c r="AG94" s="26"/>
      <c r="AH94" s="1"/>
      <c r="AI94" s="1"/>
      <c r="AJ94" s="1"/>
      <c r="AK94" s="26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7"/>
      <c r="AG95" s="26"/>
      <c r="AH95" s="1"/>
      <c r="AI95" s="1"/>
      <c r="AJ95" s="1"/>
      <c r="AK95" s="26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7"/>
      <c r="AG96" s="26"/>
      <c r="AH96" s="1"/>
      <c r="AI96" s="1"/>
      <c r="AJ96" s="1"/>
      <c r="AK96" s="26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7"/>
      <c r="AG97" s="26"/>
      <c r="AH97" s="1"/>
      <c r="AI97" s="1"/>
      <c r="AJ97" s="1"/>
      <c r="AK97" s="26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7"/>
      <c r="AG98" s="26"/>
      <c r="AH98" s="1"/>
      <c r="AI98" s="1"/>
      <c r="AJ98" s="1"/>
      <c r="AK98" s="26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7"/>
      <c r="AG99" s="26"/>
      <c r="AH99" s="1"/>
      <c r="AI99" s="1"/>
      <c r="AJ99" s="1"/>
      <c r="AK99" s="26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7"/>
      <c r="AG100" s="26"/>
      <c r="AH100" s="1"/>
      <c r="AI100" s="1"/>
      <c r="AJ100" s="1"/>
      <c r="AK100" s="26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7"/>
      <c r="AG101" s="26"/>
      <c r="AH101" s="1"/>
      <c r="AI101" s="1"/>
      <c r="AJ101" s="1"/>
      <c r="AK101" s="26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7"/>
      <c r="AG102" s="26"/>
      <c r="AH102" s="1"/>
      <c r="AI102" s="1"/>
      <c r="AJ102" s="1"/>
      <c r="AK102" s="26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7"/>
      <c r="AG103" s="26"/>
      <c r="AH103" s="1"/>
      <c r="AI103" s="1"/>
      <c r="AJ103" s="1"/>
      <c r="AK103" s="26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7"/>
      <c r="AG104" s="26"/>
      <c r="AH104" s="1"/>
      <c r="AI104" s="1"/>
      <c r="AJ104" s="1"/>
      <c r="AK104" s="26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7"/>
      <c r="AG105" s="26"/>
      <c r="AH105" s="1"/>
      <c r="AI105" s="1"/>
      <c r="AJ105" s="1"/>
      <c r="AK105" s="26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7"/>
      <c r="AG106" s="26"/>
      <c r="AH106" s="1"/>
      <c r="AI106" s="1"/>
      <c r="AJ106" s="1"/>
      <c r="AK106" s="26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7"/>
      <c r="AG107" s="26"/>
      <c r="AH107" s="1"/>
      <c r="AI107" s="1"/>
      <c r="AJ107" s="1"/>
      <c r="AK107" s="26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7"/>
      <c r="AG108" s="26"/>
      <c r="AH108" s="1"/>
      <c r="AI108" s="1"/>
      <c r="AJ108" s="1"/>
      <c r="AK108" s="26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7"/>
      <c r="AG109" s="26"/>
      <c r="AH109" s="1"/>
      <c r="AI109" s="1"/>
      <c r="AJ109" s="1"/>
      <c r="AK109" s="26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7"/>
      <c r="AG110" s="26"/>
      <c r="AH110" s="1"/>
      <c r="AI110" s="1"/>
      <c r="AJ110" s="1"/>
      <c r="AK110" s="26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7"/>
      <c r="AG111" s="26"/>
      <c r="AH111" s="1"/>
      <c r="AI111" s="1"/>
      <c r="AJ111" s="1"/>
      <c r="AK111" s="26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7"/>
      <c r="AG112" s="26"/>
      <c r="AH112" s="1"/>
      <c r="AI112" s="1"/>
      <c r="AJ112" s="1"/>
      <c r="AK112" s="26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7"/>
      <c r="AG113" s="26"/>
      <c r="AH113" s="1"/>
      <c r="AI113" s="1"/>
      <c r="AJ113" s="1"/>
      <c r="AK113" s="26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7"/>
      <c r="AG114" s="26"/>
      <c r="AH114" s="1"/>
      <c r="AI114" s="1"/>
      <c r="AJ114" s="1"/>
      <c r="AK114" s="26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7"/>
      <c r="AG115" s="26"/>
      <c r="AH115" s="1"/>
      <c r="AI115" s="1"/>
      <c r="AJ115" s="1"/>
      <c r="AK115" s="26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7"/>
      <c r="AG116" s="26"/>
      <c r="AH116" s="1"/>
      <c r="AI116" s="1"/>
      <c r="AJ116" s="1"/>
      <c r="AK116" s="26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7"/>
      <c r="AG117" s="26"/>
      <c r="AH117" s="1"/>
      <c r="AI117" s="1"/>
      <c r="AJ117" s="1"/>
      <c r="AK117" s="26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7"/>
      <c r="AG118" s="26"/>
      <c r="AH118" s="1"/>
      <c r="AI118" s="1"/>
      <c r="AJ118" s="1"/>
      <c r="AK118" s="26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7"/>
      <c r="AG119" s="26"/>
      <c r="AH119" s="1"/>
      <c r="AI119" s="1"/>
      <c r="AJ119" s="1"/>
      <c r="AK119" s="26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7"/>
      <c r="AG120" s="26"/>
      <c r="AH120" s="1"/>
      <c r="AI120" s="1"/>
      <c r="AJ120" s="1"/>
      <c r="AK120" s="26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7"/>
      <c r="AG121" s="26"/>
      <c r="AH121" s="1"/>
      <c r="AI121" s="1"/>
      <c r="AJ121" s="1"/>
      <c r="AK121" s="26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7"/>
      <c r="AG122" s="26"/>
      <c r="AH122" s="1"/>
      <c r="AI122" s="1"/>
      <c r="AJ122" s="1"/>
      <c r="AK122" s="26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7"/>
      <c r="AG123" s="26"/>
      <c r="AH123" s="1"/>
      <c r="AI123" s="1"/>
      <c r="AJ123" s="1"/>
      <c r="AK123" s="26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7"/>
      <c r="AG124" s="26"/>
      <c r="AH124" s="1"/>
      <c r="AI124" s="1"/>
      <c r="AJ124" s="1"/>
      <c r="AK124" s="26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7"/>
      <c r="AG125" s="26"/>
      <c r="AH125" s="1"/>
      <c r="AI125" s="1"/>
      <c r="AJ125" s="1"/>
      <c r="AK125" s="26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7"/>
      <c r="AG126" s="26"/>
      <c r="AH126" s="1"/>
      <c r="AI126" s="1"/>
      <c r="AJ126" s="1"/>
      <c r="AK126" s="26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7"/>
      <c r="AG127" s="26"/>
      <c r="AH127" s="1"/>
      <c r="AI127" s="1"/>
      <c r="AJ127" s="1"/>
      <c r="AK127" s="26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7"/>
      <c r="AG128" s="26"/>
      <c r="AH128" s="1"/>
      <c r="AI128" s="1"/>
      <c r="AJ128" s="1"/>
      <c r="AK128" s="26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7"/>
      <c r="AG129" s="26"/>
      <c r="AH129" s="1"/>
      <c r="AI129" s="1"/>
      <c r="AJ129" s="1"/>
      <c r="AK129" s="26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7"/>
      <c r="AG130" s="26"/>
      <c r="AH130" s="1"/>
      <c r="AI130" s="1"/>
      <c r="AJ130" s="1"/>
      <c r="AK130" s="26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7"/>
      <c r="AG131" s="26"/>
      <c r="AH131" s="1"/>
      <c r="AI131" s="1"/>
      <c r="AJ131" s="1"/>
      <c r="AK131" s="26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7"/>
      <c r="AG132" s="26"/>
      <c r="AH132" s="1"/>
      <c r="AI132" s="1"/>
      <c r="AJ132" s="1"/>
      <c r="AK132" s="26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7"/>
      <c r="AG133" s="26"/>
      <c r="AH133" s="1"/>
      <c r="AI133" s="1"/>
      <c r="AJ133" s="1"/>
      <c r="AK133" s="26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7"/>
      <c r="AG134" s="26"/>
      <c r="AH134" s="1"/>
      <c r="AI134" s="1"/>
      <c r="AJ134" s="1"/>
      <c r="AK134" s="26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7"/>
      <c r="AG135" s="26"/>
      <c r="AH135" s="1"/>
      <c r="AI135" s="1"/>
      <c r="AJ135" s="1"/>
      <c r="AK135" s="26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7"/>
      <c r="AG136" s="26"/>
      <c r="AH136" s="1"/>
      <c r="AI136" s="1"/>
      <c r="AJ136" s="1"/>
      <c r="AK136" s="26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7"/>
      <c r="AG137" s="26"/>
      <c r="AH137" s="1"/>
      <c r="AI137" s="1"/>
      <c r="AJ137" s="1"/>
      <c r="AK137" s="26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7"/>
      <c r="AG138" s="26"/>
      <c r="AH138" s="1"/>
      <c r="AI138" s="1"/>
      <c r="AJ138" s="1"/>
      <c r="AK138" s="26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7"/>
      <c r="AG139" s="26"/>
      <c r="AH139" s="1"/>
      <c r="AI139" s="1"/>
      <c r="AJ139" s="1"/>
      <c r="AK139" s="26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7"/>
      <c r="AG140" s="26"/>
      <c r="AH140" s="1"/>
      <c r="AI140" s="1"/>
      <c r="AJ140" s="1"/>
      <c r="AK140" s="26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7"/>
      <c r="AG141" s="26"/>
      <c r="AH141" s="1"/>
      <c r="AI141" s="1"/>
      <c r="AJ141" s="1"/>
      <c r="AK141" s="26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7"/>
      <c r="AG142" s="26"/>
      <c r="AH142" s="1"/>
      <c r="AI142" s="1"/>
      <c r="AJ142" s="1"/>
      <c r="AK142" s="26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7"/>
      <c r="AG143" s="26"/>
      <c r="AH143" s="1"/>
      <c r="AI143" s="1"/>
      <c r="AJ143" s="1"/>
      <c r="AK143" s="26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7"/>
      <c r="AG144" s="26"/>
      <c r="AH144" s="1"/>
      <c r="AI144" s="1"/>
      <c r="AJ144" s="1"/>
      <c r="AK144" s="26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7"/>
      <c r="AG145" s="26"/>
      <c r="AH145" s="1"/>
      <c r="AI145" s="1"/>
      <c r="AJ145" s="1"/>
      <c r="AK145" s="26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7"/>
      <c r="AG146" s="26"/>
      <c r="AH146" s="1"/>
      <c r="AI146" s="1"/>
      <c r="AJ146" s="1"/>
      <c r="AK146" s="26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7"/>
      <c r="AG147" s="26"/>
      <c r="AH147" s="1"/>
      <c r="AI147" s="1"/>
      <c r="AJ147" s="1"/>
      <c r="AK147" s="26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7"/>
      <c r="AG148" s="26"/>
      <c r="AH148" s="1"/>
      <c r="AI148" s="1"/>
      <c r="AJ148" s="1"/>
      <c r="AK148" s="26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7"/>
      <c r="AG149" s="26"/>
      <c r="AH149" s="1"/>
      <c r="AI149" s="1"/>
      <c r="AJ149" s="1"/>
      <c r="AK149" s="26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7"/>
      <c r="AG150" s="26"/>
      <c r="AH150" s="1"/>
      <c r="AI150" s="1"/>
      <c r="AJ150" s="1"/>
      <c r="AK150" s="26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7"/>
      <c r="AG151" s="26"/>
      <c r="AH151" s="1"/>
      <c r="AI151" s="1"/>
      <c r="AJ151" s="1"/>
      <c r="AK151" s="26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7"/>
      <c r="AG152" s="26"/>
      <c r="AH152" s="1"/>
      <c r="AI152" s="1"/>
      <c r="AJ152" s="1"/>
      <c r="AK152" s="26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7"/>
      <c r="AG153" s="26"/>
      <c r="AH153" s="1"/>
      <c r="AI153" s="1"/>
      <c r="AJ153" s="1"/>
      <c r="AK153" s="26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7"/>
      <c r="AG154" s="26"/>
      <c r="AH154" s="1"/>
      <c r="AI154" s="1"/>
      <c r="AJ154" s="1"/>
      <c r="AK154" s="26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7"/>
      <c r="AG155" s="26"/>
      <c r="AH155" s="1"/>
      <c r="AI155" s="1"/>
      <c r="AJ155" s="1"/>
      <c r="AK155" s="26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7"/>
      <c r="AG156" s="26"/>
      <c r="AH156" s="1"/>
      <c r="AI156" s="1"/>
      <c r="AJ156" s="1"/>
      <c r="AK156" s="26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7"/>
      <c r="AG157" s="26"/>
      <c r="AH157" s="1"/>
      <c r="AI157" s="1"/>
      <c r="AJ157" s="1"/>
      <c r="AK157" s="26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7"/>
      <c r="AG158" s="26"/>
      <c r="AH158" s="1"/>
      <c r="AI158" s="1"/>
      <c r="AJ158" s="1"/>
      <c r="AK158" s="26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7"/>
      <c r="AG159" s="26"/>
      <c r="AH159" s="1"/>
      <c r="AI159" s="1"/>
      <c r="AJ159" s="1"/>
      <c r="AK159" s="26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7"/>
      <c r="AG160" s="26"/>
      <c r="AH160" s="1"/>
      <c r="AI160" s="1"/>
      <c r="AJ160" s="1"/>
      <c r="AK160" s="26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7"/>
      <c r="AG161" s="26"/>
      <c r="AH161" s="1"/>
      <c r="AI161" s="1"/>
      <c r="AJ161" s="1"/>
      <c r="AK161" s="26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7"/>
      <c r="AG162" s="26"/>
      <c r="AH162" s="1"/>
      <c r="AI162" s="1"/>
      <c r="AJ162" s="1"/>
      <c r="AK162" s="26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7"/>
      <c r="AG163" s="26"/>
      <c r="AH163" s="1"/>
      <c r="AI163" s="1"/>
      <c r="AJ163" s="1"/>
      <c r="AK163" s="26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7"/>
      <c r="AG164" s="26"/>
      <c r="AH164" s="1"/>
      <c r="AI164" s="1"/>
      <c r="AJ164" s="1"/>
      <c r="AK164" s="26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7"/>
      <c r="AG165" s="26"/>
      <c r="AH165" s="1"/>
      <c r="AI165" s="1"/>
      <c r="AJ165" s="1"/>
      <c r="AK165" s="26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7"/>
      <c r="AG166" s="26"/>
      <c r="AH166" s="1"/>
      <c r="AI166" s="1"/>
      <c r="AJ166" s="1"/>
      <c r="AK166" s="26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7"/>
      <c r="AG167" s="26"/>
      <c r="AH167" s="1"/>
      <c r="AI167" s="1"/>
      <c r="AJ167" s="1"/>
      <c r="AK167" s="26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7"/>
      <c r="AG168" s="26"/>
      <c r="AH168" s="1"/>
      <c r="AI168" s="1"/>
      <c r="AJ168" s="1"/>
      <c r="AK168" s="26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7"/>
      <c r="AG169" s="26"/>
      <c r="AH169" s="1"/>
      <c r="AI169" s="1"/>
      <c r="AJ169" s="1"/>
      <c r="AK169" s="26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7"/>
      <c r="AG170" s="26"/>
      <c r="AH170" s="1"/>
      <c r="AI170" s="1"/>
      <c r="AJ170" s="1"/>
      <c r="AK170" s="26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7"/>
      <c r="AG171" s="26"/>
      <c r="AH171" s="1"/>
      <c r="AI171" s="1"/>
      <c r="AJ171" s="1"/>
      <c r="AK171" s="26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7"/>
      <c r="AG172" s="26"/>
      <c r="AH172" s="1"/>
      <c r="AI172" s="1"/>
      <c r="AJ172" s="1"/>
      <c r="AK172" s="26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7"/>
      <c r="AG173" s="26"/>
      <c r="AH173" s="1"/>
      <c r="AI173" s="1"/>
      <c r="AJ173" s="1"/>
      <c r="AK173" s="26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7"/>
      <c r="AG174" s="26"/>
      <c r="AH174" s="1"/>
      <c r="AI174" s="1"/>
      <c r="AJ174" s="1"/>
      <c r="AK174" s="26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7"/>
      <c r="AG175" s="26"/>
      <c r="AH175" s="1"/>
      <c r="AI175" s="1"/>
      <c r="AJ175" s="1"/>
      <c r="AK175" s="26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7"/>
      <c r="AG176" s="26"/>
      <c r="AH176" s="1"/>
      <c r="AI176" s="1"/>
      <c r="AJ176" s="1"/>
      <c r="AK176" s="26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7"/>
      <c r="AG177" s="26"/>
      <c r="AH177" s="1"/>
      <c r="AI177" s="1"/>
      <c r="AJ177" s="1"/>
      <c r="AK177" s="26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7"/>
      <c r="AG178" s="26"/>
      <c r="AH178" s="1"/>
      <c r="AI178" s="1"/>
      <c r="AJ178" s="1"/>
      <c r="AK178" s="26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7"/>
      <c r="AG179" s="26"/>
      <c r="AH179" s="1"/>
      <c r="AI179" s="1"/>
      <c r="AJ179" s="1"/>
      <c r="AK179" s="26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7"/>
      <c r="AG180" s="26"/>
      <c r="AH180" s="1"/>
      <c r="AI180" s="1"/>
      <c r="AJ180" s="1"/>
      <c r="AK180" s="26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7"/>
      <c r="AG181" s="26"/>
      <c r="AH181" s="1"/>
      <c r="AI181" s="1"/>
      <c r="AJ181" s="1"/>
      <c r="AK181" s="26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7"/>
      <c r="AG182" s="26"/>
      <c r="AH182" s="1"/>
      <c r="AI182" s="1"/>
      <c r="AJ182" s="1"/>
      <c r="AK182" s="26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7"/>
      <c r="AG183" s="26"/>
      <c r="AH183" s="1"/>
      <c r="AI183" s="1"/>
      <c r="AJ183" s="1"/>
      <c r="AK183" s="26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7"/>
      <c r="AG184" s="26"/>
      <c r="AH184" s="1"/>
      <c r="AI184" s="1"/>
      <c r="AJ184" s="1"/>
      <c r="AK184" s="26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7"/>
      <c r="AG185" s="26"/>
      <c r="AH185" s="1"/>
      <c r="AI185" s="1"/>
      <c r="AJ185" s="1"/>
      <c r="AK185" s="26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7"/>
      <c r="AG186" s="26"/>
      <c r="AH186" s="1"/>
      <c r="AI186" s="1"/>
      <c r="AJ186" s="1"/>
      <c r="AK186" s="26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7"/>
      <c r="AG187" s="26"/>
      <c r="AH187" s="1"/>
      <c r="AI187" s="1"/>
      <c r="AJ187" s="1"/>
      <c r="AK187" s="26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7"/>
      <c r="AG188" s="26"/>
      <c r="AH188" s="1"/>
      <c r="AI188" s="1"/>
      <c r="AJ188" s="1"/>
      <c r="AK188" s="26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7"/>
      <c r="AG189" s="26"/>
      <c r="AH189" s="1"/>
      <c r="AI189" s="1"/>
      <c r="AJ189" s="1"/>
      <c r="AK189" s="26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7"/>
      <c r="AG190" s="26"/>
      <c r="AH190" s="1"/>
      <c r="AI190" s="1"/>
      <c r="AJ190" s="1"/>
      <c r="AK190" s="26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7"/>
      <c r="AG191" s="26"/>
      <c r="AH191" s="1"/>
      <c r="AI191" s="1"/>
      <c r="AJ191" s="1"/>
      <c r="AK191" s="26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7"/>
      <c r="AG192" s="26"/>
      <c r="AH192" s="1"/>
      <c r="AI192" s="1"/>
      <c r="AJ192" s="1"/>
      <c r="AK192" s="26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7"/>
      <c r="AG193" s="26"/>
      <c r="AH193" s="1"/>
      <c r="AI193" s="1"/>
      <c r="AJ193" s="1"/>
      <c r="AK193" s="26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7"/>
      <c r="AG194" s="26"/>
      <c r="AH194" s="1"/>
      <c r="AI194" s="1"/>
      <c r="AJ194" s="1"/>
      <c r="AK194" s="26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7"/>
      <c r="AG195" s="26"/>
      <c r="AH195" s="1"/>
      <c r="AI195" s="1"/>
      <c r="AJ195" s="1"/>
      <c r="AK195" s="26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7"/>
      <c r="AG196" s="26"/>
      <c r="AH196" s="1"/>
      <c r="AI196" s="1"/>
      <c r="AJ196" s="1"/>
      <c r="AK196" s="26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7"/>
      <c r="AG197" s="26"/>
      <c r="AH197" s="1"/>
      <c r="AI197" s="1"/>
      <c r="AJ197" s="1"/>
      <c r="AK197" s="26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7"/>
      <c r="AG198" s="26"/>
      <c r="AH198" s="1"/>
      <c r="AI198" s="1"/>
      <c r="AJ198" s="1"/>
      <c r="AK198" s="26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7"/>
      <c r="AG199" s="26"/>
      <c r="AH199" s="1"/>
      <c r="AI199" s="1"/>
      <c r="AJ199" s="1"/>
      <c r="AK199" s="26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7"/>
      <c r="AG200" s="26"/>
      <c r="AH200" s="1"/>
      <c r="AI200" s="1"/>
      <c r="AJ200" s="1"/>
      <c r="AK200" s="26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7"/>
      <c r="AG201" s="26"/>
      <c r="AH201" s="1"/>
      <c r="AI201" s="1"/>
      <c r="AJ201" s="1"/>
      <c r="AK201" s="26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7"/>
      <c r="AG202" s="26"/>
      <c r="AH202" s="1"/>
      <c r="AI202" s="1"/>
      <c r="AJ202" s="1"/>
      <c r="AK202" s="26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7"/>
      <c r="AG203" s="26"/>
      <c r="AH203" s="1"/>
      <c r="AI203" s="1"/>
      <c r="AJ203" s="1"/>
      <c r="AK203" s="26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7"/>
      <c r="AG204" s="26"/>
      <c r="AH204" s="1"/>
      <c r="AI204" s="1"/>
      <c r="AJ204" s="1"/>
      <c r="AK204" s="26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7"/>
      <c r="AG205" s="26"/>
      <c r="AH205" s="1"/>
      <c r="AI205" s="1"/>
      <c r="AJ205" s="1"/>
      <c r="AK205" s="26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7"/>
      <c r="AG206" s="26"/>
      <c r="AH206" s="1"/>
      <c r="AI206" s="1"/>
      <c r="AJ206" s="1"/>
      <c r="AK206" s="26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7"/>
      <c r="AG207" s="26"/>
      <c r="AH207" s="1"/>
      <c r="AI207" s="1"/>
      <c r="AJ207" s="1"/>
      <c r="AK207" s="26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7"/>
      <c r="AG208" s="26"/>
      <c r="AH208" s="1"/>
      <c r="AI208" s="1"/>
      <c r="AJ208" s="1"/>
      <c r="AK208" s="26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7"/>
      <c r="AG209" s="26"/>
      <c r="AH209" s="1"/>
      <c r="AI209" s="1"/>
      <c r="AJ209" s="1"/>
      <c r="AK209" s="26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7"/>
      <c r="AG210" s="26"/>
      <c r="AH210" s="1"/>
      <c r="AI210" s="1"/>
      <c r="AJ210" s="1"/>
      <c r="AK210" s="26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7"/>
      <c r="AG211" s="26"/>
      <c r="AH211" s="1"/>
      <c r="AI211" s="1"/>
      <c r="AJ211" s="1"/>
      <c r="AK211" s="26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7"/>
      <c r="AG212" s="26"/>
      <c r="AH212" s="1"/>
      <c r="AI212" s="1"/>
      <c r="AJ212" s="1"/>
      <c r="AK212" s="26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7"/>
      <c r="AG213" s="26"/>
      <c r="AH213" s="1"/>
      <c r="AI213" s="1"/>
      <c r="AJ213" s="1"/>
      <c r="AK213" s="26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7"/>
      <c r="AG214" s="26"/>
      <c r="AH214" s="1"/>
      <c r="AI214" s="1"/>
      <c r="AJ214" s="1"/>
      <c r="AK214" s="26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7"/>
      <c r="AG215" s="26"/>
      <c r="AH215" s="1"/>
      <c r="AI215" s="1"/>
      <c r="AJ215" s="1"/>
      <c r="AK215" s="26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7"/>
      <c r="AG216" s="26"/>
      <c r="AH216" s="1"/>
      <c r="AI216" s="1"/>
      <c r="AJ216" s="1"/>
      <c r="AK216" s="26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7"/>
      <c r="AG217" s="26"/>
      <c r="AH217" s="1"/>
      <c r="AI217" s="1"/>
      <c r="AJ217" s="1"/>
      <c r="AK217" s="26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7"/>
      <c r="AG218" s="26"/>
      <c r="AH218" s="1"/>
      <c r="AI218" s="1"/>
      <c r="AJ218" s="1"/>
      <c r="AK218" s="26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7"/>
      <c r="AG219" s="26"/>
      <c r="AH219" s="1"/>
      <c r="AI219" s="1"/>
      <c r="AJ219" s="1"/>
      <c r="AK219" s="26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7"/>
      <c r="AG220" s="26"/>
      <c r="AH220" s="1"/>
      <c r="AI220" s="1"/>
      <c r="AJ220" s="1"/>
      <c r="AK220" s="26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7"/>
      <c r="AG221" s="26"/>
      <c r="AH221" s="1"/>
      <c r="AI221" s="1"/>
      <c r="AJ221" s="1"/>
      <c r="AK221" s="26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7"/>
      <c r="AG222" s="26"/>
      <c r="AH222" s="1"/>
      <c r="AI222" s="1"/>
      <c r="AJ222" s="1"/>
      <c r="AK222" s="26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7"/>
      <c r="AG223" s="26"/>
      <c r="AH223" s="1"/>
      <c r="AI223" s="1"/>
      <c r="AJ223" s="1"/>
      <c r="AK223" s="26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7"/>
      <c r="AG224" s="26"/>
      <c r="AH224" s="1"/>
      <c r="AI224" s="1"/>
      <c r="AJ224" s="1"/>
      <c r="AK224" s="26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7"/>
      <c r="AG225" s="26"/>
      <c r="AH225" s="1"/>
      <c r="AI225" s="1"/>
      <c r="AJ225" s="1"/>
      <c r="AK225" s="26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7"/>
      <c r="AG226" s="26"/>
      <c r="AH226" s="1"/>
      <c r="AI226" s="1"/>
      <c r="AJ226" s="1"/>
      <c r="AK226" s="26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7"/>
      <c r="AG227" s="26"/>
      <c r="AH227" s="1"/>
      <c r="AI227" s="1"/>
      <c r="AJ227" s="1"/>
      <c r="AK227" s="26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7"/>
      <c r="AG228" s="26"/>
      <c r="AH228" s="1"/>
      <c r="AI228" s="1"/>
      <c r="AJ228" s="1"/>
      <c r="AK228" s="26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7"/>
      <c r="AG229" s="26"/>
      <c r="AH229" s="1"/>
      <c r="AI229" s="1"/>
      <c r="AJ229" s="1"/>
      <c r="AK229" s="26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7"/>
      <c r="AG230" s="26"/>
      <c r="AH230" s="1"/>
      <c r="AI230" s="1"/>
      <c r="AJ230" s="1"/>
      <c r="AK230" s="26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7"/>
      <c r="AG231" s="26"/>
      <c r="AH231" s="1"/>
      <c r="AI231" s="1"/>
      <c r="AJ231" s="1"/>
      <c r="AK231" s="26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7"/>
      <c r="AG232" s="26"/>
      <c r="AH232" s="1"/>
      <c r="AI232" s="1"/>
      <c r="AJ232" s="1"/>
      <c r="AK232" s="26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7"/>
      <c r="AG233" s="26"/>
      <c r="AH233" s="1"/>
      <c r="AI233" s="1"/>
      <c r="AJ233" s="1"/>
      <c r="AK233" s="26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7"/>
      <c r="AG234" s="26"/>
      <c r="AH234" s="1"/>
      <c r="AI234" s="1"/>
      <c r="AJ234" s="1"/>
      <c r="AK234" s="26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7"/>
      <c r="AG235" s="26"/>
      <c r="AH235" s="1"/>
      <c r="AI235" s="1"/>
      <c r="AJ235" s="1"/>
      <c r="AK235" s="26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7"/>
      <c r="AG236" s="26"/>
      <c r="AH236" s="1"/>
      <c r="AI236" s="1"/>
      <c r="AJ236" s="1"/>
      <c r="AK236" s="26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7"/>
      <c r="AG237" s="26"/>
      <c r="AH237" s="1"/>
      <c r="AI237" s="1"/>
      <c r="AJ237" s="1"/>
      <c r="AK237" s="26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7"/>
      <c r="AG238" s="26"/>
      <c r="AH238" s="1"/>
      <c r="AI238" s="1"/>
      <c r="AJ238" s="1"/>
      <c r="AK238" s="26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7"/>
      <c r="AG239" s="26"/>
      <c r="AH239" s="1"/>
      <c r="AI239" s="1"/>
      <c r="AJ239" s="1"/>
      <c r="AK239" s="26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7"/>
      <c r="AG240" s="26"/>
      <c r="AH240" s="1"/>
      <c r="AI240" s="1"/>
      <c r="AJ240" s="1"/>
      <c r="AK240" s="26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7"/>
      <c r="AG241" s="26"/>
      <c r="AH241" s="1"/>
      <c r="AI241" s="1"/>
      <c r="AJ241" s="1"/>
      <c r="AK241" s="26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7"/>
      <c r="AG242" s="26"/>
      <c r="AH242" s="1"/>
      <c r="AI242" s="1"/>
      <c r="AJ242" s="1"/>
      <c r="AK242" s="26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7"/>
      <c r="AG243" s="26"/>
      <c r="AH243" s="1"/>
      <c r="AI243" s="1"/>
      <c r="AJ243" s="1"/>
      <c r="AK243" s="26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7"/>
      <c r="AG244" s="26"/>
      <c r="AH244" s="1"/>
      <c r="AI244" s="1"/>
      <c r="AJ244" s="1"/>
      <c r="AK244" s="26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7"/>
      <c r="AG245" s="26"/>
      <c r="AH245" s="1"/>
      <c r="AI245" s="1"/>
      <c r="AJ245" s="1"/>
      <c r="AK245" s="26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7"/>
      <c r="AG246" s="26"/>
      <c r="AH246" s="1"/>
      <c r="AI246" s="1"/>
      <c r="AJ246" s="1"/>
      <c r="AK246" s="26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7"/>
      <c r="AG247" s="26"/>
      <c r="AH247" s="1"/>
      <c r="AI247" s="1"/>
      <c r="AJ247" s="1"/>
      <c r="AK247" s="26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7"/>
      <c r="AG248" s="26"/>
      <c r="AH248" s="1"/>
      <c r="AI248" s="1"/>
      <c r="AJ248" s="1"/>
      <c r="AK248" s="26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7"/>
      <c r="AG249" s="26"/>
      <c r="AH249" s="1"/>
      <c r="AI249" s="1"/>
      <c r="AJ249" s="1"/>
      <c r="AK249" s="26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7"/>
      <c r="AG250" s="26"/>
      <c r="AH250" s="1"/>
      <c r="AI250" s="1"/>
      <c r="AJ250" s="1"/>
      <c r="AK250" s="26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7"/>
      <c r="AG251" s="26"/>
      <c r="AH251" s="1"/>
      <c r="AI251" s="1"/>
      <c r="AJ251" s="1"/>
      <c r="AK251" s="26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7"/>
      <c r="AG252" s="26"/>
      <c r="AH252" s="1"/>
      <c r="AI252" s="1"/>
      <c r="AJ252" s="1"/>
      <c r="AK252" s="26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7"/>
      <c r="AG253" s="26"/>
      <c r="AH253" s="1"/>
      <c r="AI253" s="1"/>
      <c r="AJ253" s="1"/>
      <c r="AK253" s="26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7"/>
      <c r="AG254" s="26"/>
      <c r="AH254" s="1"/>
      <c r="AI254" s="1"/>
      <c r="AJ254" s="1"/>
      <c r="AK254" s="26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7"/>
      <c r="AG255" s="26"/>
      <c r="AH255" s="1"/>
      <c r="AI255" s="1"/>
      <c r="AJ255" s="1"/>
      <c r="AK255" s="26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7"/>
      <c r="AG256" s="26"/>
      <c r="AH256" s="1"/>
      <c r="AI256" s="1"/>
      <c r="AJ256" s="1"/>
      <c r="AK256" s="26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7"/>
      <c r="AG257" s="26"/>
      <c r="AH257" s="1"/>
      <c r="AI257" s="1"/>
      <c r="AJ257" s="1"/>
      <c r="AK257" s="26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7"/>
      <c r="AG258" s="26"/>
      <c r="AH258" s="1"/>
      <c r="AI258" s="1"/>
      <c r="AJ258" s="1"/>
      <c r="AK258" s="26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7"/>
      <c r="AG259" s="26"/>
      <c r="AH259" s="1"/>
      <c r="AI259" s="1"/>
      <c r="AJ259" s="1"/>
      <c r="AK259" s="26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7"/>
      <c r="AG260" s="26"/>
      <c r="AH260" s="1"/>
      <c r="AI260" s="1"/>
      <c r="AJ260" s="1"/>
      <c r="AK260" s="26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7"/>
      <c r="AG261" s="26"/>
      <c r="AH261" s="1"/>
      <c r="AI261" s="1"/>
      <c r="AJ261" s="1"/>
      <c r="AK261" s="26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7"/>
      <c r="AG262" s="26"/>
      <c r="AH262" s="1"/>
      <c r="AI262" s="1"/>
      <c r="AJ262" s="1"/>
      <c r="AK262" s="26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7"/>
      <c r="AG263" s="26"/>
      <c r="AH263" s="1"/>
      <c r="AI263" s="1"/>
      <c r="AJ263" s="1"/>
      <c r="AK263" s="26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7"/>
      <c r="AG264" s="26"/>
      <c r="AH264" s="1"/>
      <c r="AI264" s="1"/>
      <c r="AJ264" s="1"/>
      <c r="AK264" s="26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7"/>
      <c r="AG265" s="26"/>
      <c r="AH265" s="1"/>
      <c r="AI265" s="1"/>
      <c r="AJ265" s="1"/>
      <c r="AK265" s="26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7"/>
      <c r="AG266" s="26"/>
      <c r="AH266" s="1"/>
      <c r="AI266" s="1"/>
      <c r="AJ266" s="1"/>
      <c r="AK266" s="26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7"/>
      <c r="AG267" s="26"/>
      <c r="AH267" s="1"/>
      <c r="AI267" s="1"/>
      <c r="AJ267" s="1"/>
      <c r="AK267" s="26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7"/>
      <c r="AG268" s="26"/>
      <c r="AH268" s="1"/>
      <c r="AI268" s="1"/>
      <c r="AJ268" s="1"/>
      <c r="AK268" s="26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7"/>
      <c r="AG269" s="26"/>
      <c r="AH269" s="1"/>
      <c r="AI269" s="1"/>
      <c r="AJ269" s="1"/>
      <c r="AK269" s="26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7"/>
      <c r="AG270" s="26"/>
      <c r="AH270" s="1"/>
      <c r="AI270" s="1"/>
      <c r="AJ270" s="1"/>
      <c r="AK270" s="26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7"/>
      <c r="AG271" s="26"/>
      <c r="AH271" s="1"/>
      <c r="AI271" s="1"/>
      <c r="AJ271" s="1"/>
      <c r="AK271" s="26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7"/>
      <c r="AG272" s="26"/>
      <c r="AH272" s="1"/>
      <c r="AI272" s="1"/>
      <c r="AJ272" s="1"/>
      <c r="AK272" s="26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7"/>
      <c r="AG273" s="26"/>
      <c r="AH273" s="1"/>
      <c r="AI273" s="1"/>
      <c r="AJ273" s="1"/>
      <c r="AK273" s="26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7"/>
      <c r="AG274" s="26"/>
      <c r="AH274" s="1"/>
      <c r="AI274" s="1"/>
      <c r="AJ274" s="1"/>
      <c r="AK274" s="26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7"/>
      <c r="AG275" s="26"/>
      <c r="AH275" s="1"/>
      <c r="AI275" s="1"/>
      <c r="AJ275" s="1"/>
      <c r="AK275" s="26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7"/>
      <c r="AG276" s="26"/>
      <c r="AH276" s="1"/>
      <c r="AI276" s="1"/>
      <c r="AJ276" s="1"/>
      <c r="AK276" s="26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7"/>
      <c r="AG277" s="26"/>
      <c r="AH277" s="1"/>
      <c r="AI277" s="1"/>
      <c r="AJ277" s="1"/>
      <c r="AK277" s="26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7"/>
      <c r="AG278" s="26"/>
      <c r="AH278" s="1"/>
      <c r="AI278" s="1"/>
      <c r="AJ278" s="1"/>
      <c r="AK278" s="26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7"/>
      <c r="AG279" s="26"/>
      <c r="AH279" s="1"/>
      <c r="AI279" s="1"/>
      <c r="AJ279" s="1"/>
      <c r="AK279" s="26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7"/>
      <c r="AG280" s="26"/>
      <c r="AH280" s="1"/>
      <c r="AI280" s="1"/>
      <c r="AJ280" s="1"/>
      <c r="AK280" s="26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7"/>
      <c r="AG281" s="26"/>
      <c r="AH281" s="1"/>
      <c r="AI281" s="1"/>
      <c r="AJ281" s="1"/>
      <c r="AK281" s="26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7"/>
      <c r="AG282" s="26"/>
      <c r="AH282" s="1"/>
      <c r="AI282" s="1"/>
      <c r="AJ282" s="1"/>
      <c r="AK282" s="26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7"/>
      <c r="AG283" s="26"/>
      <c r="AH283" s="1"/>
      <c r="AI283" s="1"/>
      <c r="AJ283" s="1"/>
      <c r="AK283" s="26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7"/>
      <c r="AG284" s="26"/>
      <c r="AH284" s="1"/>
      <c r="AI284" s="1"/>
      <c r="AJ284" s="1"/>
      <c r="AK284" s="26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7"/>
      <c r="AG285" s="26"/>
      <c r="AH285" s="1"/>
      <c r="AI285" s="1"/>
      <c r="AJ285" s="1"/>
      <c r="AK285" s="26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7"/>
      <c r="AG286" s="26"/>
      <c r="AH286" s="1"/>
      <c r="AI286" s="1"/>
      <c r="AJ286" s="1"/>
      <c r="AK286" s="26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7"/>
      <c r="AG287" s="26"/>
      <c r="AH287" s="1"/>
      <c r="AI287" s="1"/>
      <c r="AJ287" s="1"/>
      <c r="AK287" s="26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7"/>
      <c r="AG288" s="26"/>
      <c r="AH288" s="1"/>
      <c r="AI288" s="1"/>
      <c r="AJ288" s="1"/>
      <c r="AK288" s="26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7"/>
      <c r="AG289" s="26"/>
      <c r="AH289" s="1"/>
      <c r="AI289" s="1"/>
      <c r="AJ289" s="1"/>
      <c r="AK289" s="26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7"/>
      <c r="AG290" s="26"/>
      <c r="AH290" s="1"/>
      <c r="AI290" s="1"/>
      <c r="AJ290" s="1"/>
      <c r="AK290" s="26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7"/>
      <c r="AG291" s="26"/>
      <c r="AH291" s="1"/>
      <c r="AI291" s="1"/>
      <c r="AJ291" s="1"/>
      <c r="AK291" s="26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7"/>
      <c r="AG292" s="26"/>
      <c r="AH292" s="1"/>
      <c r="AI292" s="1"/>
      <c r="AJ292" s="1"/>
      <c r="AK292" s="26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7"/>
      <c r="AG293" s="26"/>
      <c r="AH293" s="1"/>
      <c r="AI293" s="1"/>
      <c r="AJ293" s="1"/>
      <c r="AK293" s="26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7"/>
      <c r="AG294" s="26"/>
      <c r="AH294" s="1"/>
      <c r="AI294" s="1"/>
      <c r="AJ294" s="1"/>
      <c r="AK294" s="26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7"/>
      <c r="AG295" s="26"/>
      <c r="AH295" s="1"/>
      <c r="AI295" s="1"/>
      <c r="AJ295" s="1"/>
      <c r="AK295" s="26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7"/>
      <c r="AG296" s="26"/>
      <c r="AH296" s="1"/>
      <c r="AI296" s="1"/>
      <c r="AJ296" s="1"/>
      <c r="AK296" s="26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7"/>
      <c r="AG297" s="26"/>
      <c r="AH297" s="1"/>
      <c r="AI297" s="1"/>
      <c r="AJ297" s="1"/>
      <c r="AK297" s="26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7"/>
      <c r="AG298" s="26"/>
      <c r="AH298" s="1"/>
      <c r="AI298" s="1"/>
      <c r="AJ298" s="1"/>
      <c r="AK298" s="26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7"/>
      <c r="AG299" s="26"/>
      <c r="AH299" s="1"/>
      <c r="AI299" s="1"/>
      <c r="AJ299" s="1"/>
      <c r="AK299" s="26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7"/>
      <c r="AG300" s="26"/>
      <c r="AH300" s="1"/>
      <c r="AI300" s="1"/>
      <c r="AJ300" s="1"/>
      <c r="AK300" s="26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7"/>
      <c r="AG301" s="26"/>
      <c r="AH301" s="1"/>
      <c r="AI301" s="1"/>
      <c r="AJ301" s="1"/>
      <c r="AK301" s="26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7"/>
      <c r="AG302" s="26"/>
      <c r="AH302" s="1"/>
      <c r="AI302" s="1"/>
      <c r="AJ302" s="1"/>
      <c r="AK302" s="26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7"/>
      <c r="AG303" s="26"/>
      <c r="AH303" s="1"/>
      <c r="AI303" s="1"/>
      <c r="AJ303" s="1"/>
      <c r="AK303" s="26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7"/>
      <c r="AG304" s="26"/>
      <c r="AH304" s="1"/>
      <c r="AI304" s="1"/>
      <c r="AJ304" s="1"/>
      <c r="AK304" s="26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7"/>
      <c r="AG305" s="26"/>
      <c r="AH305" s="1"/>
      <c r="AI305" s="1"/>
      <c r="AJ305" s="1"/>
      <c r="AK305" s="26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7"/>
      <c r="AG306" s="26"/>
      <c r="AH306" s="1"/>
      <c r="AI306" s="1"/>
      <c r="AJ306" s="1"/>
      <c r="AK306" s="26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7"/>
      <c r="AG307" s="26"/>
      <c r="AH307" s="1"/>
      <c r="AI307" s="1"/>
      <c r="AJ307" s="1"/>
      <c r="AK307" s="26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7"/>
      <c r="AG308" s="26"/>
      <c r="AH308" s="1"/>
      <c r="AI308" s="1"/>
      <c r="AJ308" s="1"/>
      <c r="AK308" s="26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7"/>
      <c r="AG309" s="26"/>
      <c r="AH309" s="1"/>
      <c r="AI309" s="1"/>
      <c r="AJ309" s="1"/>
      <c r="AK309" s="26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7"/>
      <c r="AG310" s="26"/>
      <c r="AH310" s="1"/>
      <c r="AI310" s="1"/>
      <c r="AJ310" s="1"/>
      <c r="AK310" s="26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7"/>
      <c r="AG311" s="26"/>
      <c r="AH311" s="1"/>
      <c r="AI311" s="1"/>
      <c r="AJ311" s="1"/>
      <c r="AK311" s="26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7"/>
      <c r="AG312" s="26"/>
      <c r="AH312" s="1"/>
      <c r="AI312" s="1"/>
      <c r="AJ312" s="1"/>
      <c r="AK312" s="26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7"/>
      <c r="AG313" s="26"/>
      <c r="AH313" s="1"/>
      <c r="AI313" s="1"/>
      <c r="AJ313" s="1"/>
      <c r="AK313" s="26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7"/>
      <c r="AG314" s="26"/>
      <c r="AH314" s="1"/>
      <c r="AI314" s="1"/>
      <c r="AJ314" s="1"/>
      <c r="AK314" s="26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7"/>
      <c r="AG315" s="26"/>
      <c r="AH315" s="1"/>
      <c r="AI315" s="1"/>
      <c r="AJ315" s="1"/>
      <c r="AK315" s="26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7"/>
      <c r="AG316" s="26"/>
      <c r="AH316" s="1"/>
      <c r="AI316" s="1"/>
      <c r="AJ316" s="1"/>
      <c r="AK316" s="26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7"/>
      <c r="AG317" s="26"/>
      <c r="AH317" s="1"/>
      <c r="AI317" s="1"/>
      <c r="AJ317" s="1"/>
      <c r="AK317" s="26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7"/>
      <c r="AG318" s="26"/>
      <c r="AH318" s="1"/>
      <c r="AI318" s="1"/>
      <c r="AJ318" s="1"/>
      <c r="AK318" s="26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7"/>
      <c r="AG319" s="26"/>
      <c r="AH319" s="1"/>
      <c r="AI319" s="1"/>
      <c r="AJ319" s="1"/>
      <c r="AK319" s="26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7"/>
      <c r="AG320" s="26"/>
      <c r="AH320" s="1"/>
      <c r="AI320" s="1"/>
      <c r="AJ320" s="1"/>
      <c r="AK320" s="26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7"/>
      <c r="AG321" s="26"/>
      <c r="AH321" s="1"/>
      <c r="AI321" s="1"/>
      <c r="AJ321" s="1"/>
      <c r="AK321" s="26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7"/>
      <c r="AG322" s="26"/>
      <c r="AH322" s="1"/>
      <c r="AI322" s="1"/>
      <c r="AJ322" s="1"/>
      <c r="AK322" s="26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7"/>
      <c r="AG323" s="26"/>
      <c r="AH323" s="1"/>
      <c r="AI323" s="1"/>
      <c r="AJ323" s="1"/>
      <c r="AK323" s="26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7"/>
      <c r="AG324" s="26"/>
      <c r="AH324" s="1"/>
      <c r="AI324" s="1"/>
      <c r="AJ324" s="1"/>
      <c r="AK324" s="26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7"/>
      <c r="AG325" s="26"/>
      <c r="AH325" s="1"/>
      <c r="AI325" s="1"/>
      <c r="AJ325" s="1"/>
      <c r="AK325" s="26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7"/>
      <c r="AG326" s="26"/>
      <c r="AH326" s="1"/>
      <c r="AI326" s="1"/>
      <c r="AJ326" s="1"/>
      <c r="AK326" s="26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7"/>
      <c r="AG327" s="26"/>
      <c r="AH327" s="1"/>
      <c r="AI327" s="1"/>
      <c r="AJ327" s="1"/>
      <c r="AK327" s="26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7"/>
      <c r="AG328" s="26"/>
      <c r="AH328" s="1"/>
      <c r="AI328" s="1"/>
      <c r="AJ328" s="1"/>
      <c r="AK328" s="26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7"/>
      <c r="AG329" s="26"/>
      <c r="AH329" s="1"/>
      <c r="AI329" s="1"/>
      <c r="AJ329" s="1"/>
      <c r="AK329" s="26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7"/>
      <c r="AG330" s="26"/>
      <c r="AH330" s="1"/>
      <c r="AI330" s="1"/>
      <c r="AJ330" s="1"/>
      <c r="AK330" s="26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7"/>
      <c r="AG331" s="26"/>
      <c r="AH331" s="1"/>
      <c r="AI331" s="1"/>
      <c r="AJ331" s="1"/>
      <c r="AK331" s="26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7"/>
      <c r="AG332" s="26"/>
      <c r="AH332" s="1"/>
      <c r="AI332" s="1"/>
      <c r="AJ332" s="1"/>
      <c r="AK332" s="26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7"/>
      <c r="AG333" s="26"/>
      <c r="AH333" s="1"/>
      <c r="AI333" s="1"/>
      <c r="AJ333" s="1"/>
      <c r="AK333" s="26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7"/>
      <c r="AG334" s="26"/>
      <c r="AH334" s="1"/>
      <c r="AI334" s="1"/>
      <c r="AJ334" s="1"/>
      <c r="AK334" s="26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7"/>
      <c r="AG335" s="26"/>
      <c r="AH335" s="1"/>
      <c r="AI335" s="1"/>
      <c r="AJ335" s="1"/>
      <c r="AK335" s="26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7"/>
      <c r="AG336" s="26"/>
      <c r="AH336" s="1"/>
      <c r="AI336" s="1"/>
      <c r="AJ336" s="1"/>
      <c r="AK336" s="26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7"/>
      <c r="AG337" s="26"/>
      <c r="AH337" s="1"/>
      <c r="AI337" s="1"/>
      <c r="AJ337" s="1"/>
      <c r="AK337" s="26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7"/>
      <c r="AG338" s="26"/>
      <c r="AH338" s="1"/>
      <c r="AI338" s="1"/>
      <c r="AJ338" s="1"/>
      <c r="AK338" s="26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7"/>
      <c r="AG339" s="26"/>
      <c r="AH339" s="1"/>
      <c r="AI339" s="1"/>
      <c r="AJ339" s="1"/>
      <c r="AK339" s="26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7"/>
      <c r="AG340" s="26"/>
      <c r="AH340" s="1"/>
      <c r="AI340" s="1"/>
      <c r="AJ340" s="1"/>
      <c r="AK340" s="26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7"/>
      <c r="AG341" s="26"/>
      <c r="AH341" s="1"/>
      <c r="AI341" s="1"/>
      <c r="AJ341" s="1"/>
      <c r="AK341" s="26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7"/>
      <c r="AG342" s="26"/>
      <c r="AH342" s="1"/>
      <c r="AI342" s="1"/>
      <c r="AJ342" s="1"/>
      <c r="AK342" s="26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7"/>
      <c r="AG343" s="26"/>
      <c r="AH343" s="1"/>
      <c r="AI343" s="1"/>
      <c r="AJ343" s="1"/>
      <c r="AK343" s="26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7"/>
      <c r="AG344" s="26"/>
      <c r="AH344" s="1"/>
      <c r="AI344" s="1"/>
      <c r="AJ344" s="1"/>
      <c r="AK344" s="26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7"/>
      <c r="AG345" s="26"/>
      <c r="AH345" s="1"/>
      <c r="AI345" s="1"/>
      <c r="AJ345" s="1"/>
      <c r="AK345" s="26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7"/>
      <c r="AG346" s="26"/>
      <c r="AH346" s="1"/>
      <c r="AI346" s="1"/>
      <c r="AJ346" s="1"/>
      <c r="AK346" s="26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7"/>
      <c r="AG347" s="26"/>
      <c r="AH347" s="1"/>
      <c r="AI347" s="1"/>
      <c r="AJ347" s="1"/>
      <c r="AK347" s="26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7"/>
      <c r="AG348" s="26"/>
      <c r="AH348" s="1"/>
      <c r="AI348" s="1"/>
      <c r="AJ348" s="1"/>
      <c r="AK348" s="26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7"/>
      <c r="AG349" s="26"/>
      <c r="AH349" s="1"/>
      <c r="AI349" s="1"/>
      <c r="AJ349" s="1"/>
      <c r="AK349" s="26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7"/>
      <c r="AG350" s="26"/>
      <c r="AH350" s="1"/>
      <c r="AI350" s="1"/>
      <c r="AJ350" s="1"/>
      <c r="AK350" s="26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7"/>
      <c r="AG351" s="26"/>
      <c r="AH351" s="1"/>
      <c r="AI351" s="1"/>
      <c r="AJ351" s="1"/>
      <c r="AK351" s="26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7"/>
      <c r="AG352" s="26"/>
      <c r="AH352" s="1"/>
      <c r="AI352" s="1"/>
      <c r="AJ352" s="1"/>
      <c r="AK352" s="26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7"/>
      <c r="AG353" s="26"/>
      <c r="AH353" s="1"/>
      <c r="AI353" s="1"/>
      <c r="AJ353" s="1"/>
      <c r="AK353" s="26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7"/>
      <c r="AG354" s="26"/>
      <c r="AH354" s="1"/>
      <c r="AI354" s="1"/>
      <c r="AJ354" s="1"/>
      <c r="AK354" s="26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7"/>
      <c r="AG355" s="26"/>
      <c r="AH355" s="1"/>
      <c r="AI355" s="1"/>
      <c r="AJ355" s="1"/>
      <c r="AK355" s="26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7"/>
      <c r="AG356" s="26"/>
      <c r="AH356" s="1"/>
      <c r="AI356" s="1"/>
      <c r="AJ356" s="1"/>
      <c r="AK356" s="26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7"/>
      <c r="AG357" s="26"/>
      <c r="AH357" s="1"/>
      <c r="AI357" s="1"/>
      <c r="AJ357" s="1"/>
      <c r="AK357" s="26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7"/>
      <c r="AG358" s="26"/>
      <c r="AH358" s="1"/>
      <c r="AI358" s="1"/>
      <c r="AJ358" s="1"/>
      <c r="AK358" s="26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7"/>
      <c r="AG359" s="26"/>
      <c r="AH359" s="1"/>
      <c r="AI359" s="1"/>
      <c r="AJ359" s="1"/>
      <c r="AK359" s="26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7"/>
      <c r="AG360" s="26"/>
      <c r="AH360" s="1"/>
      <c r="AI360" s="1"/>
      <c r="AJ360" s="1"/>
      <c r="AK360" s="26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7"/>
      <c r="AG361" s="26"/>
      <c r="AH361" s="1"/>
      <c r="AI361" s="1"/>
      <c r="AJ361" s="1"/>
      <c r="AK361" s="26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7"/>
      <c r="AG362" s="26"/>
      <c r="AH362" s="1"/>
      <c r="AI362" s="1"/>
      <c r="AJ362" s="1"/>
      <c r="AK362" s="26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7"/>
      <c r="AG363" s="26"/>
      <c r="AH363" s="1"/>
      <c r="AI363" s="1"/>
      <c r="AJ363" s="1"/>
      <c r="AK363" s="26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7"/>
      <c r="AG364" s="26"/>
      <c r="AH364" s="1"/>
      <c r="AI364" s="1"/>
      <c r="AJ364" s="1"/>
      <c r="AK364" s="26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7"/>
      <c r="AG365" s="26"/>
      <c r="AH365" s="1"/>
      <c r="AI365" s="1"/>
      <c r="AJ365" s="1"/>
      <c r="AK365" s="26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7"/>
      <c r="AG366" s="26"/>
      <c r="AH366" s="1"/>
      <c r="AI366" s="1"/>
      <c r="AJ366" s="1"/>
      <c r="AK366" s="26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7"/>
      <c r="AG367" s="26"/>
      <c r="AH367" s="1"/>
      <c r="AI367" s="1"/>
      <c r="AJ367" s="1"/>
      <c r="AK367" s="26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7"/>
      <c r="AG368" s="26"/>
      <c r="AH368" s="1"/>
      <c r="AI368" s="1"/>
      <c r="AJ368" s="1"/>
      <c r="AK368" s="26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7"/>
      <c r="AG369" s="26"/>
      <c r="AH369" s="1"/>
      <c r="AI369" s="1"/>
      <c r="AJ369" s="1"/>
      <c r="AK369" s="26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7"/>
      <c r="AG370" s="26"/>
      <c r="AH370" s="1"/>
      <c r="AI370" s="1"/>
      <c r="AJ370" s="1"/>
      <c r="AK370" s="26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7"/>
      <c r="AG371" s="26"/>
      <c r="AH371" s="1"/>
      <c r="AI371" s="1"/>
      <c r="AJ371" s="1"/>
      <c r="AK371" s="26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7"/>
      <c r="AG372" s="26"/>
      <c r="AH372" s="1"/>
      <c r="AI372" s="1"/>
      <c r="AJ372" s="1"/>
      <c r="AK372" s="26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7"/>
      <c r="AG373" s="26"/>
      <c r="AH373" s="1"/>
      <c r="AI373" s="1"/>
      <c r="AJ373" s="1"/>
      <c r="AK373" s="26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7"/>
      <c r="AG374" s="26"/>
      <c r="AH374" s="1"/>
      <c r="AI374" s="1"/>
      <c r="AJ374" s="1"/>
      <c r="AK374" s="26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7"/>
      <c r="AG375" s="26"/>
      <c r="AH375" s="1"/>
      <c r="AI375" s="1"/>
      <c r="AJ375" s="1"/>
      <c r="AK375" s="26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7"/>
      <c r="AG376" s="26"/>
      <c r="AH376" s="1"/>
      <c r="AI376" s="1"/>
      <c r="AJ376" s="1"/>
      <c r="AK376" s="26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7"/>
      <c r="AG377" s="26"/>
      <c r="AH377" s="1"/>
      <c r="AI377" s="1"/>
      <c r="AJ377" s="1"/>
      <c r="AK377" s="26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7"/>
      <c r="AG378" s="26"/>
      <c r="AH378" s="1"/>
      <c r="AI378" s="1"/>
      <c r="AJ378" s="1"/>
      <c r="AK378" s="26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7"/>
      <c r="AG379" s="26"/>
      <c r="AH379" s="1"/>
      <c r="AI379" s="1"/>
      <c r="AJ379" s="1"/>
      <c r="AK379" s="26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7"/>
      <c r="AG380" s="26"/>
      <c r="AH380" s="1"/>
      <c r="AI380" s="1"/>
      <c r="AJ380" s="1"/>
      <c r="AK380" s="26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7"/>
      <c r="AG381" s="26"/>
      <c r="AH381" s="1"/>
      <c r="AI381" s="1"/>
      <c r="AJ381" s="1"/>
      <c r="AK381" s="26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7"/>
      <c r="AG382" s="26"/>
      <c r="AH382" s="1"/>
      <c r="AI382" s="1"/>
      <c r="AJ382" s="1"/>
      <c r="AK382" s="26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7"/>
      <c r="AG383" s="26"/>
      <c r="AH383" s="1"/>
      <c r="AI383" s="1"/>
      <c r="AJ383" s="1"/>
      <c r="AK383" s="26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7"/>
      <c r="AG384" s="26"/>
      <c r="AH384" s="1"/>
      <c r="AI384" s="1"/>
      <c r="AJ384" s="1"/>
      <c r="AK384" s="26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7"/>
      <c r="AG385" s="26"/>
      <c r="AH385" s="1"/>
      <c r="AI385" s="1"/>
      <c r="AJ385" s="1"/>
      <c r="AK385" s="26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7"/>
      <c r="AG386" s="26"/>
      <c r="AH386" s="1"/>
      <c r="AI386" s="1"/>
      <c r="AJ386" s="1"/>
      <c r="AK386" s="26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7"/>
      <c r="AG387" s="26"/>
      <c r="AH387" s="1"/>
      <c r="AI387" s="1"/>
      <c r="AJ387" s="1"/>
      <c r="AK387" s="26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7"/>
      <c r="AG388" s="26"/>
      <c r="AH388" s="1"/>
      <c r="AI388" s="1"/>
      <c r="AJ388" s="1"/>
      <c r="AK388" s="26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7"/>
      <c r="AG389" s="26"/>
      <c r="AH389" s="1"/>
      <c r="AI389" s="1"/>
      <c r="AJ389" s="1"/>
      <c r="AK389" s="26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7"/>
      <c r="AG390" s="26"/>
      <c r="AH390" s="1"/>
      <c r="AI390" s="1"/>
      <c r="AJ390" s="1"/>
      <c r="AK390" s="26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7"/>
      <c r="AG391" s="26"/>
      <c r="AH391" s="1"/>
      <c r="AI391" s="1"/>
      <c r="AJ391" s="1"/>
      <c r="AK391" s="26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7"/>
      <c r="AG392" s="26"/>
      <c r="AH392" s="1"/>
      <c r="AI392" s="1"/>
      <c r="AJ392" s="1"/>
      <c r="AK392" s="26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7"/>
      <c r="AG393" s="26"/>
      <c r="AH393" s="1"/>
      <c r="AI393" s="1"/>
      <c r="AJ393" s="1"/>
      <c r="AK393" s="26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7"/>
      <c r="AG394" s="26"/>
      <c r="AH394" s="1"/>
      <c r="AI394" s="1"/>
      <c r="AJ394" s="1"/>
      <c r="AK394" s="26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7"/>
      <c r="AG395" s="26"/>
      <c r="AH395" s="1"/>
      <c r="AI395" s="1"/>
      <c r="AJ395" s="1"/>
      <c r="AK395" s="26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7"/>
      <c r="AG396" s="26"/>
      <c r="AH396" s="1"/>
      <c r="AI396" s="1"/>
      <c r="AJ396" s="1"/>
      <c r="AK396" s="26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7"/>
      <c r="AG397" s="26"/>
      <c r="AH397" s="1"/>
      <c r="AI397" s="1"/>
      <c r="AJ397" s="1"/>
      <c r="AK397" s="26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7"/>
      <c r="AG398" s="26"/>
      <c r="AH398" s="1"/>
      <c r="AI398" s="1"/>
      <c r="AJ398" s="1"/>
      <c r="AK398" s="26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7"/>
      <c r="AG399" s="26"/>
      <c r="AH399" s="1"/>
      <c r="AI399" s="1"/>
      <c r="AJ399" s="1"/>
      <c r="AK399" s="26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7"/>
      <c r="AG400" s="26"/>
      <c r="AH400" s="1"/>
      <c r="AI400" s="1"/>
      <c r="AJ400" s="1"/>
      <c r="AK400" s="26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7"/>
      <c r="AG401" s="26"/>
      <c r="AH401" s="1"/>
      <c r="AI401" s="1"/>
      <c r="AJ401" s="1"/>
      <c r="AK401" s="26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7"/>
      <c r="AG402" s="26"/>
      <c r="AH402" s="1"/>
      <c r="AI402" s="1"/>
      <c r="AJ402" s="1"/>
      <c r="AK402" s="26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7"/>
      <c r="AG403" s="26"/>
      <c r="AH403" s="1"/>
      <c r="AI403" s="1"/>
      <c r="AJ403" s="1"/>
      <c r="AK403" s="26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7"/>
      <c r="AG404" s="26"/>
      <c r="AH404" s="1"/>
      <c r="AI404" s="1"/>
      <c r="AJ404" s="1"/>
      <c r="AK404" s="26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7"/>
      <c r="AG405" s="26"/>
      <c r="AH405" s="1"/>
      <c r="AI405" s="1"/>
      <c r="AJ405" s="1"/>
      <c r="AK405" s="26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7"/>
      <c r="AG406" s="26"/>
      <c r="AH406" s="1"/>
      <c r="AI406" s="1"/>
      <c r="AJ406" s="1"/>
      <c r="AK406" s="26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7"/>
      <c r="AG407" s="26"/>
      <c r="AH407" s="1"/>
      <c r="AI407" s="1"/>
      <c r="AJ407" s="1"/>
      <c r="AK407" s="26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7"/>
      <c r="AG408" s="26"/>
      <c r="AH408" s="1"/>
      <c r="AI408" s="1"/>
      <c r="AJ408" s="1"/>
      <c r="AK408" s="26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7"/>
      <c r="AG409" s="26"/>
      <c r="AH409" s="1"/>
      <c r="AI409" s="1"/>
      <c r="AJ409" s="1"/>
      <c r="AK409" s="26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7"/>
      <c r="AG410" s="26"/>
      <c r="AH410" s="1"/>
      <c r="AI410" s="1"/>
      <c r="AJ410" s="1"/>
      <c r="AK410" s="26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7"/>
      <c r="AG411" s="26"/>
      <c r="AH411" s="1"/>
      <c r="AI411" s="1"/>
      <c r="AJ411" s="1"/>
      <c r="AK411" s="26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7"/>
      <c r="AG412" s="26"/>
      <c r="AH412" s="1"/>
      <c r="AI412" s="1"/>
      <c r="AJ412" s="1"/>
      <c r="AK412" s="26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7"/>
      <c r="AG413" s="26"/>
      <c r="AH413" s="1"/>
      <c r="AI413" s="1"/>
      <c r="AJ413" s="1"/>
      <c r="AK413" s="26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7"/>
      <c r="AG414" s="26"/>
      <c r="AH414" s="1"/>
      <c r="AI414" s="1"/>
      <c r="AJ414" s="1"/>
      <c r="AK414" s="26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7"/>
      <c r="AG415" s="26"/>
      <c r="AH415" s="1"/>
      <c r="AI415" s="1"/>
      <c r="AJ415" s="1"/>
      <c r="AK415" s="26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7"/>
      <c r="AG416" s="26"/>
      <c r="AH416" s="1"/>
      <c r="AI416" s="1"/>
      <c r="AJ416" s="1"/>
      <c r="AK416" s="26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7"/>
      <c r="AG417" s="26"/>
      <c r="AH417" s="1"/>
      <c r="AI417" s="1"/>
      <c r="AJ417" s="1"/>
      <c r="AK417" s="26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7"/>
      <c r="AG418" s="26"/>
      <c r="AH418" s="1"/>
      <c r="AI418" s="1"/>
      <c r="AJ418" s="1"/>
      <c r="AK418" s="26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7"/>
      <c r="AG419" s="26"/>
      <c r="AH419" s="1"/>
      <c r="AI419" s="1"/>
      <c r="AJ419" s="1"/>
      <c r="AK419" s="26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7"/>
      <c r="AG420" s="26"/>
      <c r="AH420" s="1"/>
      <c r="AI420" s="1"/>
      <c r="AJ420" s="1"/>
      <c r="AK420" s="26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7"/>
      <c r="AG421" s="26"/>
      <c r="AH421" s="1"/>
      <c r="AI421" s="1"/>
      <c r="AJ421" s="1"/>
      <c r="AK421" s="26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7"/>
      <c r="AG422" s="26"/>
      <c r="AH422" s="1"/>
      <c r="AI422" s="1"/>
      <c r="AJ422" s="1"/>
      <c r="AK422" s="26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7"/>
      <c r="AG423" s="26"/>
      <c r="AH423" s="1"/>
      <c r="AI423" s="1"/>
      <c r="AJ423" s="1"/>
      <c r="AK423" s="26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7"/>
      <c r="AG424" s="26"/>
      <c r="AH424" s="1"/>
      <c r="AI424" s="1"/>
      <c r="AJ424" s="1"/>
      <c r="AK424" s="26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7"/>
      <c r="AG425" s="26"/>
      <c r="AH425" s="1"/>
      <c r="AI425" s="1"/>
      <c r="AJ425" s="1"/>
      <c r="AK425" s="26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7"/>
      <c r="AG426" s="26"/>
      <c r="AH426" s="1"/>
      <c r="AI426" s="1"/>
      <c r="AJ426" s="1"/>
      <c r="AK426" s="26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7"/>
      <c r="AG427" s="26"/>
      <c r="AH427" s="1"/>
      <c r="AI427" s="1"/>
      <c r="AJ427" s="1"/>
      <c r="AK427" s="26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7"/>
      <c r="AG428" s="26"/>
      <c r="AH428" s="1"/>
      <c r="AI428" s="1"/>
      <c r="AJ428" s="1"/>
      <c r="AK428" s="26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7"/>
      <c r="AG429" s="26"/>
      <c r="AH429" s="1"/>
      <c r="AI429" s="1"/>
      <c r="AJ429" s="1"/>
      <c r="AK429" s="26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7"/>
      <c r="AG430" s="26"/>
      <c r="AH430" s="1"/>
      <c r="AI430" s="1"/>
      <c r="AJ430" s="1"/>
      <c r="AK430" s="26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7"/>
      <c r="AG431" s="26"/>
      <c r="AH431" s="1"/>
      <c r="AI431" s="1"/>
      <c r="AJ431" s="1"/>
      <c r="AK431" s="26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7"/>
      <c r="AG432" s="26"/>
      <c r="AH432" s="1"/>
      <c r="AI432" s="1"/>
      <c r="AJ432" s="1"/>
      <c r="AK432" s="26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7"/>
      <c r="AG433" s="26"/>
      <c r="AH433" s="1"/>
      <c r="AI433" s="1"/>
      <c r="AJ433" s="1"/>
      <c r="AK433" s="26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7"/>
      <c r="AG434" s="26"/>
      <c r="AH434" s="1"/>
      <c r="AI434" s="1"/>
      <c r="AJ434" s="1"/>
      <c r="AK434" s="26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7"/>
      <c r="AG435" s="26"/>
      <c r="AH435" s="1"/>
      <c r="AI435" s="1"/>
      <c r="AJ435" s="1"/>
      <c r="AK435" s="26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7"/>
      <c r="AG436" s="26"/>
      <c r="AH436" s="1"/>
      <c r="AI436" s="1"/>
      <c r="AJ436" s="1"/>
      <c r="AK436" s="26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7"/>
      <c r="AG437" s="26"/>
      <c r="AH437" s="1"/>
      <c r="AI437" s="1"/>
      <c r="AJ437" s="1"/>
      <c r="AK437" s="26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7"/>
      <c r="AG438" s="26"/>
      <c r="AH438" s="1"/>
      <c r="AI438" s="1"/>
      <c r="AJ438" s="1"/>
      <c r="AK438" s="26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7"/>
      <c r="AG439" s="26"/>
      <c r="AH439" s="1"/>
      <c r="AI439" s="1"/>
      <c r="AJ439" s="1"/>
      <c r="AK439" s="26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7"/>
      <c r="AG440" s="26"/>
      <c r="AH440" s="1"/>
      <c r="AI440" s="1"/>
      <c r="AJ440" s="1"/>
      <c r="AK440" s="26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7"/>
      <c r="AG441" s="26"/>
      <c r="AH441" s="1"/>
      <c r="AI441" s="1"/>
      <c r="AJ441" s="1"/>
      <c r="AK441" s="26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7"/>
      <c r="AG442" s="26"/>
      <c r="AH442" s="1"/>
      <c r="AI442" s="1"/>
      <c r="AJ442" s="1"/>
      <c r="AK442" s="26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7"/>
      <c r="AG443" s="26"/>
      <c r="AH443" s="1"/>
      <c r="AI443" s="1"/>
      <c r="AJ443" s="1"/>
      <c r="AK443" s="26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7"/>
      <c r="AG444" s="26"/>
      <c r="AH444" s="1"/>
      <c r="AI444" s="1"/>
      <c r="AJ444" s="1"/>
      <c r="AK444" s="26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7"/>
      <c r="AG445" s="26"/>
      <c r="AH445" s="1"/>
      <c r="AI445" s="1"/>
      <c r="AJ445" s="1"/>
      <c r="AK445" s="26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7"/>
      <c r="AG446" s="26"/>
      <c r="AH446" s="1"/>
      <c r="AI446" s="1"/>
      <c r="AJ446" s="1"/>
      <c r="AK446" s="26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7"/>
      <c r="AG447" s="26"/>
      <c r="AH447" s="1"/>
      <c r="AI447" s="1"/>
      <c r="AJ447" s="1"/>
      <c r="AK447" s="26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7"/>
      <c r="AG448" s="26"/>
      <c r="AH448" s="1"/>
      <c r="AI448" s="1"/>
      <c r="AJ448" s="1"/>
      <c r="AK448" s="26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7"/>
      <c r="AG449" s="26"/>
      <c r="AH449" s="1"/>
      <c r="AI449" s="1"/>
      <c r="AJ449" s="1"/>
      <c r="AK449" s="26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7"/>
      <c r="AG450" s="26"/>
      <c r="AH450" s="1"/>
      <c r="AI450" s="1"/>
      <c r="AJ450" s="1"/>
      <c r="AK450" s="26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7"/>
      <c r="AG451" s="26"/>
      <c r="AH451" s="1"/>
      <c r="AI451" s="1"/>
      <c r="AJ451" s="1"/>
      <c r="AK451" s="26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7"/>
      <c r="AG452" s="26"/>
      <c r="AH452" s="1"/>
      <c r="AI452" s="1"/>
      <c r="AJ452" s="1"/>
      <c r="AK452" s="26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7"/>
      <c r="AG453" s="26"/>
      <c r="AH453" s="1"/>
      <c r="AI453" s="1"/>
      <c r="AJ453" s="1"/>
      <c r="AK453" s="26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7"/>
      <c r="AG454" s="26"/>
      <c r="AH454" s="1"/>
      <c r="AI454" s="1"/>
      <c r="AJ454" s="1"/>
      <c r="AK454" s="26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7"/>
      <c r="AG455" s="26"/>
      <c r="AH455" s="1"/>
      <c r="AI455" s="1"/>
      <c r="AJ455" s="1"/>
      <c r="AK455" s="26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7"/>
      <c r="AG456" s="26"/>
      <c r="AH456" s="1"/>
      <c r="AI456" s="1"/>
      <c r="AJ456" s="1"/>
      <c r="AK456" s="26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7"/>
      <c r="AG457" s="26"/>
      <c r="AH457" s="1"/>
      <c r="AI457" s="1"/>
      <c r="AJ457" s="1"/>
      <c r="AK457" s="26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7"/>
      <c r="AG458" s="26"/>
      <c r="AH458" s="1"/>
      <c r="AI458" s="1"/>
      <c r="AJ458" s="1"/>
      <c r="AK458" s="26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7"/>
      <c r="AG459" s="26"/>
      <c r="AH459" s="1"/>
      <c r="AI459" s="1"/>
      <c r="AJ459" s="1"/>
      <c r="AK459" s="26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7"/>
      <c r="AG460" s="26"/>
      <c r="AH460" s="1"/>
      <c r="AI460" s="1"/>
      <c r="AJ460" s="1"/>
      <c r="AK460" s="26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7"/>
      <c r="AG461" s="26"/>
      <c r="AH461" s="1"/>
      <c r="AI461" s="1"/>
      <c r="AJ461" s="1"/>
      <c r="AK461" s="26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7"/>
      <c r="AG462" s="26"/>
      <c r="AH462" s="1"/>
      <c r="AI462" s="1"/>
      <c r="AJ462" s="1"/>
      <c r="AK462" s="26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7"/>
      <c r="AG463" s="26"/>
      <c r="AH463" s="1"/>
      <c r="AI463" s="1"/>
      <c r="AJ463" s="1"/>
      <c r="AK463" s="26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7"/>
      <c r="AG464" s="26"/>
      <c r="AH464" s="1"/>
      <c r="AI464" s="1"/>
      <c r="AJ464" s="1"/>
      <c r="AK464" s="26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7"/>
      <c r="AG465" s="26"/>
      <c r="AH465" s="1"/>
      <c r="AI465" s="1"/>
      <c r="AJ465" s="1"/>
      <c r="AK465" s="26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7"/>
      <c r="AG466" s="26"/>
      <c r="AH466" s="1"/>
      <c r="AI466" s="1"/>
      <c r="AJ466" s="1"/>
      <c r="AK466" s="26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7"/>
      <c r="AG467" s="26"/>
      <c r="AH467" s="1"/>
      <c r="AI467" s="1"/>
      <c r="AJ467" s="1"/>
      <c r="AK467" s="26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7"/>
      <c r="AG468" s="26"/>
      <c r="AH468" s="1"/>
      <c r="AI468" s="1"/>
      <c r="AJ468" s="1"/>
      <c r="AK468" s="26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7"/>
      <c r="AG469" s="26"/>
      <c r="AH469" s="1"/>
      <c r="AI469" s="1"/>
      <c r="AJ469" s="1"/>
      <c r="AK469" s="26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7"/>
      <c r="AG470" s="26"/>
      <c r="AH470" s="1"/>
      <c r="AI470" s="1"/>
      <c r="AJ470" s="1"/>
      <c r="AK470" s="26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7"/>
      <c r="AG471" s="26"/>
      <c r="AH471" s="1"/>
      <c r="AI471" s="1"/>
      <c r="AJ471" s="1"/>
      <c r="AK471" s="26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7"/>
      <c r="AG472" s="26"/>
      <c r="AH472" s="1"/>
      <c r="AI472" s="1"/>
      <c r="AJ472" s="1"/>
      <c r="AK472" s="26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7"/>
      <c r="AG473" s="26"/>
      <c r="AH473" s="1"/>
      <c r="AI473" s="1"/>
      <c r="AJ473" s="1"/>
      <c r="AK473" s="26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7"/>
      <c r="AG474" s="26"/>
      <c r="AH474" s="1"/>
      <c r="AI474" s="1"/>
      <c r="AJ474" s="1"/>
      <c r="AK474" s="26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7"/>
      <c r="AG475" s="26"/>
      <c r="AH475" s="1"/>
      <c r="AI475" s="1"/>
      <c r="AJ475" s="1"/>
      <c r="AK475" s="26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7"/>
      <c r="AG476" s="26"/>
      <c r="AH476" s="1"/>
      <c r="AI476" s="1"/>
      <c r="AJ476" s="1"/>
      <c r="AK476" s="26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7"/>
      <c r="AG477" s="26"/>
      <c r="AH477" s="1"/>
      <c r="AI477" s="1"/>
      <c r="AJ477" s="1"/>
      <c r="AK477" s="26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7"/>
      <c r="AG478" s="26"/>
      <c r="AH478" s="1"/>
      <c r="AI478" s="1"/>
      <c r="AJ478" s="1"/>
      <c r="AK478" s="26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7"/>
      <c r="AG479" s="26"/>
      <c r="AH479" s="1"/>
      <c r="AI479" s="1"/>
      <c r="AJ479" s="1"/>
      <c r="AK479" s="26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7"/>
      <c r="AG480" s="26"/>
      <c r="AH480" s="1"/>
      <c r="AI480" s="1"/>
      <c r="AJ480" s="1"/>
      <c r="AK480" s="26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7"/>
      <c r="AG481" s="26"/>
      <c r="AH481" s="1"/>
      <c r="AI481" s="1"/>
      <c r="AJ481" s="1"/>
      <c r="AK481" s="26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7"/>
      <c r="AG482" s="26"/>
      <c r="AH482" s="1"/>
      <c r="AI482" s="1"/>
      <c r="AJ482" s="1"/>
      <c r="AK482" s="26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7"/>
      <c r="AG483" s="26"/>
      <c r="AH483" s="1"/>
      <c r="AI483" s="1"/>
      <c r="AJ483" s="1"/>
      <c r="AK483" s="26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7"/>
      <c r="AG484" s="26"/>
      <c r="AH484" s="1"/>
      <c r="AI484" s="1"/>
      <c r="AJ484" s="1"/>
      <c r="AK484" s="26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7"/>
      <c r="AG485" s="26"/>
      <c r="AH485" s="1"/>
      <c r="AI485" s="1"/>
      <c r="AJ485" s="1"/>
      <c r="AK485" s="26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7"/>
      <c r="AG486" s="26"/>
      <c r="AH486" s="1"/>
      <c r="AI486" s="1"/>
      <c r="AJ486" s="1"/>
      <c r="AK486" s="26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7"/>
      <c r="AG487" s="26"/>
      <c r="AH487" s="1"/>
      <c r="AI487" s="1"/>
      <c r="AJ487" s="1"/>
      <c r="AK487" s="26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7"/>
      <c r="AG488" s="26"/>
      <c r="AH488" s="1"/>
      <c r="AI488" s="1"/>
      <c r="AJ488" s="1"/>
      <c r="AK488" s="26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7"/>
      <c r="AG489" s="26"/>
      <c r="AH489" s="1"/>
      <c r="AI489" s="1"/>
      <c r="AJ489" s="1"/>
      <c r="AK489" s="26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7"/>
      <c r="AG490" s="26"/>
      <c r="AH490" s="1"/>
      <c r="AI490" s="1"/>
      <c r="AJ490" s="1"/>
      <c r="AK490" s="26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7"/>
      <c r="AG491" s="26"/>
      <c r="AH491" s="1"/>
      <c r="AI491" s="1"/>
      <c r="AJ491" s="1"/>
      <c r="AK491" s="26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7"/>
      <c r="AG492" s="26"/>
      <c r="AH492" s="1"/>
      <c r="AI492" s="1"/>
      <c r="AJ492" s="1"/>
      <c r="AK492" s="26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7"/>
      <c r="AG493" s="26"/>
      <c r="AH493" s="1"/>
      <c r="AI493" s="1"/>
      <c r="AJ493" s="1"/>
      <c r="AK493" s="26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7"/>
      <c r="AG494" s="26"/>
      <c r="AH494" s="1"/>
      <c r="AI494" s="1"/>
      <c r="AJ494" s="1"/>
      <c r="AK494" s="26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7"/>
      <c r="AG495" s="26"/>
      <c r="AH495" s="1"/>
      <c r="AI495" s="1"/>
      <c r="AJ495" s="1"/>
      <c r="AK495" s="26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7"/>
      <c r="AG496" s="26"/>
      <c r="AH496" s="1"/>
      <c r="AI496" s="1"/>
      <c r="AJ496" s="1"/>
      <c r="AK496" s="26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7"/>
      <c r="AG497" s="26"/>
      <c r="AH497" s="1"/>
      <c r="AI497" s="1"/>
      <c r="AJ497" s="1"/>
      <c r="AK497" s="26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7"/>
      <c r="AG498" s="26"/>
      <c r="AH498" s="1"/>
      <c r="AI498" s="1"/>
      <c r="AJ498" s="1"/>
      <c r="AK498" s="26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K77" xr:uid="{F7D730C9-AB3C-4771-8F91-9B728807A36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2024-12-30T11:09:11Z</dcterms:created>
  <dcterms:modified xsi:type="dcterms:W3CDTF">2025-01-03T09:12:07Z</dcterms:modified>
</cp:coreProperties>
</file>