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6BC561E-D56D-4CD1-9CE5-AAB3E69B1F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Y538" i="1" s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Y466" i="1" s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Y428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H680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80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0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Y79" i="1"/>
  <c r="Z82" i="1"/>
  <c r="Z87" i="1" s="1"/>
  <c r="BN82" i="1"/>
  <c r="BP82" i="1"/>
  <c r="Z84" i="1"/>
  <c r="BN84" i="1"/>
  <c r="Z86" i="1"/>
  <c r="BN86" i="1"/>
  <c r="Z90" i="1"/>
  <c r="BN90" i="1"/>
  <c r="BP90" i="1"/>
  <c r="Z92" i="1"/>
  <c r="BN92" i="1"/>
  <c r="Z94" i="1"/>
  <c r="BN94" i="1"/>
  <c r="Y97" i="1"/>
  <c r="Z100" i="1"/>
  <c r="Z102" i="1" s="1"/>
  <c r="BN100" i="1"/>
  <c r="BP100" i="1"/>
  <c r="E680" i="1"/>
  <c r="Z107" i="1"/>
  <c r="Z109" i="1" s="1"/>
  <c r="BN107" i="1"/>
  <c r="BP107" i="1"/>
  <c r="Y110" i="1"/>
  <c r="Z113" i="1"/>
  <c r="Z118" i="1" s="1"/>
  <c r="BN113" i="1"/>
  <c r="BP113" i="1"/>
  <c r="Z115" i="1"/>
  <c r="BN115" i="1"/>
  <c r="F680" i="1"/>
  <c r="Z123" i="1"/>
  <c r="Z127" i="1" s="1"/>
  <c r="BN123" i="1"/>
  <c r="BP123" i="1"/>
  <c r="Z125" i="1"/>
  <c r="BN125" i="1"/>
  <c r="Y128" i="1"/>
  <c r="Z131" i="1"/>
  <c r="Z134" i="1" s="1"/>
  <c r="BN131" i="1"/>
  <c r="BP131" i="1"/>
  <c r="Z133" i="1"/>
  <c r="BN133" i="1"/>
  <c r="Z137" i="1"/>
  <c r="Z144" i="1" s="1"/>
  <c r="BN137" i="1"/>
  <c r="BP137" i="1"/>
  <c r="Z139" i="1"/>
  <c r="BN139" i="1"/>
  <c r="Z141" i="1"/>
  <c r="BN141" i="1"/>
  <c r="Z143" i="1"/>
  <c r="BN143" i="1"/>
  <c r="Y144" i="1"/>
  <c r="Z147" i="1"/>
  <c r="Z149" i="1" s="1"/>
  <c r="BN147" i="1"/>
  <c r="BP147" i="1"/>
  <c r="Y150" i="1"/>
  <c r="Z153" i="1"/>
  <c r="Z156" i="1" s="1"/>
  <c r="BN153" i="1"/>
  <c r="BP153" i="1"/>
  <c r="Z155" i="1"/>
  <c r="BN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Y179" i="1"/>
  <c r="Y185" i="1"/>
  <c r="Y191" i="1"/>
  <c r="Y201" i="1"/>
  <c r="Y208" i="1"/>
  <c r="Y212" i="1"/>
  <c r="Y224" i="1"/>
  <c r="Y238" i="1"/>
  <c r="Y247" i="1"/>
  <c r="Y258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Y381" i="1"/>
  <c r="BP375" i="1"/>
  <c r="BN375" i="1"/>
  <c r="Z375" i="1"/>
  <c r="Z380" i="1" s="1"/>
  <c r="H9" i="1"/>
  <c r="Y24" i="1"/>
  <c r="Y53" i="1"/>
  <c r="Y72" i="1"/>
  <c r="Y157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80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Z258" i="1" s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Z271" i="1" s="1"/>
  <c r="BN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80" i="1"/>
  <c r="Y312" i="1"/>
  <c r="BP305" i="1"/>
  <c r="BN305" i="1"/>
  <c r="Z305" i="1"/>
  <c r="BP309" i="1"/>
  <c r="BN309" i="1"/>
  <c r="Z309" i="1"/>
  <c r="S680" i="1"/>
  <c r="Y338" i="1"/>
  <c r="Y348" i="1"/>
  <c r="BP357" i="1"/>
  <c r="BN357" i="1"/>
  <c r="Z357" i="1"/>
  <c r="Z364" i="1" s="1"/>
  <c r="BP361" i="1"/>
  <c r="BN361" i="1"/>
  <c r="Z361" i="1"/>
  <c r="BP369" i="1"/>
  <c r="BN369" i="1"/>
  <c r="Z369" i="1"/>
  <c r="Y380" i="1"/>
  <c r="M680" i="1"/>
  <c r="Y289" i="1"/>
  <c r="Y317" i="1"/>
  <c r="Y330" i="1"/>
  <c r="U680" i="1"/>
  <c r="Y364" i="1"/>
  <c r="Z377" i="1"/>
  <c r="BN377" i="1"/>
  <c r="Z379" i="1"/>
  <c r="BN379" i="1"/>
  <c r="Z383" i="1"/>
  <c r="BN383" i="1"/>
  <c r="BP383" i="1"/>
  <c r="Z385" i="1"/>
  <c r="BN385" i="1"/>
  <c r="Z386" i="1"/>
  <c r="BN386" i="1"/>
  <c r="Y387" i="1"/>
  <c r="Z392" i="1"/>
  <c r="Z394" i="1" s="1"/>
  <c r="BN392" i="1"/>
  <c r="BP392" i="1"/>
  <c r="Z398" i="1"/>
  <c r="Z400" i="1" s="1"/>
  <c r="BN398" i="1"/>
  <c r="BP398" i="1"/>
  <c r="V680" i="1"/>
  <c r="Y406" i="1"/>
  <c r="Z409" i="1"/>
  <c r="Z411" i="1" s="1"/>
  <c r="BN409" i="1"/>
  <c r="BP409" i="1"/>
  <c r="W680" i="1"/>
  <c r="Y427" i="1"/>
  <c r="Z417" i="1"/>
  <c r="Z427" i="1" s="1"/>
  <c r="BN417" i="1"/>
  <c r="BP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Z500" i="1" s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426" i="1"/>
  <c r="BN426" i="1"/>
  <c r="Z426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Z453" i="1" s="1"/>
  <c r="BP450" i="1"/>
  <c r="BN450" i="1"/>
  <c r="Z450" i="1"/>
  <c r="Y467" i="1"/>
  <c r="BP461" i="1"/>
  <c r="BN461" i="1"/>
  <c r="Z461" i="1"/>
  <c r="Z466" i="1" s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586" i="1" l="1"/>
  <c r="Z650" i="1"/>
  <c r="Z632" i="1"/>
  <c r="Z615" i="1"/>
  <c r="Z592" i="1"/>
  <c r="Z570" i="1"/>
  <c r="Z387" i="1"/>
  <c r="Z311" i="1"/>
  <c r="Z246" i="1"/>
  <c r="Y670" i="1"/>
  <c r="Z371" i="1"/>
  <c r="Z179" i="1"/>
  <c r="Z96" i="1"/>
  <c r="Z53" i="1"/>
  <c r="Z34" i="1"/>
  <c r="Y674" i="1"/>
  <c r="Y671" i="1"/>
  <c r="Z562" i="1"/>
  <c r="Z437" i="1"/>
  <c r="Z301" i="1"/>
  <c r="Y672" i="1"/>
  <c r="Z675" i="1"/>
  <c r="Y673" i="1" l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<sst xmlns="http://schemas.openxmlformats.org/spreadsheetml/2006/main" count="3191" uniqueCount="1100">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</sst>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61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200</v>
      </c>
      <c r="Y47" s="788">
        <f t="shared" ref="Y47:Y52" si="6">IFERROR(IF(X47="",0,CEILING((X47/$H47),1)*$H47),"")</f>
        <v>205.20000000000002</v>
      </c>
      <c r="Z47" s="36">
        <f>IFERROR(IF(Y47=0,"",ROUNDUP(Y47/H47,0)*0.02175),"")</f>
        <v>0.41324999999999995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208.88888888888889</v>
      </c>
      <c r="BN47" s="64">
        <f t="shared" ref="BN47:BN52" si="8">IFERROR(Y47*I47/H47,"0")</f>
        <v>214.32</v>
      </c>
      <c r="BO47" s="64">
        <f t="shared" ref="BO47:BO52" si="9">IFERROR(1/J47*(X47/H47),"0")</f>
        <v>0.3306878306878307</v>
      </c>
      <c r="BP47" s="64">
        <f t="shared" ref="BP47:BP52" si="10">IFERROR(1/J47*(Y47/H47),"0")</f>
        <v>0.33928571428571425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265</v>
      </c>
      <c r="Y49" s="788">
        <f t="shared" si="6"/>
        <v>268.79999999999995</v>
      </c>
      <c r="Z49" s="36">
        <f>IFERROR(IF(Y49=0,"",ROUNDUP(Y49/H49,0)*0.02175),"")</f>
        <v>0.52200000000000002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276.35714285714283</v>
      </c>
      <c r="BN49" s="64">
        <f t="shared" si="8"/>
        <v>280.31999999999994</v>
      </c>
      <c r="BO49" s="64">
        <f t="shared" si="9"/>
        <v>0.42251275510204084</v>
      </c>
      <c r="BP49" s="64">
        <f t="shared" si="10"/>
        <v>0.42857142857142849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106</v>
      </c>
      <c r="Y51" s="788">
        <f t="shared" si="6"/>
        <v>107.30000000000001</v>
      </c>
      <c r="Z51" s="36">
        <f>IFERROR(IF(Y51=0,"",ROUNDUP(Y51/H51,0)*0.00902),"")</f>
        <v>0.26158000000000003</v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112.01621621621622</v>
      </c>
      <c r="BN51" s="64">
        <f t="shared" si="8"/>
        <v>113.39000000000001</v>
      </c>
      <c r="BO51" s="64">
        <f t="shared" si="9"/>
        <v>0.21703521703521703</v>
      </c>
      <c r="BP51" s="64">
        <f t="shared" si="10"/>
        <v>0.2196969696969697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70.827881452881456</v>
      </c>
      <c r="Y53" s="789">
        <f>IFERROR(Y47/H47,"0")+IFERROR(Y48/H48,"0")+IFERROR(Y49/H49,"0")+IFERROR(Y50/H50,"0")+IFERROR(Y51/H51,"0")+IFERROR(Y52/H52,"0")</f>
        <v>72</v>
      </c>
      <c r="Z53" s="789">
        <f>IFERROR(IF(Z47="",0,Z47),"0")+IFERROR(IF(Z48="",0,Z48),"0")+IFERROR(IF(Z49="",0,Z49),"0")+IFERROR(IF(Z50="",0,Z50),"0")+IFERROR(IF(Z51="",0,Z51),"0")+IFERROR(IF(Z52="",0,Z52),"0")</f>
        <v>1.1968299999999998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571</v>
      </c>
      <c r="Y54" s="789">
        <f>IFERROR(SUM(Y47:Y52),"0")</f>
        <v>581.29999999999995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213</v>
      </c>
      <c r="Y74" s="788">
        <f>IFERROR(IF(X74="",0,CEILING((X74/$H74),1)*$H74),"")</f>
        <v>216</v>
      </c>
      <c r="Z74" s="36">
        <f>IFERROR(IF(Y74=0,"",ROUNDUP(Y74/H74,0)*0.02175),"")</f>
        <v>0.43499999999999994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222.46666666666664</v>
      </c>
      <c r="BN74" s="64">
        <f>IFERROR(Y74*I74/H74,"0")</f>
        <v>225.6</v>
      </c>
      <c r="BO74" s="64">
        <f>IFERROR(1/J74*(X74/H74),"0")</f>
        <v>0.35218253968253965</v>
      </c>
      <c r="BP74" s="64">
        <f>IFERROR(1/J74*(Y74/H74),"0")</f>
        <v>0.3571428571428571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19.722222222222221</v>
      </c>
      <c r="Y78" s="789">
        <f>IFERROR(Y74/H74,"0")+IFERROR(Y75/H75,"0")+IFERROR(Y76/H76,"0")+IFERROR(Y77/H77,"0")</f>
        <v>20</v>
      </c>
      <c r="Z78" s="789">
        <f>IFERROR(IF(Z74="",0,Z74),"0")+IFERROR(IF(Z75="",0,Z75),"0")+IFERROR(IF(Z76="",0,Z76),"0")+IFERROR(IF(Z77="",0,Z77),"0")</f>
        <v>0.43499999999999994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213</v>
      </c>
      <c r="Y79" s="789">
        <f>IFERROR(SUM(Y74:Y77),"0")</f>
        <v>216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6</v>
      </c>
      <c r="Y85" s="788">
        <f t="shared" si="16"/>
        <v>7.2</v>
      </c>
      <c r="Z85" s="36">
        <f>IFERROR(IF(Y85=0,"",ROUNDUP(Y85/H85,0)*0.00502),"")</f>
        <v>2.0080000000000001E-2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6.3333333333333321</v>
      </c>
      <c r="BN85" s="64">
        <f t="shared" si="18"/>
        <v>7.6</v>
      </c>
      <c r="BO85" s="64">
        <f t="shared" si="19"/>
        <v>1.4245014245014245E-2</v>
      </c>
      <c r="BP85" s="64">
        <f t="shared" si="20"/>
        <v>1.7094017094017096E-2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7</v>
      </c>
      <c r="Y86" s="788">
        <f t="shared" si="16"/>
        <v>7.2</v>
      </c>
      <c r="Z86" s="36">
        <f>IFERROR(IF(Y86=0,"",ROUNDUP(Y86/H86,0)*0.00502),"")</f>
        <v>2.0080000000000001E-2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7.3888888888888884</v>
      </c>
      <c r="BN86" s="64">
        <f t="shared" si="18"/>
        <v>7.6</v>
      </c>
      <c r="BO86" s="64">
        <f t="shared" si="19"/>
        <v>1.6619183285849954E-2</v>
      </c>
      <c r="BP86" s="64">
        <f t="shared" si="20"/>
        <v>1.7094017094017096E-2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7.2222222222222214</v>
      </c>
      <c r="Y87" s="789">
        <f>IFERROR(Y81/H81,"0")+IFERROR(Y82/H82,"0")+IFERROR(Y83/H83,"0")+IFERROR(Y84/H84,"0")+IFERROR(Y85/H85,"0")+IFERROR(Y86/H86,"0")</f>
        <v>8</v>
      </c>
      <c r="Z87" s="789">
        <f>IFERROR(IF(Z81="",0,Z81),"0")+IFERROR(IF(Z82="",0,Z82),"0")+IFERROR(IF(Z83="",0,Z83),"0")+IFERROR(IF(Z84="",0,Z84),"0")+IFERROR(IF(Z85="",0,Z85),"0")+IFERROR(IF(Z86="",0,Z86),"0")</f>
        <v>4.0160000000000001E-2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13</v>
      </c>
      <c r="Y88" s="789">
        <f>IFERROR(SUM(Y81:Y86),"0")</f>
        <v>14.4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117</v>
      </c>
      <c r="Y91" s="788">
        <f t="shared" si="21"/>
        <v>117.60000000000001</v>
      </c>
      <c r="Z91" s="36">
        <f>IFERROR(IF(Y91=0,"",ROUNDUP(Y91/H91,0)*0.02175),"")</f>
        <v>0.30449999999999999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123.68571428571428</v>
      </c>
      <c r="BN91" s="64">
        <f t="shared" si="23"/>
        <v>124.32000000000002</v>
      </c>
      <c r="BO91" s="64">
        <f t="shared" si="24"/>
        <v>0.24872448979591835</v>
      </c>
      <c r="BP91" s="64">
        <f t="shared" si="25"/>
        <v>0.25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13.928571428571429</v>
      </c>
      <c r="Y96" s="789">
        <f>IFERROR(Y90/H90,"0")+IFERROR(Y91/H91,"0")+IFERROR(Y92/H92,"0")+IFERROR(Y93/H93,"0")+IFERROR(Y94/H94,"0")+IFERROR(Y95/H95,"0")</f>
        <v>14</v>
      </c>
      <c r="Z96" s="789">
        <f>IFERROR(IF(Z90="",0,Z90),"0")+IFERROR(IF(Z91="",0,Z91),"0")+IFERROR(IF(Z92="",0,Z92),"0")+IFERROR(IF(Z93="",0,Z93),"0")+IFERROR(IF(Z94="",0,Z94),"0")+IFERROR(IF(Z95="",0,Z95),"0")</f>
        <v>0.30449999999999999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117</v>
      </c>
      <c r="Y97" s="789">
        <f>IFERROR(SUM(Y90:Y95),"0")</f>
        <v>117.60000000000001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50</v>
      </c>
      <c r="Y100" s="788">
        <f>IFERROR(IF(X100="",0,CEILING((X100/$H100),1)*$H100),"")</f>
        <v>50.400000000000006</v>
      </c>
      <c r="Z100" s="36">
        <f>IFERROR(IF(Y100=0,"",ROUNDUP(Y100/H100,0)*0.02175),"")</f>
        <v>0.1305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53.357142857142861</v>
      </c>
      <c r="BN100" s="64">
        <f>IFERROR(Y100*I100/H100,"0")</f>
        <v>53.784000000000006</v>
      </c>
      <c r="BO100" s="64">
        <f>IFERROR(1/J100*(X100/H100),"0")</f>
        <v>0.10629251700680271</v>
      </c>
      <c r="BP100" s="64">
        <f>IFERROR(1/J100*(Y100/H100),"0")</f>
        <v>0.10714285714285714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47</v>
      </c>
      <c r="Y101" s="788">
        <f>IFERROR(IF(X101="",0,CEILING((X101/$H101),1)*$H101),"")</f>
        <v>48</v>
      </c>
      <c r="Z101" s="36">
        <f>IFERROR(IF(Y101=0,"",ROUNDUP(Y101/H101,0)*0.00902),"")</f>
        <v>0.1804</v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51.112499999999997</v>
      </c>
      <c r="BN101" s="64">
        <f>IFERROR(Y101*I101/H101,"0")</f>
        <v>52.2</v>
      </c>
      <c r="BO101" s="64">
        <f>IFERROR(1/J101*(X101/H101),"0")</f>
        <v>0.14835858585858588</v>
      </c>
      <c r="BP101" s="64">
        <f>IFERROR(1/J101*(Y101/H101),"0")</f>
        <v>0.15151515151515152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25.535714285714288</v>
      </c>
      <c r="Y102" s="789">
        <f>IFERROR(Y99/H99,"0")+IFERROR(Y100/H100,"0")+IFERROR(Y101/H101,"0")</f>
        <v>26</v>
      </c>
      <c r="Z102" s="789">
        <f>IFERROR(IF(Z99="",0,Z99),"0")+IFERROR(IF(Z100="",0,Z100),"0")+IFERROR(IF(Z101="",0,Z101),"0")</f>
        <v>0.31090000000000001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97</v>
      </c>
      <c r="Y103" s="789">
        <f>IFERROR(SUM(Y99:Y101),"0")</f>
        <v>98.4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385</v>
      </c>
      <c r="Y106" s="788">
        <f>IFERROR(IF(X106="",0,CEILING((X106/$H106),1)*$H106),"")</f>
        <v>388.8</v>
      </c>
      <c r="Z106" s="36">
        <f>IFERROR(IF(Y106=0,"",ROUNDUP(Y106/H106,0)*0.02175),"")</f>
        <v>0.78299999999999992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402.11111111111109</v>
      </c>
      <c r="BN106" s="64">
        <f>IFERROR(Y106*I106/H106,"0")</f>
        <v>406.07999999999993</v>
      </c>
      <c r="BO106" s="64">
        <f>IFERROR(1/J106*(X106/H106),"0")</f>
        <v>0.63657407407407396</v>
      </c>
      <c r="BP106" s="64">
        <f>IFERROR(1/J106*(Y106/H106),"0")</f>
        <v>0.64285714285714279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136</v>
      </c>
      <c r="Y108" s="788">
        <f>IFERROR(IF(X108="",0,CEILING((X108/$H108),1)*$H108),"")</f>
        <v>139.5</v>
      </c>
      <c r="Z108" s="36">
        <f>IFERROR(IF(Y108=0,"",ROUNDUP(Y108/H108,0)*0.00902),"")</f>
        <v>0.27961999999999998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142.34666666666666</v>
      </c>
      <c r="BN108" s="64">
        <f>IFERROR(Y108*I108/H108,"0")</f>
        <v>146.01</v>
      </c>
      <c r="BO108" s="64">
        <f>IFERROR(1/J108*(X108/H108),"0")</f>
        <v>0.22895622895622897</v>
      </c>
      <c r="BP108" s="64">
        <f>IFERROR(1/J108*(Y108/H108),"0")</f>
        <v>0.23484848484848486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65.870370370370367</v>
      </c>
      <c r="Y109" s="789">
        <f>IFERROR(Y106/H106,"0")+IFERROR(Y107/H107,"0")+IFERROR(Y108/H108,"0")</f>
        <v>67</v>
      </c>
      <c r="Z109" s="789">
        <f>IFERROR(IF(Z106="",0,Z106),"0")+IFERROR(IF(Z107="",0,Z107),"0")+IFERROR(IF(Z108="",0,Z108),"0")</f>
        <v>1.0626199999999999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521</v>
      </c>
      <c r="Y110" s="789">
        <f>IFERROR(SUM(Y106:Y108),"0")</f>
        <v>528.29999999999995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200</v>
      </c>
      <c r="Y113" s="788">
        <f t="shared" si="26"/>
        <v>201.60000000000002</v>
      </c>
      <c r="Z113" s="36">
        <f>IFERROR(IF(Y113=0,"",ROUNDUP(Y113/H113,0)*0.02175),"")</f>
        <v>0.52200000000000002</v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213.42857142857144</v>
      </c>
      <c r="BN113" s="64">
        <f t="shared" si="28"/>
        <v>215.13600000000002</v>
      </c>
      <c r="BO113" s="64">
        <f t="shared" si="29"/>
        <v>0.42517006802721086</v>
      </c>
      <c r="BP113" s="64">
        <f t="shared" si="30"/>
        <v>0.42857142857142855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109</v>
      </c>
      <c r="Y114" s="788">
        <f t="shared" si="26"/>
        <v>110.7</v>
      </c>
      <c r="Z114" s="36">
        <f>IFERROR(IF(Y114=0,"",ROUNDUP(Y114/H114,0)*0.00651),"")</f>
        <v>0.26690999999999998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119.17333333333332</v>
      </c>
      <c r="BN114" s="64">
        <f t="shared" si="28"/>
        <v>121.032</v>
      </c>
      <c r="BO114" s="64">
        <f t="shared" si="29"/>
        <v>0.22181522181522181</v>
      </c>
      <c r="BP114" s="64">
        <f t="shared" si="30"/>
        <v>0.22527472527472528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158</v>
      </c>
      <c r="Y116" s="788">
        <f t="shared" si="26"/>
        <v>159.30000000000001</v>
      </c>
      <c r="Z116" s="36">
        <f>IFERROR(IF(Y116=0,"",ROUNDUP(Y116/H116,0)*0.00902),"")</f>
        <v>0.53217999999999999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174.85333333333332</v>
      </c>
      <c r="BN116" s="64">
        <f t="shared" si="28"/>
        <v>176.292</v>
      </c>
      <c r="BO116" s="64">
        <f t="shared" si="29"/>
        <v>0.44332210998877664</v>
      </c>
      <c r="BP116" s="64">
        <f t="shared" si="30"/>
        <v>0.44696969696969696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122.69841269841268</v>
      </c>
      <c r="Y118" s="789">
        <f>IFERROR(Y112/H112,"0")+IFERROR(Y113/H113,"0")+IFERROR(Y114/H114,"0")+IFERROR(Y115/H115,"0")+IFERROR(Y116/H116,"0")+IFERROR(Y117/H117,"0")</f>
        <v>124</v>
      </c>
      <c r="Z118" s="789">
        <f>IFERROR(IF(Z112="",0,Z112),"0")+IFERROR(IF(Z113="",0,Z113),"0")+IFERROR(IF(Z114="",0,Z114),"0")+IFERROR(IF(Z115="",0,Z115),"0")+IFERROR(IF(Z116="",0,Z116),"0")+IFERROR(IF(Z117="",0,Z117),"0")</f>
        <v>1.3210899999999999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467</v>
      </c>
      <c r="Y119" s="789">
        <f>IFERROR(SUM(Y112:Y117),"0")</f>
        <v>471.6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83</v>
      </c>
      <c r="Y123" s="788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86.557142857142864</v>
      </c>
      <c r="BN123" s="64">
        <f>IFERROR(Y123*I123/H123,"0")</f>
        <v>93.440000000000012</v>
      </c>
      <c r="BO123" s="64">
        <f>IFERROR(1/J123*(X123/H123),"0")</f>
        <v>0.13233418367346939</v>
      </c>
      <c r="BP123" s="64">
        <f>IFERROR(1/J123*(Y123/H123),"0")</f>
        <v>0.14285714285714285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7.4107142857142865</v>
      </c>
      <c r="Y127" s="789">
        <f>IFERROR(Y122/H122,"0")+IFERROR(Y123/H123,"0")+IFERROR(Y124/H124,"0")+IFERROR(Y125/H125,"0")+IFERROR(Y126/H126,"0")</f>
        <v>8</v>
      </c>
      <c r="Z127" s="789">
        <f>IFERROR(IF(Z122="",0,Z122),"0")+IFERROR(IF(Z123="",0,Z123),"0")+IFERROR(IF(Z124="",0,Z124),"0")+IFERROR(IF(Z125="",0,Z125),"0")+IFERROR(IF(Z126="",0,Z126),"0")</f>
        <v>0.17399999999999999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83</v>
      </c>
      <c r="Y128" s="789">
        <f>IFERROR(SUM(Y122:Y126),"0")</f>
        <v>89.6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32</v>
      </c>
      <c r="Y130" s="788">
        <f>IFERROR(IF(X130="",0,CEILING((X130/$H130),1)*$H130),"")</f>
        <v>32.400000000000006</v>
      </c>
      <c r="Z130" s="36">
        <f>IFERROR(IF(Y130=0,"",ROUNDUP(Y130/H130,0)*0.02175),"")</f>
        <v>6.5250000000000002E-2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33.422222222222217</v>
      </c>
      <c r="BN130" s="64">
        <f>IFERROR(Y130*I130/H130,"0")</f>
        <v>33.840000000000003</v>
      </c>
      <c r="BO130" s="64">
        <f>IFERROR(1/J130*(X130/H130),"0")</f>
        <v>5.2910052910052907E-2</v>
      </c>
      <c r="BP130" s="64">
        <f>IFERROR(1/J130*(Y130/H130),"0")</f>
        <v>5.3571428571428575E-2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8</v>
      </c>
      <c r="Y133" s="788">
        <f>IFERROR(IF(X133="",0,CEILING((X133/$H133),1)*$H133),"")</f>
        <v>9.6</v>
      </c>
      <c r="Z133" s="36">
        <f>IFERROR(IF(Y133=0,"",ROUNDUP(Y133/H133,0)*0.00651),"")</f>
        <v>2.6040000000000001E-2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8.6000000000000014</v>
      </c>
      <c r="BN133" s="64">
        <f>IFERROR(Y133*I133/H133,"0")</f>
        <v>10.32</v>
      </c>
      <c r="BO133" s="64">
        <f>IFERROR(1/J133*(X133/H133),"0")</f>
        <v>1.8315018315018316E-2</v>
      </c>
      <c r="BP133" s="64">
        <f>IFERROR(1/J133*(Y133/H133),"0")</f>
        <v>2.197802197802198E-2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6.2962962962962958</v>
      </c>
      <c r="Y134" s="789">
        <f>IFERROR(Y130/H130,"0")+IFERROR(Y131/H131,"0")+IFERROR(Y132/H132,"0")+IFERROR(Y133/H133,"0")</f>
        <v>7</v>
      </c>
      <c r="Z134" s="789">
        <f>IFERROR(IF(Z130="",0,Z130),"0")+IFERROR(IF(Z131="",0,Z131),"0")+IFERROR(IF(Z132="",0,Z132),"0")+IFERROR(IF(Z133="",0,Z133),"0")</f>
        <v>9.129000000000001E-2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40</v>
      </c>
      <c r="Y135" s="789">
        <f>IFERROR(SUM(Y130:Y133),"0")</f>
        <v>42.000000000000007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200</v>
      </c>
      <c r="Y138" s="788">
        <f t="shared" si="31"/>
        <v>201.60000000000002</v>
      </c>
      <c r="Z138" s="36">
        <f>IFERROR(IF(Y138=0,"",ROUNDUP(Y138/H138,0)*0.02175),"")</f>
        <v>0.52200000000000002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213.28571428571431</v>
      </c>
      <c r="BN138" s="64">
        <f t="shared" si="33"/>
        <v>214.99200000000002</v>
      </c>
      <c r="BO138" s="64">
        <f t="shared" si="34"/>
        <v>0.42517006802721086</v>
      </c>
      <c r="BP138" s="64">
        <f t="shared" si="35"/>
        <v>0.42857142857142855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321</v>
      </c>
      <c r="Y141" s="788">
        <f t="shared" si="31"/>
        <v>321.3</v>
      </c>
      <c r="Z141" s="36">
        <f>IFERROR(IF(Y141=0,"",ROUNDUP(Y141/H141,0)*0.00651),"")</f>
        <v>0.77468999999999999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350.96</v>
      </c>
      <c r="BN141" s="64">
        <f t="shared" si="33"/>
        <v>351.28800000000001</v>
      </c>
      <c r="BO141" s="64">
        <f t="shared" si="34"/>
        <v>0.65323565323565325</v>
      </c>
      <c r="BP141" s="64">
        <f t="shared" si="35"/>
        <v>0.65384615384615385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142.69841269841271</v>
      </c>
      <c r="Y144" s="789">
        <f>IFERROR(Y137/H137,"0")+IFERROR(Y138/H138,"0")+IFERROR(Y139/H139,"0")+IFERROR(Y140/H140,"0")+IFERROR(Y141/H141,"0")+IFERROR(Y142/H142,"0")+IFERROR(Y143/H143,"0")</f>
        <v>143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1.2966899999999999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521</v>
      </c>
      <c r="Y145" s="789">
        <f>IFERROR(SUM(Y137:Y143),"0")</f>
        <v>522.90000000000009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17</v>
      </c>
      <c r="Y189" s="788">
        <f>IFERROR(IF(X189="",0,CEILING((X189/$H189),1)*$H189),"")</f>
        <v>17.82</v>
      </c>
      <c r="Z189" s="36">
        <f>IFERROR(IF(Y189=0,"",ROUNDUP(Y189/H189,0)*0.00502),"")</f>
        <v>4.5179999999999998E-2</v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17.858585858585858</v>
      </c>
      <c r="BN189" s="64">
        <f>IFERROR(Y189*I189/H189,"0")</f>
        <v>18.720000000000002</v>
      </c>
      <c r="BO189" s="64">
        <f>IFERROR(1/J189*(X189/H189),"0")</f>
        <v>3.6691703358370034E-2</v>
      </c>
      <c r="BP189" s="64">
        <f>IFERROR(1/J189*(Y189/H189),"0")</f>
        <v>3.8461538461538464E-2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8.5858585858585865</v>
      </c>
      <c r="Y190" s="789">
        <f>IFERROR(Y189/H189,"0")</f>
        <v>9</v>
      </c>
      <c r="Z190" s="789">
        <f>IFERROR(IF(Z189="",0,Z189),"0")</f>
        <v>4.5179999999999998E-2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17</v>
      </c>
      <c r="Y191" s="789">
        <f>IFERROR(SUM(Y189:Y189),"0")</f>
        <v>17.82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122</v>
      </c>
      <c r="Y193" s="788">
        <f t="shared" ref="Y193:Y200" si="36">IFERROR(IF(X193="",0,CEILING((X193/$H193),1)*$H193),"")</f>
        <v>126</v>
      </c>
      <c r="Z193" s="36">
        <f>IFERROR(IF(Y193=0,"",ROUNDUP(Y193/H193,0)*0.00902),"")</f>
        <v>0.27060000000000001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129.84285714285713</v>
      </c>
      <c r="BN193" s="64">
        <f t="shared" ref="BN193:BN200" si="38">IFERROR(Y193*I193/H193,"0")</f>
        <v>134.09999999999997</v>
      </c>
      <c r="BO193" s="64">
        <f t="shared" ref="BO193:BO200" si="39">IFERROR(1/J193*(X193/H193),"0")</f>
        <v>0.22005772005772006</v>
      </c>
      <c r="BP193" s="64">
        <f t="shared" ref="BP193:BP200" si="40">IFERROR(1/J193*(Y193/H193),"0")</f>
        <v>0.22727272727272729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228</v>
      </c>
      <c r="Y195" s="788">
        <f t="shared" si="36"/>
        <v>231</v>
      </c>
      <c r="Z195" s="36">
        <f>IFERROR(IF(Y195=0,"",ROUNDUP(Y195/H195,0)*0.00902),"")</f>
        <v>0.49609999999999999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239.4</v>
      </c>
      <c r="BN195" s="64">
        <f t="shared" si="38"/>
        <v>242.55</v>
      </c>
      <c r="BO195" s="64">
        <f t="shared" si="39"/>
        <v>0.41125541125541126</v>
      </c>
      <c r="BP195" s="64">
        <f t="shared" si="40"/>
        <v>0.41666666666666669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92</v>
      </c>
      <c r="Y196" s="788">
        <f t="shared" si="36"/>
        <v>92.4</v>
      </c>
      <c r="Z196" s="36">
        <f>IFERROR(IF(Y196=0,"",ROUNDUP(Y196/H196,0)*0.00502),"")</f>
        <v>0.22088000000000002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97.695238095238096</v>
      </c>
      <c r="BN196" s="64">
        <f t="shared" si="38"/>
        <v>98.12</v>
      </c>
      <c r="BO196" s="64">
        <f t="shared" si="39"/>
        <v>0.18722018722018724</v>
      </c>
      <c r="BP196" s="64">
        <f t="shared" si="40"/>
        <v>0.18803418803418806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175</v>
      </c>
      <c r="Y198" s="788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183.33333333333334</v>
      </c>
      <c r="BN198" s="64">
        <f t="shared" si="38"/>
        <v>184.8</v>
      </c>
      <c r="BO198" s="64">
        <f t="shared" si="39"/>
        <v>0.35612535612535612</v>
      </c>
      <c r="BP198" s="64">
        <f t="shared" si="40"/>
        <v>0.35897435897435903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210.47619047619048</v>
      </c>
      <c r="Y201" s="789">
        <f>IFERROR(Y193/H193,"0")+IFERROR(Y194/H194,"0")+IFERROR(Y195/H195,"0")+IFERROR(Y196/H196,"0")+IFERROR(Y197/H197,"0")+IFERROR(Y198/H198,"0")+IFERROR(Y199/H199,"0")+IFERROR(Y200/H200,"0")</f>
        <v>213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1.40926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617</v>
      </c>
      <c r="Y202" s="789">
        <f>IFERROR(SUM(Y193:Y200),"0")</f>
        <v>625.79999999999995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23</v>
      </c>
      <c r="Y211" s="788">
        <f>IFERROR(IF(X211="",0,CEILING((X211/$H211),1)*$H211),"")</f>
        <v>23.1</v>
      </c>
      <c r="Z211" s="36">
        <f>IFERROR(IF(Y211=0,"",ROUNDUP(Y211/H211,0)*0.00651),"")</f>
        <v>7.1610000000000007E-2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24.971428571428568</v>
      </c>
      <c r="BN211" s="64">
        <f>IFERROR(Y211*I211/H211,"0")</f>
        <v>25.08</v>
      </c>
      <c r="BO211" s="64">
        <f>IFERROR(1/J211*(X211/H211),"0")</f>
        <v>6.0177917320774467E-2</v>
      </c>
      <c r="BP211" s="64">
        <f>IFERROR(1/J211*(Y211/H211),"0")</f>
        <v>6.0439560439560447E-2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10.952380952380953</v>
      </c>
      <c r="Y212" s="789">
        <f>IFERROR(Y210/H210,"0")+IFERROR(Y211/H211,"0")</f>
        <v>11</v>
      </c>
      <c r="Z212" s="789">
        <f>IFERROR(IF(Z210="",0,Z210),"0")+IFERROR(IF(Z211="",0,Z211),"0")</f>
        <v>7.1610000000000007E-2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23</v>
      </c>
      <c r="Y213" s="789">
        <f>IFERROR(SUM(Y210:Y211),"0")</f>
        <v>23.1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467</v>
      </c>
      <c r="Y215" s="788">
        <f t="shared" ref="Y215:Y222" si="41">IFERROR(IF(X215="",0,CEILING((X215/$H215),1)*$H215),"")</f>
        <v>469.8</v>
      </c>
      <c r="Z215" s="36">
        <f>IFERROR(IF(Y215=0,"",ROUNDUP(Y215/H215,0)*0.00902),"")</f>
        <v>0.78473999999999999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485.16111111111115</v>
      </c>
      <c r="BN215" s="64">
        <f t="shared" ref="BN215:BN222" si="43">IFERROR(Y215*I215/H215,"0")</f>
        <v>488.07000000000005</v>
      </c>
      <c r="BO215" s="64">
        <f t="shared" ref="BO215:BO222" si="44">IFERROR(1/J215*(X215/H215),"0")</f>
        <v>0.65516273849607187</v>
      </c>
      <c r="BP215" s="64">
        <f t="shared" ref="BP215:BP222" si="45">IFERROR(1/J215*(Y215/H215),"0")</f>
        <v>0.65909090909090906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346</v>
      </c>
      <c r="Y216" s="788">
        <f t="shared" si="41"/>
        <v>351</v>
      </c>
      <c r="Z216" s="36">
        <f>IFERROR(IF(Y216=0,"",ROUNDUP(Y216/H216,0)*0.00902),"")</f>
        <v>0.58630000000000004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359.45555555555558</v>
      </c>
      <c r="BN216" s="64">
        <f t="shared" si="43"/>
        <v>364.65</v>
      </c>
      <c r="BO216" s="64">
        <f t="shared" si="44"/>
        <v>0.48540965207631875</v>
      </c>
      <c r="BP216" s="64">
        <f t="shared" si="45"/>
        <v>0.49242424242424243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525</v>
      </c>
      <c r="Y218" s="788">
        <f t="shared" si="41"/>
        <v>529.20000000000005</v>
      </c>
      <c r="Z218" s="36">
        <f>IFERROR(IF(Y218=0,"",ROUNDUP(Y218/H218,0)*0.00902),"")</f>
        <v>0.88396000000000008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545.41666666666663</v>
      </c>
      <c r="BN218" s="64">
        <f t="shared" si="43"/>
        <v>549.78</v>
      </c>
      <c r="BO218" s="64">
        <f t="shared" si="44"/>
        <v>0.73653198653198648</v>
      </c>
      <c r="BP218" s="64">
        <f t="shared" si="45"/>
        <v>0.74242424242424243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62</v>
      </c>
      <c r="Y219" s="788">
        <f t="shared" si="41"/>
        <v>63</v>
      </c>
      <c r="Z219" s="36">
        <f>IFERROR(IF(Y219=0,"",ROUNDUP(Y219/H219,0)*0.00502),"")</f>
        <v>0.1757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66.477777777777774</v>
      </c>
      <c r="BN219" s="64">
        <f t="shared" si="43"/>
        <v>67.55</v>
      </c>
      <c r="BO219" s="64">
        <f t="shared" si="44"/>
        <v>0.14719848053181386</v>
      </c>
      <c r="BP219" s="64">
        <f t="shared" si="45"/>
        <v>0.1495726495726496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90</v>
      </c>
      <c r="Y220" s="788">
        <f t="shared" si="41"/>
        <v>90</v>
      </c>
      <c r="Z220" s="36">
        <f>IFERROR(IF(Y220=0,"",ROUNDUP(Y220/H220,0)*0.00502),"")</f>
        <v>0.251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95</v>
      </c>
      <c r="BN220" s="64">
        <f t="shared" si="43"/>
        <v>95</v>
      </c>
      <c r="BO220" s="64">
        <f t="shared" si="44"/>
        <v>0.21367521367521369</v>
      </c>
      <c r="BP220" s="64">
        <f t="shared" si="45"/>
        <v>0.21367521367521369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332.22222222222223</v>
      </c>
      <c r="Y223" s="789">
        <f>IFERROR(Y215/H215,"0")+IFERROR(Y216/H216,"0")+IFERROR(Y217/H217,"0")+IFERROR(Y218/H218,"0")+IFERROR(Y219/H219,"0")+IFERROR(Y220/H220,"0")+IFERROR(Y221/H221,"0")+IFERROR(Y222/H222,"0")</f>
        <v>335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2.6816999999999998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1490</v>
      </c>
      <c r="Y224" s="789">
        <f>IFERROR(SUM(Y215:Y222),"0")</f>
        <v>1503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348</v>
      </c>
      <c r="Y227" s="788">
        <f t="shared" si="46"/>
        <v>351</v>
      </c>
      <c r="Z227" s="36">
        <f>IFERROR(IF(Y227=0,"",ROUNDUP(Y227/H227,0)*0.02175),"")</f>
        <v>0.9787499999999999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373.16307692307697</v>
      </c>
      <c r="BN227" s="64">
        <f t="shared" si="48"/>
        <v>376.38000000000005</v>
      </c>
      <c r="BO227" s="64">
        <f t="shared" si="49"/>
        <v>0.79670329670329665</v>
      </c>
      <c r="BP227" s="64">
        <f t="shared" si="50"/>
        <v>0.80357142857142849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800</v>
      </c>
      <c r="Y229" s="788">
        <f t="shared" si="46"/>
        <v>800.4</v>
      </c>
      <c r="Z229" s="36">
        <f>IFERROR(IF(Y229=0,"",ROUNDUP(Y229/H229,0)*0.02175),"")</f>
        <v>2.0009999999999999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851.86206896551732</v>
      </c>
      <c r="BN229" s="64">
        <f t="shared" si="48"/>
        <v>852.28800000000001</v>
      </c>
      <c r="BO229" s="64">
        <f t="shared" si="49"/>
        <v>1.6420361247947455</v>
      </c>
      <c r="BP229" s="64">
        <f t="shared" si="50"/>
        <v>1.6428571428571428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380</v>
      </c>
      <c r="Y230" s="788">
        <f t="shared" si="46"/>
        <v>381.59999999999997</v>
      </c>
      <c r="Z230" s="36">
        <f t="shared" ref="Z230:Z236" si="51">IFERROR(IF(Y230=0,"",ROUNDUP(Y230/H230,0)*0.00651),"")</f>
        <v>1.0350900000000001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422.75</v>
      </c>
      <c r="BN230" s="64">
        <f t="shared" si="48"/>
        <v>424.53</v>
      </c>
      <c r="BO230" s="64">
        <f t="shared" si="49"/>
        <v>0.86996336996337009</v>
      </c>
      <c r="BP230" s="64">
        <f t="shared" si="50"/>
        <v>0.87362637362637374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590</v>
      </c>
      <c r="Y232" s="788">
        <f t="shared" si="46"/>
        <v>590.4</v>
      </c>
      <c r="Z232" s="36">
        <f t="shared" si="51"/>
        <v>1.6014600000000001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651.95000000000005</v>
      </c>
      <c r="BN232" s="64">
        <f t="shared" si="48"/>
        <v>652.39200000000005</v>
      </c>
      <c r="BO232" s="64">
        <f t="shared" si="49"/>
        <v>1.3507326007326008</v>
      </c>
      <c r="BP232" s="64">
        <f t="shared" si="50"/>
        <v>1.3516483516483517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520</v>
      </c>
      <c r="Y233" s="788">
        <f t="shared" si="46"/>
        <v>520.79999999999995</v>
      </c>
      <c r="Z233" s="36">
        <f t="shared" si="51"/>
        <v>1.4126700000000001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574.6</v>
      </c>
      <c r="BN233" s="64">
        <f t="shared" si="48"/>
        <v>575.48400000000004</v>
      </c>
      <c r="BO233" s="64">
        <f t="shared" si="49"/>
        <v>1.1904761904761907</v>
      </c>
      <c r="BP233" s="64">
        <f t="shared" si="50"/>
        <v>1.1923076923076923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260</v>
      </c>
      <c r="Y235" s="788">
        <f t="shared" si="46"/>
        <v>261.59999999999997</v>
      </c>
      <c r="Z235" s="36">
        <f t="shared" si="51"/>
        <v>0.70959000000000005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287.3</v>
      </c>
      <c r="BN235" s="64">
        <f t="shared" si="48"/>
        <v>289.06799999999998</v>
      </c>
      <c r="BO235" s="64">
        <f t="shared" si="49"/>
        <v>0.59523809523809534</v>
      </c>
      <c r="BP235" s="64">
        <f t="shared" si="50"/>
        <v>0.59890109890109888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280</v>
      </c>
      <c r="Y236" s="788">
        <f t="shared" si="46"/>
        <v>280.8</v>
      </c>
      <c r="Z236" s="36">
        <f t="shared" si="51"/>
        <v>0.76167000000000007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310.10000000000002</v>
      </c>
      <c r="BN236" s="64">
        <f t="shared" si="48"/>
        <v>310.98599999999999</v>
      </c>
      <c r="BO236" s="64">
        <f t="shared" si="49"/>
        <v>0.64102564102564108</v>
      </c>
      <c r="BP236" s="64">
        <f t="shared" si="50"/>
        <v>0.64285714285714302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982.40274093722383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985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8.5002300000000002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3178</v>
      </c>
      <c r="Y238" s="789">
        <f>IFERROR(SUM(Y226:Y236),"0")</f>
        <v>3186.6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20</v>
      </c>
      <c r="Y244" s="788">
        <f t="shared" si="52"/>
        <v>21.599999999999998</v>
      </c>
      <c r="Z244" s="36">
        <f>IFERROR(IF(Y244=0,"",ROUNDUP(Y244/H244,0)*0.00651),"")</f>
        <v>5.8590000000000003E-2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22.100000000000005</v>
      </c>
      <c r="BN244" s="64">
        <f t="shared" si="54"/>
        <v>23.868000000000002</v>
      </c>
      <c r="BO244" s="64">
        <f t="shared" si="55"/>
        <v>4.5787545787545791E-2</v>
      </c>
      <c r="BP244" s="64">
        <f t="shared" si="56"/>
        <v>4.9450549450549455E-2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60</v>
      </c>
      <c r="Y245" s="788">
        <f t="shared" si="52"/>
        <v>60</v>
      </c>
      <c r="Z245" s="36">
        <f>IFERROR(IF(Y245=0,"",ROUNDUP(Y245/H245,0)*0.00651),"")</f>
        <v>0.16275000000000001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66.300000000000011</v>
      </c>
      <c r="BN245" s="64">
        <f t="shared" si="54"/>
        <v>66.300000000000011</v>
      </c>
      <c r="BO245" s="64">
        <f t="shared" si="55"/>
        <v>0.13736263736263737</v>
      </c>
      <c r="BP245" s="64">
        <f t="shared" si="56"/>
        <v>0.13736263736263737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33.333333333333336</v>
      </c>
      <c r="Y246" s="789">
        <f>IFERROR(Y240/H240,"0")+IFERROR(Y241/H241,"0")+IFERROR(Y242/H242,"0")+IFERROR(Y243/H243,"0")+IFERROR(Y244/H244,"0")+IFERROR(Y245/H245,"0")</f>
        <v>34</v>
      </c>
      <c r="Z246" s="789">
        <f>IFERROR(IF(Z240="",0,Z240),"0")+IFERROR(IF(Z241="",0,Z241),"0")+IFERROR(IF(Z242="",0,Z242),"0")+IFERROR(IF(Z243="",0,Z243),"0")+IFERROR(IF(Z244="",0,Z244),"0")+IFERROR(IF(Z245="",0,Z245),"0")</f>
        <v>0.22134000000000001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80</v>
      </c>
      <c r="Y247" s="789">
        <f>IFERROR(SUM(Y240:Y245),"0")</f>
        <v>81.599999999999994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244</v>
      </c>
      <c r="Y263" s="788">
        <f t="shared" si="62"/>
        <v>255.2</v>
      </c>
      <c r="Z263" s="36">
        <f>IFERROR(IF(Y263=0,"",ROUNDUP(Y263/H263,0)*0.02175),"")</f>
        <v>0.47849999999999998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254.09655172413792</v>
      </c>
      <c r="BN263" s="64">
        <f t="shared" si="64"/>
        <v>265.76</v>
      </c>
      <c r="BO263" s="64">
        <f t="shared" si="65"/>
        <v>0.37561576354679804</v>
      </c>
      <c r="BP263" s="64">
        <f t="shared" si="66"/>
        <v>0.39285714285714285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21.03448275862069</v>
      </c>
      <c r="Y271" s="789">
        <f>IFERROR(Y262/H262,"0")+IFERROR(Y263/H263,"0")+IFERROR(Y264/H264,"0")+IFERROR(Y265/H265,"0")+IFERROR(Y266/H266,"0")+IFERROR(Y267/H267,"0")+IFERROR(Y268/H268,"0")+IFERROR(Y269/H269,"0")+IFERROR(Y270/H270,"0")</f>
        <v>22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0.47849999999999998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244</v>
      </c>
      <c r="Y272" s="789">
        <f>IFERROR(SUM(Y262:Y270),"0")</f>
        <v>255.2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157</v>
      </c>
      <c r="Y308" s="788">
        <f t="shared" si="72"/>
        <v>158.4</v>
      </c>
      <c r="Z308" s="36">
        <f>IFERROR(IF(Y308=0,"",ROUNDUP(Y308/H308,0)*0.00651),"")</f>
        <v>0.42965999999999999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173.48500000000001</v>
      </c>
      <c r="BN308" s="64">
        <f t="shared" si="74"/>
        <v>175.03200000000004</v>
      </c>
      <c r="BO308" s="64">
        <f t="shared" si="75"/>
        <v>0.35943223443223449</v>
      </c>
      <c r="BP308" s="64">
        <f t="shared" si="76"/>
        <v>0.36263736263736268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210</v>
      </c>
      <c r="Y309" s="788">
        <f t="shared" si="72"/>
        <v>211.2</v>
      </c>
      <c r="Z309" s="36">
        <f>IFERROR(IF(Y309=0,"",ROUNDUP(Y309/H309,0)*0.00651),"")</f>
        <v>0.57288000000000006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225.75000000000003</v>
      </c>
      <c r="BN309" s="64">
        <f t="shared" si="74"/>
        <v>227.04</v>
      </c>
      <c r="BO309" s="64">
        <f t="shared" si="75"/>
        <v>0.48076923076923078</v>
      </c>
      <c r="BP309" s="64">
        <f t="shared" si="76"/>
        <v>0.48351648351648358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152.91666666666669</v>
      </c>
      <c r="Y311" s="789">
        <f>IFERROR(Y305/H305,"0")+IFERROR(Y306/H306,"0")+IFERROR(Y307/H307,"0")+IFERROR(Y308/H308,"0")+IFERROR(Y309/H309,"0")+IFERROR(Y310/H310,"0")</f>
        <v>154</v>
      </c>
      <c r="Z311" s="789">
        <f>IFERROR(IF(Z305="",0,Z305),"0")+IFERROR(IF(Z306="",0,Z306),"0")+IFERROR(IF(Z307="",0,Z307),"0")+IFERROR(IF(Z308="",0,Z308),"0")+IFERROR(IF(Z309="",0,Z309),"0")+IFERROR(IF(Z310="",0,Z310),"0")</f>
        <v>1.00254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367</v>
      </c>
      <c r="Y312" s="789">
        <f>IFERROR(SUM(Y305:Y310),"0")</f>
        <v>369.6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11</v>
      </c>
      <c r="Y379" s="788">
        <f t="shared" si="82"/>
        <v>13.5</v>
      </c>
      <c r="Z379" s="36">
        <f>IFERROR(IF(Y379=0,"",ROUNDUP(Y379/H379,0)*0.00651),"")</f>
        <v>3.2550000000000003E-2</v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12.051111111111112</v>
      </c>
      <c r="BN379" s="64">
        <f t="shared" si="84"/>
        <v>14.79</v>
      </c>
      <c r="BO379" s="64">
        <f t="shared" si="85"/>
        <v>2.2385022385022383E-2</v>
      </c>
      <c r="BP379" s="64">
        <f t="shared" si="86"/>
        <v>2.7472527472527476E-2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4.0740740740740735</v>
      </c>
      <c r="Y380" s="789">
        <f>IFERROR(Y374/H374,"0")+IFERROR(Y375/H375,"0")+IFERROR(Y376/H376,"0")+IFERROR(Y377/H377,"0")+IFERROR(Y378/H378,"0")+IFERROR(Y379/H379,"0")</f>
        <v>5</v>
      </c>
      <c r="Z380" s="789">
        <f>IFERROR(IF(Z374="",0,Z374),"0")+IFERROR(IF(Z375="",0,Z375),"0")+IFERROR(IF(Z376="",0,Z376),"0")+IFERROR(IF(Z377="",0,Z377),"0")+IFERROR(IF(Z378="",0,Z378),"0")+IFERROR(IF(Z379="",0,Z379),"0")</f>
        <v>3.2550000000000003E-2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11</v>
      </c>
      <c r="Y381" s="789">
        <f>IFERROR(SUM(Y374:Y379),"0")</f>
        <v>13.5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281</v>
      </c>
      <c r="Y383" s="788">
        <f>IFERROR(IF(X383="",0,CEILING((X383/$H383),1)*$H383),"")</f>
        <v>285.60000000000002</v>
      </c>
      <c r="Z383" s="36">
        <f>IFERROR(IF(Y383=0,"",ROUNDUP(Y383/H383,0)*0.02175),"")</f>
        <v>0.73949999999999994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299.86714285714282</v>
      </c>
      <c r="BN383" s="64">
        <f>IFERROR(Y383*I383/H383,"0")</f>
        <v>304.77600000000001</v>
      </c>
      <c r="BO383" s="64">
        <f>IFERROR(1/J383*(X383/H383),"0")</f>
        <v>0.59736394557823125</v>
      </c>
      <c r="BP383" s="64">
        <f>IFERROR(1/J383*(Y383/H383),"0")</f>
        <v>0.6071428571428571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636</v>
      </c>
      <c r="Y384" s="788">
        <f>IFERROR(IF(X384="",0,CEILING((X384/$H384),1)*$H384),"")</f>
        <v>639.6</v>
      </c>
      <c r="Z384" s="36">
        <f>IFERROR(IF(Y384=0,"",ROUNDUP(Y384/H384,0)*0.02175),"")</f>
        <v>1.7834999999999999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681.98769230769244</v>
      </c>
      <c r="BN384" s="64">
        <f>IFERROR(Y384*I384/H384,"0")</f>
        <v>685.84800000000007</v>
      </c>
      <c r="BO384" s="64">
        <f>IFERROR(1/J384*(X384/H384),"0")</f>
        <v>1.4560439560439562</v>
      </c>
      <c r="BP384" s="64">
        <f>IFERROR(1/J384*(Y384/H384),"0")</f>
        <v>1.4642857142857142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310</v>
      </c>
      <c r="Y385" s="788">
        <f>IFERROR(IF(X385="",0,CEILING((X385/$H385),1)*$H385),"")</f>
        <v>310.8</v>
      </c>
      <c r="Z385" s="36">
        <f>IFERROR(IF(Y385=0,"",ROUNDUP(Y385/H385,0)*0.02175),"")</f>
        <v>0.80474999999999997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330.81428571428575</v>
      </c>
      <c r="BN385" s="64">
        <f>IFERROR(Y385*I385/H385,"0")</f>
        <v>331.66800000000001</v>
      </c>
      <c r="BO385" s="64">
        <f>IFERROR(1/J385*(X385/H385),"0")</f>
        <v>0.6590136054421768</v>
      </c>
      <c r="BP385" s="64">
        <f>IFERROR(1/J385*(Y385/H385),"0")</f>
        <v>0.6607142857142857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151.89560439560441</v>
      </c>
      <c r="Y387" s="789">
        <f>IFERROR(Y383/H383,"0")+IFERROR(Y384/H384,"0")+IFERROR(Y385/H385,"0")+IFERROR(Y386/H386,"0")</f>
        <v>153</v>
      </c>
      <c r="Z387" s="789">
        <f>IFERROR(IF(Z383="",0,Z383),"0")+IFERROR(IF(Z384="",0,Z384),"0")+IFERROR(IF(Z385="",0,Z385),"0")+IFERROR(IF(Z386="",0,Z386),"0")</f>
        <v>3.3277499999999995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1227</v>
      </c>
      <c r="Y388" s="789">
        <f>IFERROR(SUM(Y383:Y386),"0")</f>
        <v>1236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13</v>
      </c>
      <c r="Y392" s="788">
        <f>IFERROR(IF(X392="",0,CEILING((X392/$H392),1)*$H392),"")</f>
        <v>15.299999999999999</v>
      </c>
      <c r="Z392" s="36">
        <f>IFERROR(IF(Y392=0,"",ROUNDUP(Y392/H392,0)*0.00651),"")</f>
        <v>3.9059999999999997E-2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15.064705882352943</v>
      </c>
      <c r="BN392" s="64">
        <f>IFERROR(Y392*I392/H392,"0")</f>
        <v>17.73</v>
      </c>
      <c r="BO392" s="64">
        <f>IFERROR(1/J392*(X392/H392),"0")</f>
        <v>2.8011204481792722E-2</v>
      </c>
      <c r="BP392" s="64">
        <f>IFERROR(1/J392*(Y392/H392),"0")</f>
        <v>3.2967032967032968E-2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5.098039215686275</v>
      </c>
      <c r="Y394" s="789">
        <f>IFERROR(Y390/H390,"0")+IFERROR(Y391/H391,"0")+IFERROR(Y392/H392,"0")+IFERROR(Y393/H393,"0")</f>
        <v>6</v>
      </c>
      <c r="Z394" s="789">
        <f>IFERROR(IF(Z390="",0,Z390),"0")+IFERROR(IF(Z391="",0,Z391),"0")+IFERROR(IF(Z392="",0,Z392),"0")+IFERROR(IF(Z393="",0,Z393),"0")</f>
        <v>3.9059999999999997E-2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13</v>
      </c>
      <c r="Y395" s="789">
        <f>IFERROR(SUM(Y390:Y393),"0")</f>
        <v>15.299999999999999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341</v>
      </c>
      <c r="Y419" s="788">
        <f t="shared" si="87"/>
        <v>345</v>
      </c>
      <c r="Z419" s="36">
        <f>IFERROR(IF(Y419=0,"",ROUNDUP(Y419/H419,0)*0.02175),"")</f>
        <v>0.50024999999999997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351.91200000000003</v>
      </c>
      <c r="BN419" s="64">
        <f t="shared" si="89"/>
        <v>356.04</v>
      </c>
      <c r="BO419" s="64">
        <f t="shared" si="90"/>
        <v>0.47361111111111109</v>
      </c>
      <c r="BP419" s="64">
        <f t="shared" si="91"/>
        <v>0.47916666666666663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22.733333333333334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0.50024999999999997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341</v>
      </c>
      <c r="Y428" s="789">
        <f>IFERROR(SUM(Y416:Y426),"0")</f>
        <v>345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23</v>
      </c>
      <c r="Y436" s="788">
        <f>IFERROR(IF(X436="",0,CEILING((X436/$H436),1)*$H436),"")</f>
        <v>27</v>
      </c>
      <c r="Z436" s="36">
        <f>IFERROR(IF(Y436=0,"",ROUNDUP(Y436/H436,0)*0.02175),"")</f>
        <v>6.5250000000000002E-2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24.441333333333333</v>
      </c>
      <c r="BN436" s="64">
        <f>IFERROR(Y436*I436/H436,"0")</f>
        <v>28.692</v>
      </c>
      <c r="BO436" s="64">
        <f>IFERROR(1/J436*(X436/H436),"0")</f>
        <v>4.5634920634920625E-2</v>
      </c>
      <c r="BP436" s="64">
        <f>IFERROR(1/J436*(Y436/H436),"0")</f>
        <v>5.3571428571428568E-2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2.5555555555555554</v>
      </c>
      <c r="Y437" s="789">
        <f>IFERROR(Y435/H435,"0")+IFERROR(Y436/H436,"0")</f>
        <v>3</v>
      </c>
      <c r="Z437" s="789">
        <f>IFERROR(IF(Z435="",0,Z435),"0")+IFERROR(IF(Z436="",0,Z436),"0")</f>
        <v>6.5250000000000002E-2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23</v>
      </c>
      <c r="Y438" s="789">
        <f>IFERROR(SUM(Y435:Y436),"0")</f>
        <v>27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283</v>
      </c>
      <c r="Y440" s="788">
        <f>IFERROR(IF(X440="",0,CEILING((X440/$H440),1)*$H440),"")</f>
        <v>288</v>
      </c>
      <c r="Z440" s="36">
        <f>IFERROR(IF(Y440=0,"",ROUNDUP(Y440/H440,0)*0.02175),"")</f>
        <v>0.69599999999999995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300.73466666666667</v>
      </c>
      <c r="BN440" s="64">
        <f>IFERROR(Y440*I440/H440,"0")</f>
        <v>306.048</v>
      </c>
      <c r="BO440" s="64">
        <f>IFERROR(1/J440*(X440/H440),"0")</f>
        <v>0.5615079365079364</v>
      </c>
      <c r="BP440" s="64">
        <f>IFERROR(1/J440*(Y440/H440),"0")</f>
        <v>0.5714285714285714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31.444444444444443</v>
      </c>
      <c r="Y441" s="789">
        <f>IFERROR(Y440/H440,"0")</f>
        <v>32</v>
      </c>
      <c r="Z441" s="789">
        <f>IFERROR(IF(Z440="",0,Z440),"0")</f>
        <v>0.69599999999999995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283</v>
      </c>
      <c r="Y442" s="789">
        <f>IFERROR(SUM(Y440:Y440),"0")</f>
        <v>288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13</v>
      </c>
      <c r="Y451" s="788">
        <f t="shared" si="92"/>
        <v>24</v>
      </c>
      <c r="Z451" s="36">
        <f t="shared" si="93"/>
        <v>4.3499999999999997E-2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13.520000000000001</v>
      </c>
      <c r="BN451" s="64">
        <f t="shared" si="95"/>
        <v>24.959999999999997</v>
      </c>
      <c r="BO451" s="64">
        <f t="shared" si="96"/>
        <v>1.9345238095238092E-2</v>
      </c>
      <c r="BP451" s="64">
        <f t="shared" si="97"/>
        <v>3.5714285714285712E-2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1.0833333333333333</v>
      </c>
      <c r="Y453" s="789">
        <f>IFERROR(Y445/H445,"0")+IFERROR(Y446/H446,"0")+IFERROR(Y447/H447,"0")+IFERROR(Y448/H448,"0")+IFERROR(Y449/H449,"0")+IFERROR(Y450/H450,"0")+IFERROR(Y451/H451,"0")+IFERROR(Y452/H452,"0")</f>
        <v>2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4.3499999999999997E-2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13</v>
      </c>
      <c r="Y454" s="789">
        <f>IFERROR(SUM(Y445:Y452),"0")</f>
        <v>24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1200</v>
      </c>
      <c r="Y461" s="788">
        <f>IFERROR(IF(X461="",0,CEILING((X461/$H461),1)*$H461),"")</f>
        <v>1206</v>
      </c>
      <c r="Z461" s="36">
        <f>IFERROR(IF(Y461=0,"",ROUNDUP(Y461/H461,0)*0.02175),"")</f>
        <v>2.9144999999999999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1275.1999999999998</v>
      </c>
      <c r="BN461" s="64">
        <f>IFERROR(Y461*I461/H461,"0")</f>
        <v>1281.576</v>
      </c>
      <c r="BO461" s="64">
        <f>IFERROR(1/J461*(X461/H461),"0")</f>
        <v>2.3809523809523809</v>
      </c>
      <c r="BP461" s="64">
        <f>IFERROR(1/J461*(Y461/H461),"0")</f>
        <v>2.3928571428571428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133.33333333333334</v>
      </c>
      <c r="Y466" s="789">
        <f>IFERROR(Y461/H461,"0")+IFERROR(Y462/H462,"0")+IFERROR(Y463/H463,"0")+IFERROR(Y464/H464,"0")+IFERROR(Y465/H465,"0")</f>
        <v>134</v>
      </c>
      <c r="Z466" s="789">
        <f>IFERROR(IF(Z461="",0,Z461),"0")+IFERROR(IF(Z462="",0,Z462),"0")+IFERROR(IF(Z463="",0,Z463),"0")+IFERROR(IF(Z464="",0,Z464),"0")+IFERROR(IF(Z465="",0,Z465),"0")</f>
        <v>2.9144999999999999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1200</v>
      </c>
      <c r="Y467" s="789">
        <f>IFERROR(SUM(Y461:Y465),"0")</f>
        <v>1206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20</v>
      </c>
      <c r="Y495" s="788">
        <f t="shared" si="98"/>
        <v>21</v>
      </c>
      <c r="Z495" s="36">
        <f t="shared" si="103"/>
        <v>5.0200000000000002E-2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21.238095238095237</v>
      </c>
      <c r="BN495" s="64">
        <f t="shared" si="100"/>
        <v>22.299999999999997</v>
      </c>
      <c r="BO495" s="64">
        <f t="shared" si="101"/>
        <v>4.0700040700040706E-2</v>
      </c>
      <c r="BP495" s="64">
        <f t="shared" si="102"/>
        <v>4.2735042735042736E-2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9.5238095238095237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5.0200000000000002E-2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20</v>
      </c>
      <c r="Y501" s="789">
        <f>IFERROR(SUM(Y479:Y499),"0")</f>
        <v>21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4</v>
      </c>
      <c r="Y526" s="788">
        <f>IFERROR(IF(X526="",0,CEILING((X526/$H526),1)*$H526),"")</f>
        <v>6</v>
      </c>
      <c r="Z526" s="36">
        <f>IFERROR(IF(Y526=0,"",ROUNDUP(Y526/H526,0)*0.00627),"")</f>
        <v>1.2540000000000001E-2</v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4.8</v>
      </c>
      <c r="BN526" s="64">
        <f>IFERROR(Y526*I526/H526,"0")</f>
        <v>7.2</v>
      </c>
      <c r="BO526" s="64">
        <f>IFERROR(1/J526*(X526/H526),"0")</f>
        <v>6.6666666666666662E-3</v>
      </c>
      <c r="BP526" s="64">
        <f>IFERROR(1/J526*(Y526/H526),"0")</f>
        <v>0.01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1.3333333333333333</v>
      </c>
      <c r="Y527" s="789">
        <f>IFERROR(Y526/H526,"0")</f>
        <v>2</v>
      </c>
      <c r="Z527" s="789">
        <f>IFERROR(IF(Z526="",0,Z526),"0")</f>
        <v>1.2540000000000001E-2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4</v>
      </c>
      <c r="Y528" s="789">
        <f>IFERROR(SUM(Y526:Y526),"0")</f>
        <v>6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126</v>
      </c>
      <c r="Y547" s="788">
        <f t="shared" ref="Y547:Y561" si="109">IFERROR(IF(X547="",0,CEILING((X547/$H547),1)*$H547),"")</f>
        <v>126.72</v>
      </c>
      <c r="Z547" s="36">
        <f t="shared" ref="Z547:Z552" si="110">IFERROR(IF(Y547=0,"",ROUNDUP(Y547/H547,0)*0.01196),"")</f>
        <v>0.28704000000000002</v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134.59090909090909</v>
      </c>
      <c r="BN547" s="64">
        <f t="shared" ref="BN547:BN561" si="112">IFERROR(Y547*I547/H547,"0")</f>
        <v>135.35999999999999</v>
      </c>
      <c r="BO547" s="64">
        <f t="shared" ref="BO547:BO561" si="113">IFERROR(1/J547*(X547/H547),"0")</f>
        <v>0.22945804195804198</v>
      </c>
      <c r="BP547" s="64">
        <f t="shared" ref="BP547:BP561" si="114">IFERROR(1/J547*(Y547/H547),"0")</f>
        <v>0.23076923076923078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32</v>
      </c>
      <c r="Y548" s="788">
        <f t="shared" si="109"/>
        <v>36.96</v>
      </c>
      <c r="Z548" s="36">
        <f t="shared" si="110"/>
        <v>8.3720000000000003E-2</v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34.18181818181818</v>
      </c>
      <c r="BN548" s="64">
        <f t="shared" si="112"/>
        <v>39.479999999999997</v>
      </c>
      <c r="BO548" s="64">
        <f t="shared" si="113"/>
        <v>5.8275058275058279E-2</v>
      </c>
      <c r="BP548" s="64">
        <f t="shared" si="114"/>
        <v>6.7307692307692318E-2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156</v>
      </c>
      <c r="Y550" s="788">
        <f t="shared" si="109"/>
        <v>158.4</v>
      </c>
      <c r="Z550" s="36">
        <f t="shared" si="110"/>
        <v>0.35880000000000001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166.63636363636363</v>
      </c>
      <c r="BN550" s="64">
        <f t="shared" si="112"/>
        <v>169.2</v>
      </c>
      <c r="BO550" s="64">
        <f t="shared" si="113"/>
        <v>0.28409090909090906</v>
      </c>
      <c r="BP550" s="64">
        <f t="shared" si="114"/>
        <v>0.28846153846153849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450</v>
      </c>
      <c r="Y552" s="788">
        <f t="shared" si="109"/>
        <v>454.08000000000004</v>
      </c>
      <c r="Z552" s="36">
        <f t="shared" si="110"/>
        <v>1.0285599999999999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480.68181818181819</v>
      </c>
      <c r="BN552" s="64">
        <f t="shared" si="112"/>
        <v>485.03999999999996</v>
      </c>
      <c r="BO552" s="64">
        <f t="shared" si="113"/>
        <v>0.81949300699300698</v>
      </c>
      <c r="BP552" s="64">
        <f t="shared" si="114"/>
        <v>0.82692307692307698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20</v>
      </c>
      <c r="Y553" s="788">
        <f t="shared" si="109"/>
        <v>21.6</v>
      </c>
      <c r="Z553" s="36">
        <f>IFERROR(IF(Y553=0,"",ROUNDUP(Y553/H553,0)*0.00902),"")</f>
        <v>5.4120000000000001E-2</v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21.166666666666668</v>
      </c>
      <c r="BN553" s="64">
        <f t="shared" si="112"/>
        <v>22.860000000000003</v>
      </c>
      <c r="BO553" s="64">
        <f t="shared" si="113"/>
        <v>4.208754208754209E-2</v>
      </c>
      <c r="BP553" s="64">
        <f t="shared" si="114"/>
        <v>4.5454545454545456E-2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150.25252525252523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153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1.8122399999999999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784</v>
      </c>
      <c r="Y563" s="789">
        <f>IFERROR(SUM(Y547:Y561),"0")</f>
        <v>797.7600000000001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56</v>
      </c>
      <c r="Y565" s="788">
        <f>IFERROR(IF(X565="",0,CEILING((X565/$H565),1)*$H565),"")</f>
        <v>58.080000000000005</v>
      </c>
      <c r="Z565" s="36">
        <f>IFERROR(IF(Y565=0,"",ROUNDUP(Y565/H565,0)*0.01196),"")</f>
        <v>0.13156000000000001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59.818181818181813</v>
      </c>
      <c r="BN565" s="64">
        <f>IFERROR(Y565*I565/H565,"0")</f>
        <v>62.040000000000006</v>
      </c>
      <c r="BO565" s="64">
        <f>IFERROR(1/J565*(X565/H565),"0")</f>
        <v>0.10198135198135198</v>
      </c>
      <c r="BP565" s="64">
        <f>IFERROR(1/J565*(Y565/H565),"0")</f>
        <v>0.10576923076923078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10.606060606060606</v>
      </c>
      <c r="Y570" s="789">
        <f>IFERROR(Y565/H565,"0")+IFERROR(Y566/H566,"0")+IFERROR(Y567/H567,"0")+IFERROR(Y568/H568,"0")+IFERROR(Y569/H569,"0")</f>
        <v>11</v>
      </c>
      <c r="Z570" s="789">
        <f>IFERROR(IF(Z565="",0,Z565),"0")+IFERROR(IF(Z566="",0,Z566),"0")+IFERROR(IF(Z567="",0,Z567),"0")+IFERROR(IF(Z568="",0,Z568),"0")+IFERROR(IF(Z569="",0,Z569),"0")</f>
        <v>0.13156000000000001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56</v>
      </c>
      <c r="Y571" s="789">
        <f>IFERROR(SUM(Y565:Y569),"0")</f>
        <v>58.080000000000005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246</v>
      </c>
      <c r="Y574" s="788">
        <f t="shared" si="115"/>
        <v>248.16000000000003</v>
      </c>
      <c r="Z574" s="36">
        <f>IFERROR(IF(Y574=0,"",ROUNDUP(Y574/H574,0)*0.01196),"")</f>
        <v>0.56211999999999995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262.77272727272725</v>
      </c>
      <c r="BN574" s="64">
        <f t="shared" si="117"/>
        <v>265.08</v>
      </c>
      <c r="BO574" s="64">
        <f t="shared" si="118"/>
        <v>0.44798951048951047</v>
      </c>
      <c r="BP574" s="64">
        <f t="shared" si="119"/>
        <v>0.45192307692307693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177</v>
      </c>
      <c r="Y576" s="788">
        <f t="shared" si="115"/>
        <v>179.52</v>
      </c>
      <c r="Z576" s="36">
        <f>IFERROR(IF(Y576=0,"",ROUNDUP(Y576/H576,0)*0.01196),"")</f>
        <v>0.40664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189.06818181818181</v>
      </c>
      <c r="BN576" s="64">
        <f t="shared" si="117"/>
        <v>191.76</v>
      </c>
      <c r="BO576" s="64">
        <f t="shared" si="118"/>
        <v>0.32233391608391609</v>
      </c>
      <c r="BP576" s="64">
        <f t="shared" si="119"/>
        <v>0.32692307692307693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745</v>
      </c>
      <c r="Y577" s="788">
        <f t="shared" si="115"/>
        <v>749.76</v>
      </c>
      <c r="Z577" s="36">
        <f>IFERROR(IF(Y577=0,"",ROUNDUP(Y577/H577,0)*0.01196),"")</f>
        <v>1.6983200000000001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795.7954545454545</v>
      </c>
      <c r="BN577" s="64">
        <f t="shared" si="117"/>
        <v>800.87999999999988</v>
      </c>
      <c r="BO577" s="64">
        <f t="shared" si="118"/>
        <v>1.3567162004662006</v>
      </c>
      <c r="BP577" s="64">
        <f t="shared" si="119"/>
        <v>1.3653846153846154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221.21212121212119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223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2.6670799999999999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1168</v>
      </c>
      <c r="Y587" s="789">
        <f>IFERROR(SUM(Y573:Y585),"0")</f>
        <v>1177.44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13802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13959.900000000001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14740.75699528018</v>
      </c>
      <c r="Y671" s="789">
        <f>IFERROR(SUM(BN22:BN667),"0")</f>
        <v>14908.440000000004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28</v>
      </c>
      <c r="Y672" s="38">
        <f>ROUNDUP(SUM(BP22:BP667),0)</f>
        <v>28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15440.75699528018</v>
      </c>
      <c r="Y673" s="789">
        <f>GrossWeightTotalR+PalletQtyTotalR*25</f>
        <v>15608.440000000004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2979.2802615065289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3009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32.935920000000003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581.29999999999995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446.4</v>
      </c>
      <c r="E680" s="46">
        <f>IFERROR(Y106*1,"0")+IFERROR(Y107*1,"0")+IFERROR(Y108*1,"0")+IFERROR(Y112*1,"0")+IFERROR(Y113*1,"0")+IFERROR(Y114*1,"0")+IFERROR(Y115*1,"0")+IFERROR(Y116*1,"0")+IFERROR(Y117*1,"0")</f>
        <v>999.90000000000009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654.5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643.62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4794.3000000000011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255.2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369.6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1264.8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660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1230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21</v>
      </c>
      <c r="Z680" s="46">
        <f>IFERROR(Y514*1,"0")+IFERROR(Y518*1,"0")+IFERROR(Y519*1,"0")+IFERROR(Y520*1,"0")+IFERROR(Y521*1,"0")+IFERROR(Y522*1,"0")+IFERROR(Y526*1,"0")</f>
        <v>6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2033.2800000000002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2025-01-03T08:16:25Z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