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7542DD-6582-4E68-8578-FD7B964A92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Z400" i="1" s="1"/>
  <c r="Y412" i="1"/>
  <c r="BP417" i="1"/>
  <c r="BN417" i="1"/>
  <c r="Z417" i="1"/>
  <c r="Z427" i="1" s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F9" i="1"/>
  <c r="J9" i="1"/>
  <c r="Y110" i="1"/>
  <c r="Y128" i="1"/>
  <c r="Y191" i="1"/>
  <c r="Y258" i="1"/>
  <c r="Y674" i="1" s="1"/>
  <c r="Z271" i="1"/>
  <c r="BP280" i="1"/>
  <c r="Y672" i="1" s="1"/>
  <c r="BN280" i="1"/>
  <c r="Z280" i="1"/>
  <c r="Z289" i="1" s="1"/>
  <c r="BP284" i="1"/>
  <c r="BN284" i="1"/>
  <c r="Y671" i="1" s="1"/>
  <c r="Y673" i="1" s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Z586" i="1" s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364" i="1" l="1"/>
  <c r="Z311" i="1"/>
  <c r="X673" i="1"/>
  <c r="Z650" i="1"/>
  <c r="Z632" i="1"/>
  <c r="Z615" i="1"/>
  <c r="Z592" i="1"/>
  <c r="Z570" i="1"/>
  <c r="Z562" i="1"/>
  <c r="Z437" i="1"/>
  <c r="Z466" i="1"/>
  <c r="Z387" i="1"/>
  <c r="Z258" i="1"/>
  <c r="Z246" i="1"/>
  <c r="Z237" i="1"/>
  <c r="Z201" i="1"/>
  <c r="Z134" i="1"/>
  <c r="Z127" i="1"/>
  <c r="Z118" i="1"/>
  <c r="Z109" i="1"/>
  <c r="Z102" i="1"/>
  <c r="Z675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<sst xmlns="http://schemas.openxmlformats.org/spreadsheetml/2006/main" count="3191" uniqueCount="1100">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</sst>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5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64</v>
      </c>
      <c r="Y74" s="788">
        <f>IFERROR(IF(X74="",0,CEILING((X74/$H74),1)*$H74),"")</f>
        <v>64.800000000000011</v>
      </c>
      <c r="Z74" s="36">
        <f>IFERROR(IF(Y74=0,"",ROUNDUP(Y74/H74,0)*0.02175),"")</f>
        <v>0.1305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66.844444444444434</v>
      </c>
      <c r="BN74" s="64">
        <f>IFERROR(Y74*I74/H74,"0")</f>
        <v>67.680000000000007</v>
      </c>
      <c r="BO74" s="64">
        <f>IFERROR(1/J74*(X74/H74),"0")</f>
        <v>0.10582010582010581</v>
      </c>
      <c r="BP74" s="64">
        <f>IFERROR(1/J74*(Y74/H74),"0")</f>
        <v>0.10714285714285715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5.9259259259259256</v>
      </c>
      <c r="Y78" s="789">
        <f>IFERROR(Y74/H74,"0")+IFERROR(Y75/H75,"0")+IFERROR(Y76/H76,"0")+IFERROR(Y77/H77,"0")</f>
        <v>6.0000000000000009</v>
      </c>
      <c r="Z78" s="789">
        <f>IFERROR(IF(Z74="",0,Z74),"0")+IFERROR(IF(Z75="",0,Z75),"0")+IFERROR(IF(Z76="",0,Z76),"0")+IFERROR(IF(Z77="",0,Z77),"0")</f>
        <v>0.1305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64</v>
      </c>
      <c r="Y79" s="789">
        <f>IFERROR(SUM(Y74:Y77),"0")</f>
        <v>64.800000000000011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6</v>
      </c>
      <c r="Y85" s="788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6.3333333333333321</v>
      </c>
      <c r="BN85" s="64">
        <f t="shared" si="18"/>
        <v>7.6</v>
      </c>
      <c r="BO85" s="64">
        <f t="shared" si="19"/>
        <v>1.4245014245014245E-2</v>
      </c>
      <c r="BP85" s="64">
        <f t="shared" si="20"/>
        <v>1.7094017094017096E-2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5</v>
      </c>
      <c r="Y86" s="788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6.1111111111111107</v>
      </c>
      <c r="Y87" s="789">
        <f>IFERROR(Y81/H81,"0")+IFERROR(Y82/H82,"0")+IFERROR(Y83/H83,"0")+IFERROR(Y84/H84,"0")+IFERROR(Y85/H85,"0")+IFERROR(Y86/H86,"0")</f>
        <v>7</v>
      </c>
      <c r="Z87" s="789">
        <f>IFERROR(IF(Z81="",0,Z81),"0")+IFERROR(IF(Z82="",0,Z82),"0")+IFERROR(IF(Z83="",0,Z83),"0")+IFERROR(IF(Z84="",0,Z84),"0")+IFERROR(IF(Z85="",0,Z85),"0")+IFERROR(IF(Z86="",0,Z86),"0")</f>
        <v>3.5140000000000005E-2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11</v>
      </c>
      <c r="Y88" s="789">
        <f>IFERROR(SUM(Y81:Y86),"0")</f>
        <v>12.600000000000001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38</v>
      </c>
      <c r="Y100" s="788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40.551428571428573</v>
      </c>
      <c r="BN100" s="64">
        <f>IFERROR(Y100*I100/H100,"0")</f>
        <v>44.82</v>
      </c>
      <c r="BO100" s="64">
        <f>IFERROR(1/J100*(X100/H100),"0")</f>
        <v>8.0782312925170061E-2</v>
      </c>
      <c r="BP100" s="64">
        <f>IFERROR(1/J100*(Y100/H100),"0")</f>
        <v>8.9285714285714274E-2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4.5238095238095237</v>
      </c>
      <c r="Y102" s="789">
        <f>IFERROR(Y99/H99,"0")+IFERROR(Y100/H100,"0")+IFERROR(Y101/H101,"0")</f>
        <v>5</v>
      </c>
      <c r="Z102" s="789">
        <f>IFERROR(IF(Z99="",0,Z99),"0")+IFERROR(IF(Z100="",0,Z100),"0")+IFERROR(IF(Z101="",0,Z101),"0")</f>
        <v>0.10874999999999999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38</v>
      </c>
      <c r="Y103" s="789">
        <f>IFERROR(SUM(Y99:Y101),"0")</f>
        <v>42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140</v>
      </c>
      <c r="Y106" s="788">
        <f>IFERROR(IF(X106="",0,CEILING((X106/$H106),1)*$H106),"")</f>
        <v>140.4</v>
      </c>
      <c r="Z106" s="36">
        <f>IFERROR(IF(Y106=0,"",ROUNDUP(Y106/H106,0)*0.02175),"")</f>
        <v>0.28275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146.2222222222222</v>
      </c>
      <c r="BN106" s="64">
        <f>IFERROR(Y106*I106/H106,"0")</f>
        <v>146.63999999999999</v>
      </c>
      <c r="BO106" s="64">
        <f>IFERROR(1/J106*(X106/H106),"0")</f>
        <v>0.23148148148148145</v>
      </c>
      <c r="BP106" s="64">
        <f>IFERROR(1/J106*(Y106/H106),"0")</f>
        <v>0.23214285714285712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21</v>
      </c>
      <c r="Y108" s="788">
        <f>IFERROR(IF(X108="",0,CEILING((X108/$H108),1)*$H108),"")</f>
        <v>22.5</v>
      </c>
      <c r="Z108" s="36">
        <f>IFERROR(IF(Y108=0,"",ROUNDUP(Y108/H108,0)*0.00902),"")</f>
        <v>4.5100000000000001E-2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21.98</v>
      </c>
      <c r="BN108" s="64">
        <f>IFERROR(Y108*I108/H108,"0")</f>
        <v>23.549999999999997</v>
      </c>
      <c r="BO108" s="64">
        <f>IFERROR(1/J108*(X108/H108),"0")</f>
        <v>3.5353535353535359E-2</v>
      </c>
      <c r="BP108" s="64">
        <f>IFERROR(1/J108*(Y108/H108),"0")</f>
        <v>3.787878787878788E-2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17.62962962962963</v>
      </c>
      <c r="Y109" s="789">
        <f>IFERROR(Y106/H106,"0")+IFERROR(Y107/H107,"0")+IFERROR(Y108/H108,"0")</f>
        <v>18</v>
      </c>
      <c r="Z109" s="789">
        <f>IFERROR(IF(Z106="",0,Z106),"0")+IFERROR(IF(Z107="",0,Z107),"0")+IFERROR(IF(Z108="",0,Z108),"0")</f>
        <v>0.32784999999999997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161</v>
      </c>
      <c r="Y110" s="789">
        <f>IFERROR(SUM(Y106:Y108),"0")</f>
        <v>162.9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63</v>
      </c>
      <c r="Y113" s="788">
        <f t="shared" si="26"/>
        <v>67.2</v>
      </c>
      <c r="Z113" s="36">
        <f>IFERROR(IF(Y113=0,"",ROUNDUP(Y113/H113,0)*0.02175),"")</f>
        <v>0.17399999999999999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67.22999999999999</v>
      </c>
      <c r="BN113" s="64">
        <f t="shared" si="28"/>
        <v>71.712000000000003</v>
      </c>
      <c r="BO113" s="64">
        <f t="shared" si="29"/>
        <v>0.13392857142857142</v>
      </c>
      <c r="BP113" s="64">
        <f t="shared" si="30"/>
        <v>0.14285714285714285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7.5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63</v>
      </c>
      <c r="Y119" s="789">
        <f>IFERROR(SUM(Y112:Y117),"0")</f>
        <v>67.2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16</v>
      </c>
      <c r="Y123" s="788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16.685714285714287</v>
      </c>
      <c r="BN123" s="64">
        <f>IFERROR(Y123*I123/H123,"0")</f>
        <v>23.360000000000003</v>
      </c>
      <c r="BO123" s="64">
        <f>IFERROR(1/J123*(X123/H123),"0")</f>
        <v>2.5510204081632654E-2</v>
      </c>
      <c r="BP123" s="64">
        <f>IFERROR(1/J123*(Y123/H123),"0")</f>
        <v>3.5714285714285712E-2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1.4285714285714286</v>
      </c>
      <c r="Y127" s="789">
        <f>IFERROR(Y122/H122,"0")+IFERROR(Y123/H123,"0")+IFERROR(Y124/H124,"0")+IFERROR(Y125/H125,"0")+IFERROR(Y126/H126,"0")</f>
        <v>2</v>
      </c>
      <c r="Z127" s="789">
        <f>IFERROR(IF(Z122="",0,Z122),"0")+IFERROR(IF(Z123="",0,Z123),"0")+IFERROR(IF(Z124="",0,Z124),"0")+IFERROR(IF(Z125="",0,Z125),"0")+IFERROR(IF(Z126="",0,Z126),"0")</f>
        <v>4.3499999999999997E-2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16</v>
      </c>
      <c r="Y128" s="789">
        <f>IFERROR(SUM(Y122:Y126),"0")</f>
        <v>22.4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10</v>
      </c>
      <c r="Y133" s="78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10.75</v>
      </c>
      <c r="BN133" s="64">
        <f>IFERROR(Y133*I133/H133,"0")</f>
        <v>12.9</v>
      </c>
      <c r="BO133" s="64">
        <f>IFERROR(1/J133*(X133/H133),"0")</f>
        <v>2.2893772893772896E-2</v>
      </c>
      <c r="BP133" s="64">
        <f>IFERROR(1/J133*(Y133/H133),"0")</f>
        <v>2.7472527472527476E-2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4.166666666666667</v>
      </c>
      <c r="Y134" s="789">
        <f>IFERROR(Y130/H130,"0")+IFERROR(Y131/H131,"0")+IFERROR(Y132/H132,"0")+IFERROR(Y133/H133,"0")</f>
        <v>5</v>
      </c>
      <c r="Z134" s="789">
        <f>IFERROR(IF(Z130="",0,Z130),"0")+IFERROR(IF(Z131="",0,Z131),"0")+IFERROR(IF(Z132="",0,Z132),"0")+IFERROR(IF(Z133="",0,Z133),"0")</f>
        <v>3.2550000000000003E-2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10</v>
      </c>
      <c r="Y135" s="789">
        <f>IFERROR(SUM(Y130:Y133),"0")</f>
        <v>12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155</v>
      </c>
      <c r="Y138" s="788">
        <f t="shared" si="31"/>
        <v>159.6</v>
      </c>
      <c r="Z138" s="36">
        <f>IFERROR(IF(Y138=0,"",ROUNDUP(Y138/H138,0)*0.02175),"")</f>
        <v>0.41324999999999995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165.29642857142858</v>
      </c>
      <c r="BN138" s="64">
        <f t="shared" si="33"/>
        <v>170.202</v>
      </c>
      <c r="BO138" s="64">
        <f t="shared" si="34"/>
        <v>0.3295068027210884</v>
      </c>
      <c r="BP138" s="64">
        <f t="shared" si="35"/>
        <v>0.33928571428571425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185</v>
      </c>
      <c r="Y141" s="788">
        <f t="shared" si="31"/>
        <v>186.3</v>
      </c>
      <c r="Z141" s="36">
        <f>IFERROR(IF(Y141=0,"",ROUNDUP(Y141/H141,0)*0.00651),"")</f>
        <v>0.44919000000000003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202.26666666666665</v>
      </c>
      <c r="BN141" s="64">
        <f t="shared" si="33"/>
        <v>203.68800000000002</v>
      </c>
      <c r="BO141" s="64">
        <f t="shared" si="34"/>
        <v>0.37647537647537649</v>
      </c>
      <c r="BP141" s="64">
        <f t="shared" si="35"/>
        <v>0.37912087912087916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86.970899470899468</v>
      </c>
      <c r="Y144" s="789">
        <f>IFERROR(Y137/H137,"0")+IFERROR(Y138/H138,"0")+IFERROR(Y139/H139,"0")+IFERROR(Y140/H140,"0")+IFERROR(Y141/H141,"0")+IFERROR(Y142/H142,"0")+IFERROR(Y143/H143,"0")</f>
        <v>88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0.86243999999999998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340</v>
      </c>
      <c r="Y145" s="789">
        <f>IFERROR(SUM(Y137:Y143),"0")</f>
        <v>345.9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17</v>
      </c>
      <c r="Y198" s="788">
        <f t="shared" si="36"/>
        <v>18.900000000000002</v>
      </c>
      <c r="Z198" s="36">
        <f>IFERROR(IF(Y198=0,"",ROUNDUP(Y198/H198,0)*0.00502),"")</f>
        <v>4.5179999999999998E-2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17.80952380952381</v>
      </c>
      <c r="BN198" s="64">
        <f t="shared" si="38"/>
        <v>19.8</v>
      </c>
      <c r="BO198" s="64">
        <f t="shared" si="39"/>
        <v>3.4595034595034595E-2</v>
      </c>
      <c r="BP198" s="64">
        <f t="shared" si="40"/>
        <v>3.8461538461538464E-2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8.0952380952380949</v>
      </c>
      <c r="Y201" s="789">
        <f>IFERROR(Y193/H193,"0")+IFERROR(Y194/H194,"0")+IFERROR(Y195/H195,"0")+IFERROR(Y196/H196,"0")+IFERROR(Y197/H197,"0")+IFERROR(Y198/H198,"0")+IFERROR(Y199/H199,"0")+IFERROR(Y200/H200,"0")</f>
        <v>9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4.5179999999999998E-2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17</v>
      </c>
      <c r="Y202" s="789">
        <f>IFERROR(SUM(Y193:Y200),"0")</f>
        <v>18.900000000000002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19</v>
      </c>
      <c r="Y219" s="788">
        <f t="shared" si="41"/>
        <v>19.8</v>
      </c>
      <c r="Z219" s="36">
        <f>IFERROR(IF(Y219=0,"",ROUNDUP(Y219/H219,0)*0.00502),"")</f>
        <v>5.5220000000000005E-2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20.372222222222224</v>
      </c>
      <c r="BN219" s="64">
        <f t="shared" si="43"/>
        <v>21.23</v>
      </c>
      <c r="BO219" s="64">
        <f t="shared" si="44"/>
        <v>4.5109211775878448E-2</v>
      </c>
      <c r="BP219" s="64">
        <f t="shared" si="45"/>
        <v>4.7008547008547015E-2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61</v>
      </c>
      <c r="Y220" s="788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64.388888888888886</v>
      </c>
      <c r="BN220" s="64">
        <f t="shared" si="43"/>
        <v>64.599999999999994</v>
      </c>
      <c r="BO220" s="64">
        <f t="shared" si="44"/>
        <v>0.14482431149097816</v>
      </c>
      <c r="BP220" s="64">
        <f t="shared" si="45"/>
        <v>0.14529914529914531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28</v>
      </c>
      <c r="Y222" s="788">
        <f t="shared" si="41"/>
        <v>28.8</v>
      </c>
      <c r="Z222" s="36">
        <f>IFERROR(IF(Y222=0,"",ROUNDUP(Y222/H222,0)*0.00502),"")</f>
        <v>8.0320000000000003E-2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29.555555555555554</v>
      </c>
      <c r="BN222" s="64">
        <f t="shared" si="43"/>
        <v>30.4</v>
      </c>
      <c r="BO222" s="64">
        <f t="shared" si="44"/>
        <v>6.6476733143399816E-2</v>
      </c>
      <c r="BP222" s="64">
        <f t="shared" si="45"/>
        <v>6.8376068376068383E-2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60</v>
      </c>
      <c r="Y223" s="789">
        <f>IFERROR(Y215/H215,"0")+IFERROR(Y216/H216,"0")+IFERROR(Y217/H217,"0")+IFERROR(Y218/H218,"0")+IFERROR(Y219/H219,"0")+IFERROR(Y220/H220,"0")+IFERROR(Y221/H221,"0")+IFERROR(Y222/H222,"0")</f>
        <v>61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0.30621999999999999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108</v>
      </c>
      <c r="Y224" s="789">
        <f>IFERROR(SUM(Y215:Y222),"0")</f>
        <v>109.8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116</v>
      </c>
      <c r="Y230" s="788">
        <f t="shared" si="46"/>
        <v>117.6</v>
      </c>
      <c r="Z230" s="36">
        <f t="shared" ref="Z230:Z236" si="51">IFERROR(IF(Y230=0,"",ROUNDUP(Y230/H230,0)*0.00651),"")</f>
        <v>0.31899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129.04999999999998</v>
      </c>
      <c r="BN230" s="64">
        <f t="shared" si="48"/>
        <v>130.82999999999998</v>
      </c>
      <c r="BO230" s="64">
        <f t="shared" si="49"/>
        <v>0.26556776556776562</v>
      </c>
      <c r="BP230" s="64">
        <f t="shared" si="50"/>
        <v>0.26923076923076927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254</v>
      </c>
      <c r="Y232" s="788">
        <f t="shared" si="46"/>
        <v>254.39999999999998</v>
      </c>
      <c r="Z232" s="36">
        <f t="shared" si="51"/>
        <v>0.69006000000000001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280.67</v>
      </c>
      <c r="BN232" s="64">
        <f t="shared" si="48"/>
        <v>281.11199999999997</v>
      </c>
      <c r="BO232" s="64">
        <f t="shared" si="49"/>
        <v>0.58150183150183155</v>
      </c>
      <c r="BP232" s="64">
        <f t="shared" si="50"/>
        <v>0.58241758241758246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134</v>
      </c>
      <c r="Y233" s="788">
        <f t="shared" si="46"/>
        <v>134.4</v>
      </c>
      <c r="Z233" s="36">
        <f t="shared" si="51"/>
        <v>0.36456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148.07</v>
      </c>
      <c r="BN233" s="64">
        <f t="shared" si="48"/>
        <v>148.51200000000003</v>
      </c>
      <c r="BO233" s="64">
        <f t="shared" si="49"/>
        <v>0.3067765567765568</v>
      </c>
      <c r="BP233" s="64">
        <f t="shared" si="50"/>
        <v>0.30769230769230776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78</v>
      </c>
      <c r="Y235" s="788">
        <f t="shared" si="46"/>
        <v>79.2</v>
      </c>
      <c r="Z235" s="36">
        <f t="shared" si="51"/>
        <v>0.21482999999999999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86.190000000000012</v>
      </c>
      <c r="BN235" s="64">
        <f t="shared" si="48"/>
        <v>87.51600000000002</v>
      </c>
      <c r="BO235" s="64">
        <f t="shared" si="49"/>
        <v>0.17857142857142858</v>
      </c>
      <c r="BP235" s="64">
        <f t="shared" si="50"/>
        <v>0.18131868131868134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159</v>
      </c>
      <c r="Y236" s="788">
        <f t="shared" si="46"/>
        <v>160.79999999999998</v>
      </c>
      <c r="Z236" s="36">
        <f t="shared" si="51"/>
        <v>0.43617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176.0925</v>
      </c>
      <c r="BN236" s="64">
        <f t="shared" si="48"/>
        <v>178.08599999999998</v>
      </c>
      <c r="BO236" s="64">
        <f t="shared" si="49"/>
        <v>0.36401098901098905</v>
      </c>
      <c r="BP236" s="64">
        <f t="shared" si="50"/>
        <v>0.36813186813186816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308.75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311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2.02461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741</v>
      </c>
      <c r="Y238" s="789">
        <f>IFERROR(SUM(Y226:Y236),"0")</f>
        <v>746.4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109</v>
      </c>
      <c r="Y309" s="788">
        <f t="shared" si="72"/>
        <v>110.39999999999999</v>
      </c>
      <c r="Z309" s="36">
        <f>IFERROR(IF(Y309=0,"",ROUNDUP(Y309/H309,0)*0.00651),"")</f>
        <v>0.29946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117.17500000000001</v>
      </c>
      <c r="BN309" s="64">
        <f t="shared" si="74"/>
        <v>118.68</v>
      </c>
      <c r="BO309" s="64">
        <f t="shared" si="75"/>
        <v>0.2495421245421246</v>
      </c>
      <c r="BP309" s="64">
        <f t="shared" si="76"/>
        <v>0.25274725274725279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45.416666666666671</v>
      </c>
      <c r="Y311" s="789">
        <f>IFERROR(Y305/H305,"0")+IFERROR(Y306/H306,"0")+IFERROR(Y307/H307,"0")+IFERROR(Y308/H308,"0")+IFERROR(Y309/H309,"0")+IFERROR(Y310/H310,"0")</f>
        <v>46</v>
      </c>
      <c r="Z311" s="789">
        <f>IFERROR(IF(Z305="",0,Z305),"0")+IFERROR(IF(Z306="",0,Z306),"0")+IFERROR(IF(Z307="",0,Z307),"0")+IFERROR(IF(Z308="",0,Z308),"0")+IFERROR(IF(Z309="",0,Z309),"0")+IFERROR(IF(Z310="",0,Z310),"0")</f>
        <v>0.29946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109</v>
      </c>
      <c r="Y312" s="789">
        <f>IFERROR(SUM(Y305:Y310),"0")</f>
        <v>110.39999999999999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15</v>
      </c>
      <c r="Y356" s="788">
        <f t="shared" ref="Y356:Y363" si="77">IFERROR(IF(X356="",0,CEILING((X356/$H356),1)*$H356),"")</f>
        <v>21.6</v>
      </c>
      <c r="Z356" s="36">
        <f>IFERROR(IF(Y356=0,"",ROUNDUP(Y356/H356,0)*0.02175),"")</f>
        <v>4.3499999999999997E-2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15.666666666666664</v>
      </c>
      <c r="BN356" s="64">
        <f t="shared" ref="BN356:BN363" si="79">IFERROR(Y356*I356/H356,"0")</f>
        <v>22.56</v>
      </c>
      <c r="BO356" s="64">
        <f t="shared" ref="BO356:BO363" si="80">IFERROR(1/J356*(X356/H356),"0")</f>
        <v>2.48015873015873E-2</v>
      </c>
      <c r="BP356" s="64">
        <f t="shared" ref="BP356:BP363" si="81">IFERROR(1/J356*(Y356/H356),"0")</f>
        <v>3.5714285714285712E-2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1.3888888888888888</v>
      </c>
      <c r="Y364" s="789">
        <f>IFERROR(Y356/H356,"0")+IFERROR(Y357/H357,"0")+IFERROR(Y358/H358,"0")+IFERROR(Y359/H359,"0")+IFERROR(Y360/H360,"0")+IFERROR(Y361/H361,"0")+IFERROR(Y362/H362,"0")+IFERROR(Y363/H363,"0")</f>
        <v>2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15</v>
      </c>
      <c r="Y365" s="789">
        <f>IFERROR(SUM(Y356:Y363),"0")</f>
        <v>21.6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198</v>
      </c>
      <c r="Y384" s="788">
        <f>IFERROR(IF(X384="",0,CEILING((X384/$H384),1)*$H384),"")</f>
        <v>202.79999999999998</v>
      </c>
      <c r="Z384" s="36">
        <f>IFERROR(IF(Y384=0,"",ROUNDUP(Y384/H384,0)*0.02175),"")</f>
        <v>0.5655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212.3169230769231</v>
      </c>
      <c r="BN384" s="64">
        <f>IFERROR(Y384*I384/H384,"0")</f>
        <v>217.464</v>
      </c>
      <c r="BO384" s="64">
        <f>IFERROR(1/J384*(X384/H384),"0")</f>
        <v>0.4532967032967033</v>
      </c>
      <c r="BP384" s="64">
        <f>IFERROR(1/J384*(Y384/H384),"0")</f>
        <v>0.46428571428571425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25.384615384615387</v>
      </c>
      <c r="Y387" s="789">
        <f>IFERROR(Y383/H383,"0")+IFERROR(Y384/H384,"0")+IFERROR(Y385/H385,"0")+IFERROR(Y386/H386,"0")</f>
        <v>26</v>
      </c>
      <c r="Z387" s="789">
        <f>IFERROR(IF(Z383="",0,Z383),"0")+IFERROR(IF(Z384="",0,Z384),"0")+IFERROR(IF(Z385="",0,Z385),"0")+IFERROR(IF(Z386="",0,Z386),"0")</f>
        <v>0.5655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198</v>
      </c>
      <c r="Y388" s="789">
        <f>IFERROR(SUM(Y383:Y386),"0")</f>
        <v>202.79999999999998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983</v>
      </c>
      <c r="Y417" s="788">
        <f t="shared" si="87"/>
        <v>990</v>
      </c>
      <c r="Z417" s="36">
        <f>IFERROR(IF(Y417=0,"",ROUNDUP(Y417/H417,0)*0.02175),"")</f>
        <v>1.4355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1014.456</v>
      </c>
      <c r="BN417" s="64">
        <f t="shared" si="89"/>
        <v>1021.6800000000001</v>
      </c>
      <c r="BO417" s="64">
        <f t="shared" si="90"/>
        <v>1.3652777777777776</v>
      </c>
      <c r="BP417" s="64">
        <f t="shared" si="91"/>
        <v>1.375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200</v>
      </c>
      <c r="Y419" s="788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78.86666666666666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1.74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1183</v>
      </c>
      <c r="Y428" s="789">
        <f>IFERROR(SUM(Y416:Y426),"0")</f>
        <v>1200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946</v>
      </c>
      <c r="Y461" s="788">
        <f>IFERROR(IF(X461="",0,CEILING((X461/$H461),1)*$H461),"")</f>
        <v>954</v>
      </c>
      <c r="Z461" s="36">
        <f>IFERROR(IF(Y461=0,"",ROUNDUP(Y461/H461,0)*0.02175),"")</f>
        <v>2.3054999999999999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1005.2826666666666</v>
      </c>
      <c r="BN461" s="64">
        <f>IFERROR(Y461*I461/H461,"0")</f>
        <v>1013.7840000000001</v>
      </c>
      <c r="BO461" s="64">
        <f>IFERROR(1/J461*(X461/H461),"0")</f>
        <v>1.876984126984127</v>
      </c>
      <c r="BP461" s="64">
        <f>IFERROR(1/J461*(Y461/H461),"0")</f>
        <v>1.8928571428571428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105.11111111111111</v>
      </c>
      <c r="Y466" s="789">
        <f>IFERROR(Y461/H461,"0")+IFERROR(Y462/H462,"0")+IFERROR(Y463/H463,"0")+IFERROR(Y464/H464,"0")+IFERROR(Y465/H465,"0")</f>
        <v>106</v>
      </c>
      <c r="Z466" s="789">
        <f>IFERROR(IF(Z461="",0,Z461),"0")+IFERROR(IF(Z462="",0,Z462),"0")+IFERROR(IF(Z463="",0,Z463),"0")+IFERROR(IF(Z464="",0,Z464),"0")+IFERROR(IF(Z465="",0,Z465),"0")</f>
        <v>2.3054999999999999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946</v>
      </c>
      <c r="Y467" s="789">
        <f>IFERROR(SUM(Y461:Y465),"0")</f>
        <v>954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43</v>
      </c>
      <c r="Y547" s="788">
        <f t="shared" ref="Y547:Y561" si="109">IFERROR(IF(X547="",0,CEILING((X547/$H547),1)*$H547),"")</f>
        <v>47.52</v>
      </c>
      <c r="Z547" s="36">
        <f t="shared" ref="Z547:Z552" si="110">IFERROR(IF(Y547=0,"",ROUNDUP(Y547/H547,0)*0.01196),"")</f>
        <v>0.10764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45.931818181818173</v>
      </c>
      <c r="BN547" s="64">
        <f t="shared" ref="BN547:BN561" si="112">IFERROR(Y547*I547/H547,"0")</f>
        <v>50.760000000000005</v>
      </c>
      <c r="BO547" s="64">
        <f t="shared" ref="BO547:BO561" si="113">IFERROR(1/J547*(X547/H547),"0")</f>
        <v>7.8307109557109553E-2</v>
      </c>
      <c r="BP547" s="64">
        <f t="shared" ref="BP547:BP561" si="114">IFERROR(1/J547*(Y547/H547),"0")</f>
        <v>8.6538461538461536E-2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509</v>
      </c>
      <c r="Y550" s="788">
        <f t="shared" si="109"/>
        <v>512.16</v>
      </c>
      <c r="Z550" s="36">
        <f t="shared" si="110"/>
        <v>1.16012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543.70454545454538</v>
      </c>
      <c r="BN550" s="64">
        <f t="shared" si="112"/>
        <v>547.07999999999993</v>
      </c>
      <c r="BO550" s="64">
        <f t="shared" si="113"/>
        <v>0.92693764568764569</v>
      </c>
      <c r="BP550" s="64">
        <f t="shared" si="114"/>
        <v>0.9326923076923076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104.54545454545453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105.99999999999999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1.26776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552</v>
      </c>
      <c r="Y563" s="789">
        <f>IFERROR(SUM(Y547:Y561),"0")</f>
        <v>559.67999999999995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549</v>
      </c>
      <c r="Y565" s="788">
        <f>IFERROR(IF(X565="",0,CEILING((X565/$H565),1)*$H565),"")</f>
        <v>549.12</v>
      </c>
      <c r="Z565" s="36">
        <f>IFERROR(IF(Y565=0,"",ROUNDUP(Y565/H565,0)*0.01196),"")</f>
        <v>1.2438400000000001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586.43181818181813</v>
      </c>
      <c r="BN565" s="64">
        <f>IFERROR(Y565*I565/H565,"0")</f>
        <v>586.55999999999995</v>
      </c>
      <c r="BO565" s="64">
        <f>IFERROR(1/J565*(X565/H565),"0")</f>
        <v>0.99978146853146854</v>
      </c>
      <c r="BP565" s="64">
        <f>IFERROR(1/J565*(Y565/H565),"0")</f>
        <v>1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103.97727272727272</v>
      </c>
      <c r="Y570" s="789">
        <f>IFERROR(Y565/H565,"0")+IFERROR(Y566/H566,"0")+IFERROR(Y567/H567,"0")+IFERROR(Y568/H568,"0")+IFERROR(Y569/H569,"0")</f>
        <v>104</v>
      </c>
      <c r="Z570" s="789">
        <f>IFERROR(IF(Z565="",0,Z565),"0")+IFERROR(IF(Z566="",0,Z566),"0")+IFERROR(IF(Z567="",0,Z567),"0")+IFERROR(IF(Z568="",0,Z568),"0")+IFERROR(IF(Z569="",0,Z569),"0")</f>
        <v>1.2438400000000001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549</v>
      </c>
      <c r="Y571" s="789">
        <f>IFERROR(SUM(Y565:Y569),"0")</f>
        <v>549.12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112</v>
      </c>
      <c r="Y574" s="788">
        <f t="shared" si="115"/>
        <v>116.16000000000001</v>
      </c>
      <c r="Z574" s="36">
        <f>IFERROR(IF(Y574=0,"",ROUNDUP(Y574/H574,0)*0.01196),"")</f>
        <v>0.26312000000000002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119.63636363636363</v>
      </c>
      <c r="BN574" s="64">
        <f t="shared" si="117"/>
        <v>124.08000000000001</v>
      </c>
      <c r="BO574" s="64">
        <f t="shared" si="118"/>
        <v>0.20396270396270397</v>
      </c>
      <c r="BP574" s="64">
        <f t="shared" si="119"/>
        <v>0.21153846153846156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39</v>
      </c>
      <c r="Y576" s="788">
        <f t="shared" si="115"/>
        <v>42.24</v>
      </c>
      <c r="Z576" s="36">
        <f>IFERROR(IF(Y576=0,"",ROUNDUP(Y576/H576,0)*0.01196),"")</f>
        <v>9.5680000000000001E-2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41.659090909090907</v>
      </c>
      <c r="BN576" s="64">
        <f t="shared" si="117"/>
        <v>45.12</v>
      </c>
      <c r="BO576" s="64">
        <f t="shared" si="118"/>
        <v>7.1022727272727265E-2</v>
      </c>
      <c r="BP576" s="64">
        <f t="shared" si="119"/>
        <v>7.6923076923076927E-2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28.598484848484848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30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0.35880000000000001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151</v>
      </c>
      <c r="Y587" s="789">
        <f>IFERROR(SUM(Y573:Y585),"0")</f>
        <v>158.4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5272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5360.9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5610.2975991230987</v>
      </c>
      <c r="Y671" s="789">
        <f>IFERROR(SUM(BN22:BN667),"0")</f>
        <v>5704.4260000000004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10</v>
      </c>
      <c r="Y672" s="38">
        <f>ROUNDUP(SUM(BP22:BP667),0)</f>
        <v>11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5860.2975991230987</v>
      </c>
      <c r="Y673" s="789">
        <f>GrossWeightTotalR+PalletQtyTotalR*25</f>
        <v>5979.4260000000004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1004.3910126910126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1020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11.915100000000002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119.40000000000002</v>
      </c>
      <c r="E680" s="46">
        <f>IFERROR(Y106*1,"0")+IFERROR(Y107*1,"0")+IFERROR(Y108*1,"0")+IFERROR(Y112*1,"0")+IFERROR(Y113*1,"0")+IFERROR(Y114*1,"0")+IFERROR(Y115*1,"0")+IFERROR(Y116*1,"0")+IFERROR(Y117*1,"0")</f>
        <v>230.10000000000002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380.3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18.900000000000002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856.19999999999993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110.39999999999999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224.39999999999998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1267.2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2025-01-03T08:22:35Z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