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КИ филиалы\"/>
    </mc:Choice>
  </mc:AlternateContent>
  <xr:revisionPtr revIDLastSave="0" documentId="13_ncr:1_{DA229370-1CE0-48ED-9738-39895EABB6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1" l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6" i="1"/>
  <c r="AI7" i="1" l="1"/>
  <c r="Q7" i="1" s="1"/>
  <c r="AI8" i="1"/>
  <c r="Q8" i="1" s="1"/>
  <c r="AI9" i="1"/>
  <c r="AI10" i="1"/>
  <c r="Q10" i="1" s="1"/>
  <c r="AI11" i="1"/>
  <c r="AI12" i="1"/>
  <c r="AI13" i="1"/>
  <c r="AI14" i="1"/>
  <c r="AI15" i="1"/>
  <c r="AI16" i="1"/>
  <c r="Q16" i="1" s="1"/>
  <c r="AI17" i="1"/>
  <c r="AI18" i="1"/>
  <c r="Q18" i="1" s="1"/>
  <c r="AI19" i="1"/>
  <c r="AI20" i="1"/>
  <c r="AI21" i="1"/>
  <c r="Q21" i="1" s="1"/>
  <c r="AI22" i="1"/>
  <c r="Q22" i="1" s="1"/>
  <c r="AI23" i="1"/>
  <c r="Q23" i="1" s="1"/>
  <c r="AI24" i="1"/>
  <c r="AI25" i="1"/>
  <c r="AI26" i="1"/>
  <c r="AI27" i="1"/>
  <c r="Q27" i="1" s="1"/>
  <c r="AI28" i="1"/>
  <c r="AI29" i="1"/>
  <c r="AI30" i="1"/>
  <c r="AI31" i="1"/>
  <c r="AI32" i="1"/>
  <c r="AI33" i="1"/>
  <c r="AI34" i="1"/>
  <c r="Q34" i="1" s="1"/>
  <c r="AI35" i="1"/>
  <c r="AI36" i="1"/>
  <c r="Q36" i="1" s="1"/>
  <c r="AI37" i="1"/>
  <c r="AI38" i="1"/>
  <c r="AI39" i="1"/>
  <c r="AI40" i="1"/>
  <c r="AI41" i="1"/>
  <c r="AI42" i="1"/>
  <c r="Q42" i="1" s="1"/>
  <c r="AI43" i="1"/>
  <c r="AI44" i="1"/>
  <c r="Q44" i="1" s="1"/>
  <c r="AI45" i="1"/>
  <c r="Q45" i="1" s="1"/>
  <c r="AI46" i="1"/>
  <c r="Q46" i="1" s="1"/>
  <c r="AI47" i="1"/>
  <c r="Q47" i="1" s="1"/>
  <c r="AI48" i="1"/>
  <c r="AI49" i="1"/>
  <c r="Q49" i="1" s="1"/>
  <c r="AI50" i="1"/>
  <c r="AI51" i="1"/>
  <c r="AI52" i="1"/>
  <c r="AI53" i="1"/>
  <c r="AI54" i="1"/>
  <c r="Q54" i="1" s="1"/>
  <c r="AI55" i="1"/>
  <c r="AI56" i="1"/>
  <c r="AI57" i="1"/>
  <c r="Q57" i="1" s="1"/>
  <c r="AI58" i="1"/>
  <c r="Q58" i="1" s="1"/>
  <c r="AI59" i="1"/>
  <c r="AI60" i="1"/>
  <c r="AI61" i="1"/>
  <c r="AI62" i="1"/>
  <c r="Q62" i="1" s="1"/>
  <c r="AI63" i="1"/>
  <c r="AI64" i="1"/>
  <c r="AI65" i="1"/>
  <c r="AI66" i="1"/>
  <c r="AI67" i="1"/>
  <c r="AI68" i="1"/>
  <c r="AI69" i="1"/>
  <c r="Q69" i="1" s="1"/>
  <c r="AI70" i="1"/>
  <c r="AI71" i="1"/>
  <c r="AI72" i="1"/>
  <c r="AI73" i="1"/>
  <c r="AI74" i="1"/>
  <c r="AI75" i="1"/>
  <c r="AI76" i="1"/>
  <c r="AI77" i="1"/>
  <c r="AI78" i="1"/>
  <c r="AI79" i="1"/>
  <c r="AI80" i="1"/>
  <c r="AI81" i="1"/>
  <c r="Q81" i="1" s="1"/>
  <c r="AI82" i="1"/>
  <c r="AI83" i="1"/>
  <c r="Q83" i="1" s="1"/>
  <c r="AI84" i="1"/>
  <c r="AI85" i="1"/>
  <c r="AI86" i="1"/>
  <c r="Q86" i="1" s="1"/>
  <c r="AI87" i="1"/>
  <c r="Q87" i="1" s="1"/>
  <c r="AI88" i="1"/>
  <c r="Q88" i="1" s="1"/>
  <c r="AI89" i="1"/>
  <c r="Q89" i="1" s="1"/>
  <c r="AI90" i="1"/>
  <c r="Q90" i="1" s="1"/>
  <c r="AI91" i="1"/>
  <c r="AI92" i="1"/>
  <c r="AI93" i="1"/>
  <c r="AI6" i="1"/>
  <c r="P7" i="1"/>
  <c r="P8" i="1"/>
  <c r="P9" i="1"/>
  <c r="P10" i="1"/>
  <c r="P11" i="1"/>
  <c r="P12" i="1"/>
  <c r="P13" i="1"/>
  <c r="P14" i="1"/>
  <c r="T14" i="1" s="1"/>
  <c r="P15" i="1"/>
  <c r="P16" i="1"/>
  <c r="P17" i="1"/>
  <c r="P18" i="1"/>
  <c r="P19" i="1"/>
  <c r="P20" i="1"/>
  <c r="T20" i="1" s="1"/>
  <c r="P21" i="1"/>
  <c r="P22" i="1"/>
  <c r="P23" i="1"/>
  <c r="P24" i="1"/>
  <c r="P25" i="1"/>
  <c r="T25" i="1" s="1"/>
  <c r="P26" i="1"/>
  <c r="T26" i="1" s="1"/>
  <c r="P27" i="1"/>
  <c r="P28" i="1"/>
  <c r="T28" i="1" s="1"/>
  <c r="P29" i="1"/>
  <c r="P30" i="1"/>
  <c r="T30" i="1" s="1"/>
  <c r="P31" i="1"/>
  <c r="T31" i="1" s="1"/>
  <c r="P32" i="1"/>
  <c r="T32" i="1" s="1"/>
  <c r="P33" i="1"/>
  <c r="P34" i="1"/>
  <c r="P35" i="1"/>
  <c r="P36" i="1"/>
  <c r="P37" i="1"/>
  <c r="P38" i="1"/>
  <c r="T38" i="1" s="1"/>
  <c r="P39" i="1"/>
  <c r="P40" i="1"/>
  <c r="P41" i="1"/>
  <c r="P42" i="1"/>
  <c r="P43" i="1"/>
  <c r="P44" i="1"/>
  <c r="P45" i="1"/>
  <c r="P46" i="1"/>
  <c r="P47" i="1"/>
  <c r="P48" i="1"/>
  <c r="T48" i="1" s="1"/>
  <c r="P49" i="1"/>
  <c r="P50" i="1"/>
  <c r="T50" i="1" s="1"/>
  <c r="P51" i="1"/>
  <c r="P52" i="1"/>
  <c r="T52" i="1" s="1"/>
  <c r="P53" i="1"/>
  <c r="P54" i="1"/>
  <c r="T54" i="1" s="1"/>
  <c r="P55" i="1"/>
  <c r="P56" i="1"/>
  <c r="T56" i="1" s="1"/>
  <c r="P57" i="1"/>
  <c r="P58" i="1"/>
  <c r="T58" i="1" s="1"/>
  <c r="P59" i="1"/>
  <c r="P60" i="1"/>
  <c r="T60" i="1" s="1"/>
  <c r="P61" i="1"/>
  <c r="P62" i="1"/>
  <c r="T62" i="1" s="1"/>
  <c r="P63" i="1"/>
  <c r="P64" i="1"/>
  <c r="T64" i="1" s="1"/>
  <c r="P65" i="1"/>
  <c r="T65" i="1" s="1"/>
  <c r="P66" i="1"/>
  <c r="T66" i="1" s="1"/>
  <c r="P67" i="1"/>
  <c r="P68" i="1"/>
  <c r="T68" i="1" s="1"/>
  <c r="P69" i="1"/>
  <c r="P70" i="1"/>
  <c r="T70" i="1" s="1"/>
  <c r="P71" i="1"/>
  <c r="P72" i="1"/>
  <c r="T72" i="1" s="1"/>
  <c r="P73" i="1"/>
  <c r="P74" i="1"/>
  <c r="T74" i="1" s="1"/>
  <c r="P75" i="1"/>
  <c r="P76" i="1"/>
  <c r="T76" i="1" s="1"/>
  <c r="P77" i="1"/>
  <c r="P78" i="1"/>
  <c r="T78" i="1" s="1"/>
  <c r="P79" i="1"/>
  <c r="P80" i="1"/>
  <c r="T80" i="1" s="1"/>
  <c r="P81" i="1"/>
  <c r="P82" i="1"/>
  <c r="T82" i="1" s="1"/>
  <c r="P83" i="1"/>
  <c r="P84" i="1"/>
  <c r="T84" i="1" s="1"/>
  <c r="P85" i="1"/>
  <c r="T85" i="1" s="1"/>
  <c r="P86" i="1"/>
  <c r="T86" i="1" s="1"/>
  <c r="P87" i="1"/>
  <c r="P88" i="1"/>
  <c r="T88" i="1" s="1"/>
  <c r="P89" i="1"/>
  <c r="P90" i="1"/>
  <c r="T90" i="1" s="1"/>
  <c r="P91" i="1"/>
  <c r="U91" i="1" s="1"/>
  <c r="P92" i="1"/>
  <c r="U92" i="1" s="1"/>
  <c r="P93" i="1"/>
  <c r="U93" i="1" s="1"/>
  <c r="P6" i="1"/>
  <c r="T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46" i="1" l="1"/>
  <c r="T44" i="1"/>
  <c r="T42" i="1"/>
  <c r="T40" i="1"/>
  <c r="T36" i="1"/>
  <c r="T34" i="1"/>
  <c r="T24" i="1"/>
  <c r="T22" i="1"/>
  <c r="T18" i="1"/>
  <c r="T16" i="1"/>
  <c r="T12" i="1"/>
  <c r="T10" i="1"/>
  <c r="T8" i="1"/>
  <c r="T89" i="1"/>
  <c r="T87" i="1"/>
  <c r="T67" i="1"/>
  <c r="T49" i="1"/>
  <c r="T37" i="1"/>
  <c r="T35" i="1"/>
  <c r="T33" i="1"/>
  <c r="T27" i="1"/>
  <c r="T23" i="1"/>
  <c r="T21" i="1"/>
  <c r="T13" i="1"/>
  <c r="T11" i="1"/>
  <c r="T9" i="1"/>
  <c r="T7" i="1"/>
  <c r="Q5" i="1"/>
  <c r="T83" i="1"/>
  <c r="T81" i="1"/>
  <c r="T79" i="1"/>
  <c r="T77" i="1"/>
  <c r="T75" i="1"/>
  <c r="T73" i="1"/>
  <c r="T71" i="1"/>
  <c r="T69" i="1"/>
  <c r="T63" i="1"/>
  <c r="T61" i="1"/>
  <c r="T59" i="1"/>
  <c r="T57" i="1"/>
  <c r="T55" i="1"/>
  <c r="T53" i="1"/>
  <c r="T51" i="1"/>
  <c r="T47" i="1"/>
  <c r="T45" i="1"/>
  <c r="T43" i="1"/>
  <c r="T41" i="1"/>
  <c r="T39" i="1"/>
  <c r="T29" i="1"/>
  <c r="T19" i="1"/>
  <c r="T17" i="1"/>
  <c r="T15" i="1"/>
  <c r="U6" i="1"/>
  <c r="T92" i="1"/>
  <c r="T93" i="1"/>
  <c r="T91" i="1"/>
  <c r="U89" i="1"/>
  <c r="U87" i="1"/>
  <c r="U85" i="1"/>
  <c r="U83" i="1"/>
  <c r="U81" i="1"/>
  <c r="U79" i="1"/>
  <c r="U77" i="1"/>
  <c r="U75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U90" i="1"/>
  <c r="U88" i="1"/>
  <c r="U86" i="1"/>
  <c r="U84" i="1"/>
  <c r="U82" i="1"/>
  <c r="U80" i="1"/>
  <c r="U78" i="1"/>
  <c r="U76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AG5" i="1" l="1"/>
</calcChain>
</file>

<file path=xl/sharedStrings.xml><?xml version="1.0" encoding="utf-8"?>
<sst xmlns="http://schemas.openxmlformats.org/spreadsheetml/2006/main" count="371" uniqueCount="145">
  <si>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</si>
  <si>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</si>
  <si>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</si>
  <si>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</si>
  <si>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</si>
  <si>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</si>
  <si>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</si>
  <si>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</si>
  <si>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</si>
  <si>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</si>
  <si>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</si>
  <si>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</si>
  <si>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</si>
  <si>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</si>
  <si>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</si>
  <si>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</si>
  <si>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</si>
  <si>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</si>
  <si>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</si>
  <si>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</si>
  <si>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</si>
  <si>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</si>
  <si>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</si>
  <si>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03,01,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</si>
  <si>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</si>
  <si>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</si>
  <si>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</si>
  <si>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</si>
  <si>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</si>
  <si>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</si>
  <si>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</si>
  <si>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</si>
  <si>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</si>
  <si>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</si>
  <si>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</si>
  <si>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</si>
  <si>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</si>
  <si>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</si>
  <si>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</si>
  <si>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</si>
  <si>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</si>
  <si>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</si>
  <si>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</si>
  <si>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</si>
  <si>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</si>
  <si>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</si>
  <si>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>завод не отгружает / ТС Обжора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</si>
  <si>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</si>
  <si>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</si>
  <si>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</si>
  <si>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</si>
  <si>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</si>
  <si>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</si>
  <si>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</si>
  <si>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нужно увеличить продажи / 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</si>
  <si>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</si>
  <si>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</si>
  <si>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</si>
  <si>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</si>
  <si>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</si>
  <si>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</si>
  <si>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</si>
  <si>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</si>
  <si>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</si>
  <si>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</si>
  <si>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</si>
  <si>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</si>
  <si>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</si>
  <si>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</si>
  <si>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</si>
  <si>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</si>
  <si>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</si>
  <si>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</si>
  <si>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</si>
  <si>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</si>
  <si>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</si>
  <si>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</si>
  <si>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</si>
  <si>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</si>
  <si>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</si>
  <si>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</si>
  <si>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</si>
  <si>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</si>
  <si>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</si>
  <si>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</si>
  <si>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</si>
  <si>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</si>
  <si>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</si>
  <si>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</si>
  <si>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</si>
  <si>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</si>
  <si>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</si>
  <si>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</si>
  <si>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</si>
  <si>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</si>
  <si>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</si>
  <si>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</si>
  <si>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</si>
  <si>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</si>
  <si>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</si>
  <si>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</si>
  <si>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</si>
  <si>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</si>
  <si>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</si>
  <si>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</si>
  <si>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</si>
  <si>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</si>
  <si>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</si>
  <si>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</si>
  <si>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</si>
  <si>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</si>
  <si>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</si>
  <si>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</si>
  <si>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</si>
  <si>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</si>
  <si>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</si>
  <si>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</si>
  <si>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</si>
  <si>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</si>
  <si>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</si>
  <si>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</si>
  <si>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</si>
  <si>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</si>
  <si>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</si>
  <si>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</si>
  <si>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декабрь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</si>
  <si>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</si>
  <si>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</si>
  <si>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</si>
  <si>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</si>
  <si>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</si>
  <si>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</si>
  <si>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</si>
  <si>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</si>
  <si>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</si>
  <si>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 /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</si>
  <si>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</si>
  <si>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</si>
  <si>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</si>
  <si>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</si>
  <si>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</si>
  <si>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</si>
  <si>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возвращаем по распоряжению СН</t>
    </r>
  </si>
  <si>
    <t>заказ</t>
  </si>
  <si>
    <t>06,01,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</si>
</sst>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8" fillId="6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21" customWidth="1"/>
    <col min="20" max="21" width="5" customWidth="1"/>
    <col min="22" max="23" width="6" customWidth="1"/>
    <col min="24" max="24" width="6" style="13" customWidth="1"/>
    <col min="25" max="25" width="6" customWidth="1"/>
    <col min="26" max="26" width="6" style="13" customWidth="1"/>
    <col min="27" max="31" width="6" customWidth="1"/>
    <col min="32" max="32" width="28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0"/>
      <c r="Y1" s="1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0"/>
      <c r="Y2" s="1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143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11" t="s">
        <v>19</v>
      </c>
      <c r="Y3" s="2" t="s">
        <v>19</v>
      </c>
      <c r="Z3" s="11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22</v>
      </c>
      <c r="Q4" s="1" t="s">
        <v>144</v>
      </c>
      <c r="R4" s="1"/>
      <c r="S4" s="1"/>
      <c r="T4" s="1"/>
      <c r="U4" s="1"/>
      <c r="V4" s="1" t="s">
        <v>24</v>
      </c>
      <c r="W4" s="1" t="s">
        <v>25</v>
      </c>
      <c r="X4" s="10" t="s">
        <v>26</v>
      </c>
      <c r="Y4" s="1" t="s">
        <v>27</v>
      </c>
      <c r="Z4" s="10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36872.817000000003</v>
      </c>
      <c r="F5" s="4">
        <f>SUM(F6:F499)</f>
        <v>33691.753000000004</v>
      </c>
      <c r="G5" s="7"/>
      <c r="H5" s="1"/>
      <c r="I5" s="1"/>
      <c r="J5" s="4">
        <f t="shared" ref="J5:R5" si="0">SUM(J6:J499)</f>
        <v>36393.687999999995</v>
      </c>
      <c r="K5" s="4">
        <f t="shared" si="0"/>
        <v>479.12900000000053</v>
      </c>
      <c r="L5" s="4">
        <f t="shared" si="0"/>
        <v>0</v>
      </c>
      <c r="M5" s="4">
        <f t="shared" si="0"/>
        <v>0</v>
      </c>
      <c r="N5" s="4">
        <f t="shared" si="0"/>
        <v>22194.848600000008</v>
      </c>
      <c r="O5" s="4">
        <f t="shared" si="0"/>
        <v>7360</v>
      </c>
      <c r="P5" s="4">
        <f t="shared" si="0"/>
        <v>7374.5634000000009</v>
      </c>
      <c r="Q5" s="4">
        <f t="shared" si="0"/>
        <v>7119.4123700000009</v>
      </c>
      <c r="R5" s="4">
        <f t="shared" si="0"/>
        <v>0</v>
      </c>
      <c r="S5" s="1"/>
      <c r="T5" s="1"/>
      <c r="U5" s="1"/>
      <c r="V5" s="4">
        <f t="shared" ref="V5:AE5" si="1">SUM(V6:V499)</f>
        <v>6208.2372000000005</v>
      </c>
      <c r="W5" s="4">
        <f t="shared" si="1"/>
        <v>6103.2302000000018</v>
      </c>
      <c r="X5" s="12">
        <f t="shared" si="1"/>
        <v>6607.0762000000032</v>
      </c>
      <c r="Y5" s="4">
        <f t="shared" si="1"/>
        <v>7915.8883999999998</v>
      </c>
      <c r="Z5" s="12">
        <f t="shared" si="1"/>
        <v>7304.6594000000023</v>
      </c>
      <c r="AA5" s="4">
        <f t="shared" si="1"/>
        <v>8674.5457999999999</v>
      </c>
      <c r="AB5" s="4">
        <f t="shared" si="1"/>
        <v>8073.841199999998</v>
      </c>
      <c r="AC5" s="4">
        <f t="shared" si="1"/>
        <v>8191.0835999999981</v>
      </c>
      <c r="AD5" s="4">
        <f t="shared" si="1"/>
        <v>8710.870200000003</v>
      </c>
      <c r="AE5" s="4">
        <f t="shared" si="1"/>
        <v>8011.8612000000012</v>
      </c>
      <c r="AF5" s="1"/>
      <c r="AG5" s="4">
        <f>SUM(AG6:AG499)</f>
        <v>5272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989.08100000000002</v>
      </c>
      <c r="D6" s="1"/>
      <c r="E6" s="1">
        <v>525.93799999999999</v>
      </c>
      <c r="F6" s="1">
        <v>455.99900000000002</v>
      </c>
      <c r="G6" s="7">
        <v>1</v>
      </c>
      <c r="H6" s="1">
        <v>50</v>
      </c>
      <c r="I6" s="1" t="s">
        <v>36</v>
      </c>
      <c r="J6" s="1">
        <v>482</v>
      </c>
      <c r="K6" s="1">
        <f t="shared" ref="K6:K37" si="2">E6-J6</f>
        <v>43.937999999999988</v>
      </c>
      <c r="L6" s="1"/>
      <c r="M6" s="1"/>
      <c r="N6" s="1">
        <v>570.64740000000006</v>
      </c>
      <c r="O6" s="1"/>
      <c r="P6" s="1">
        <f>E6/5</f>
        <v>105.1876</v>
      </c>
      <c r="Q6" s="5"/>
      <c r="R6" s="5"/>
      <c r="S6" s="1"/>
      <c r="T6" s="1">
        <f>(F6+N6+O6+Q6)/P6</f>
        <v>9.7601466332533491</v>
      </c>
      <c r="U6" s="1">
        <f>(F6+N6+O6)/P6</f>
        <v>9.7601466332533491</v>
      </c>
      <c r="V6" s="1">
        <v>93.290800000000004</v>
      </c>
      <c r="W6" s="1">
        <v>57.507199999999997</v>
      </c>
      <c r="X6" s="10">
        <v>59.068199999999997</v>
      </c>
      <c r="Y6" s="1">
        <v>115.57899999999999</v>
      </c>
      <c r="Z6" s="10">
        <v>113.7884</v>
      </c>
      <c r="AA6" s="1">
        <v>125.88339999999999</v>
      </c>
      <c r="AB6" s="1">
        <v>105.6046</v>
      </c>
      <c r="AC6" s="1">
        <v>108.11020000000001</v>
      </c>
      <c r="AD6" s="1">
        <v>121.2212</v>
      </c>
      <c r="AE6" s="1">
        <v>103.24979999999999</v>
      </c>
      <c r="AF6" s="19" t="s">
        <v>37</v>
      </c>
      <c r="AG6" s="1">
        <f>ROUND(Q6*G6,0)</f>
        <v>0</v>
      </c>
      <c r="AH6" s="1"/>
      <c r="AI6" s="10">
        <f>(X6+Z6)/2</f>
        <v>86.428299999999993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561.39599999999996</v>
      </c>
      <c r="D7" s="1"/>
      <c r="E7" s="1">
        <v>239.01400000000001</v>
      </c>
      <c r="F7" s="1">
        <v>320.62</v>
      </c>
      <c r="G7" s="7">
        <v>1</v>
      </c>
      <c r="H7" s="1">
        <v>45</v>
      </c>
      <c r="I7" s="1" t="s">
        <v>36</v>
      </c>
      <c r="J7" s="1">
        <v>225.9</v>
      </c>
      <c r="K7" s="1">
        <f t="shared" si="2"/>
        <v>13.114000000000004</v>
      </c>
      <c r="L7" s="1"/>
      <c r="M7" s="1"/>
      <c r="N7" s="1">
        <v>196.81679999999989</v>
      </c>
      <c r="O7" s="1"/>
      <c r="P7" s="1">
        <f t="shared" ref="P7:P70" si="3">E7/5</f>
        <v>47.802800000000005</v>
      </c>
      <c r="Q7" s="5">
        <f t="shared" ref="Q7:Q10" si="4">10*AI7-O7-N7-F7</f>
        <v>63.18120000000016</v>
      </c>
      <c r="R7" s="5"/>
      <c r="S7" s="1"/>
      <c r="T7" s="1">
        <f t="shared" ref="T7:T70" si="5">(F7+N7+O7+Q7)/P7</f>
        <v>12.146108596149181</v>
      </c>
      <c r="U7" s="1">
        <f t="shared" ref="U7:U70" si="6">(F7+N7+O7)/P7</f>
        <v>10.824403591421421</v>
      </c>
      <c r="V7" s="1">
        <v>47.541400000000003</v>
      </c>
      <c r="W7" s="1">
        <v>50.092200000000012</v>
      </c>
      <c r="X7" s="10">
        <v>59.151000000000003</v>
      </c>
      <c r="Y7" s="1">
        <v>85.532399999999996</v>
      </c>
      <c r="Z7" s="10">
        <v>56.9726</v>
      </c>
      <c r="AA7" s="1">
        <v>95.841800000000006</v>
      </c>
      <c r="AB7" s="1">
        <v>80.511800000000008</v>
      </c>
      <c r="AC7" s="1">
        <v>58.092799999999997</v>
      </c>
      <c r="AD7" s="1">
        <v>58.819399999999987</v>
      </c>
      <c r="AE7" s="1">
        <v>57.506399999999999</v>
      </c>
      <c r="AF7" s="1"/>
      <c r="AG7" s="1">
        <f t="shared" ref="AG7:AG70" si="7">ROUND(Q7*G7,0)</f>
        <v>63</v>
      </c>
      <c r="AH7" s="1"/>
      <c r="AI7" s="10">
        <f t="shared" ref="AI7:AI70" si="8">(X7+Z7)/2</f>
        <v>58.061800000000005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1167.24</v>
      </c>
      <c r="D8" s="1"/>
      <c r="E8" s="1">
        <v>513.95500000000004</v>
      </c>
      <c r="F8" s="1">
        <v>631.87900000000002</v>
      </c>
      <c r="G8" s="7">
        <v>1</v>
      </c>
      <c r="H8" s="1">
        <v>45</v>
      </c>
      <c r="I8" s="1" t="s">
        <v>36</v>
      </c>
      <c r="J8" s="1">
        <v>502.3</v>
      </c>
      <c r="K8" s="1">
        <f t="shared" si="2"/>
        <v>11.65500000000003</v>
      </c>
      <c r="L8" s="1"/>
      <c r="M8" s="1"/>
      <c r="N8" s="1">
        <v>388.9362000000001</v>
      </c>
      <c r="O8" s="1"/>
      <c r="P8" s="1">
        <f t="shared" si="3"/>
        <v>102.79100000000001</v>
      </c>
      <c r="Q8" s="5">
        <f t="shared" si="4"/>
        <v>154.73779999999999</v>
      </c>
      <c r="R8" s="5"/>
      <c r="S8" s="1"/>
      <c r="T8" s="1">
        <f t="shared" si="5"/>
        <v>11.43634170306739</v>
      </c>
      <c r="U8" s="1">
        <f t="shared" si="6"/>
        <v>9.9309783930499744</v>
      </c>
      <c r="V8" s="1">
        <v>97.693600000000004</v>
      </c>
      <c r="W8" s="1">
        <v>77.090599999999995</v>
      </c>
      <c r="X8" s="10">
        <v>103.03440000000001</v>
      </c>
      <c r="Y8" s="1">
        <v>168.43100000000001</v>
      </c>
      <c r="Z8" s="10">
        <v>132.0762</v>
      </c>
      <c r="AA8" s="1">
        <v>190.03</v>
      </c>
      <c r="AB8" s="1">
        <v>187.3724</v>
      </c>
      <c r="AC8" s="1">
        <v>173.5566</v>
      </c>
      <c r="AD8" s="1">
        <v>169.7148</v>
      </c>
      <c r="AE8" s="1">
        <v>209.851</v>
      </c>
      <c r="AF8" s="1"/>
      <c r="AG8" s="1">
        <f t="shared" si="7"/>
        <v>155</v>
      </c>
      <c r="AH8" s="1"/>
      <c r="AI8" s="10">
        <f t="shared" si="8"/>
        <v>117.5553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41</v>
      </c>
      <c r="C9" s="1">
        <v>680</v>
      </c>
      <c r="D9" s="1">
        <v>2016</v>
      </c>
      <c r="E9" s="1">
        <v>549</v>
      </c>
      <c r="F9" s="1">
        <v>2137</v>
      </c>
      <c r="G9" s="7">
        <v>0.45</v>
      </c>
      <c r="H9" s="1">
        <v>45</v>
      </c>
      <c r="I9" s="1" t="s">
        <v>36</v>
      </c>
      <c r="J9" s="1">
        <v>561</v>
      </c>
      <c r="K9" s="1">
        <f t="shared" si="2"/>
        <v>-12</v>
      </c>
      <c r="L9" s="1"/>
      <c r="M9" s="1"/>
      <c r="N9" s="1">
        <v>0</v>
      </c>
      <c r="O9" s="1"/>
      <c r="P9" s="1">
        <f t="shared" si="3"/>
        <v>109.8</v>
      </c>
      <c r="Q9" s="5"/>
      <c r="R9" s="5"/>
      <c r="S9" s="1"/>
      <c r="T9" s="1">
        <f t="shared" si="5"/>
        <v>19.46265938069217</v>
      </c>
      <c r="U9" s="1">
        <f t="shared" si="6"/>
        <v>19.46265938069217</v>
      </c>
      <c r="V9" s="1">
        <v>104.4</v>
      </c>
      <c r="W9" s="1">
        <v>327.8</v>
      </c>
      <c r="X9" s="10">
        <v>320.8</v>
      </c>
      <c r="Y9" s="1">
        <v>274.39999999999998</v>
      </c>
      <c r="Z9" s="10">
        <v>253.2</v>
      </c>
      <c r="AA9" s="1">
        <v>147.87119999999999</v>
      </c>
      <c r="AB9" s="1">
        <v>141.6712</v>
      </c>
      <c r="AC9" s="1">
        <v>143.4</v>
      </c>
      <c r="AD9" s="1">
        <v>147.6</v>
      </c>
      <c r="AE9" s="1">
        <v>154.80000000000001</v>
      </c>
      <c r="AF9" s="19" t="s">
        <v>42</v>
      </c>
      <c r="AG9" s="1">
        <f t="shared" si="7"/>
        <v>0</v>
      </c>
      <c r="AH9" s="1"/>
      <c r="AI9" s="10">
        <f t="shared" si="8"/>
        <v>287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41</v>
      </c>
      <c r="C10" s="1">
        <v>848</v>
      </c>
      <c r="D10" s="1">
        <v>816</v>
      </c>
      <c r="E10" s="1">
        <v>1295</v>
      </c>
      <c r="F10" s="1">
        <v>358</v>
      </c>
      <c r="G10" s="7">
        <v>0.45</v>
      </c>
      <c r="H10" s="1">
        <v>45</v>
      </c>
      <c r="I10" s="1" t="s">
        <v>36</v>
      </c>
      <c r="J10" s="1">
        <v>1308</v>
      </c>
      <c r="K10" s="1">
        <f t="shared" si="2"/>
        <v>-13</v>
      </c>
      <c r="L10" s="1"/>
      <c r="M10" s="1"/>
      <c r="N10" s="1">
        <v>1344.8</v>
      </c>
      <c r="O10" s="1"/>
      <c r="P10" s="1">
        <f t="shared" si="3"/>
        <v>259</v>
      </c>
      <c r="Q10" s="5">
        <f t="shared" si="4"/>
        <v>411.20000000000005</v>
      </c>
      <c r="R10" s="5"/>
      <c r="S10" s="1"/>
      <c r="T10" s="1">
        <f t="shared" si="5"/>
        <v>8.1621621621621614</v>
      </c>
      <c r="U10" s="1">
        <f t="shared" si="6"/>
        <v>6.5745173745173746</v>
      </c>
      <c r="V10" s="1">
        <v>234.2</v>
      </c>
      <c r="W10" s="1">
        <v>194</v>
      </c>
      <c r="X10" s="10">
        <v>205.4</v>
      </c>
      <c r="Y10" s="1">
        <v>205.8</v>
      </c>
      <c r="Z10" s="10">
        <v>217.4</v>
      </c>
      <c r="AA10" s="1">
        <v>223.29759999999999</v>
      </c>
      <c r="AB10" s="1">
        <v>213.89760000000001</v>
      </c>
      <c r="AC10" s="1">
        <v>230.6</v>
      </c>
      <c r="AD10" s="1">
        <v>226.8</v>
      </c>
      <c r="AE10" s="1">
        <v>225</v>
      </c>
      <c r="AF10" s="1" t="s">
        <v>44</v>
      </c>
      <c r="AG10" s="1">
        <f t="shared" si="7"/>
        <v>185</v>
      </c>
      <c r="AH10" s="1"/>
      <c r="AI10" s="10">
        <f t="shared" si="8"/>
        <v>211.4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8" t="s">
        <v>45</v>
      </c>
      <c r="B11" s="1" t="s">
        <v>41</v>
      </c>
      <c r="C11" s="1"/>
      <c r="D11" s="1"/>
      <c r="E11" s="1"/>
      <c r="F11" s="1"/>
      <c r="G11" s="7">
        <v>0.17</v>
      </c>
      <c r="H11" s="1">
        <v>180</v>
      </c>
      <c r="I11" s="1" t="s">
        <v>36</v>
      </c>
      <c r="J11" s="1">
        <v>122</v>
      </c>
      <c r="K11" s="1">
        <f t="shared" si="2"/>
        <v>-122</v>
      </c>
      <c r="L11" s="1"/>
      <c r="M11" s="1"/>
      <c r="N11" s="1">
        <v>200</v>
      </c>
      <c r="O11" s="1"/>
      <c r="P11" s="1">
        <f t="shared" si="3"/>
        <v>0</v>
      </c>
      <c r="Q11" s="5"/>
      <c r="R11" s="5"/>
      <c r="S11" s="1"/>
      <c r="T11" s="1" t="e">
        <f t="shared" si="5"/>
        <v>#DIV/0!</v>
      </c>
      <c r="U11" s="1" t="e">
        <f t="shared" si="6"/>
        <v>#DIV/0!</v>
      </c>
      <c r="V11" s="1">
        <v>0</v>
      </c>
      <c r="W11" s="1">
        <v>17.2</v>
      </c>
      <c r="X11" s="10">
        <v>20.6</v>
      </c>
      <c r="Y11" s="1">
        <v>23.6</v>
      </c>
      <c r="Z11" s="10">
        <v>25.2</v>
      </c>
      <c r="AA11" s="1">
        <v>17.2</v>
      </c>
      <c r="AB11" s="1">
        <v>17.600000000000001</v>
      </c>
      <c r="AC11" s="1">
        <v>20.399999999999999</v>
      </c>
      <c r="AD11" s="1">
        <v>17.2</v>
      </c>
      <c r="AE11" s="1">
        <v>19.600000000000001</v>
      </c>
      <c r="AF11" s="1" t="s">
        <v>46</v>
      </c>
      <c r="AG11" s="1">
        <f t="shared" si="7"/>
        <v>0</v>
      </c>
      <c r="AH11" s="1"/>
      <c r="AI11" s="10">
        <f t="shared" si="8"/>
        <v>22.9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24</v>
      </c>
      <c r="D12" s="1">
        <v>24</v>
      </c>
      <c r="E12" s="1">
        <v>26</v>
      </c>
      <c r="F12" s="1">
        <v>20</v>
      </c>
      <c r="G12" s="7">
        <v>0.3</v>
      </c>
      <c r="H12" s="1">
        <v>40</v>
      </c>
      <c r="I12" s="1" t="s">
        <v>36</v>
      </c>
      <c r="J12" s="1">
        <v>28</v>
      </c>
      <c r="K12" s="1">
        <f t="shared" si="2"/>
        <v>-2</v>
      </c>
      <c r="L12" s="1"/>
      <c r="M12" s="1"/>
      <c r="N12" s="1">
        <v>21.8</v>
      </c>
      <c r="O12" s="1"/>
      <c r="P12" s="1">
        <f t="shared" si="3"/>
        <v>5.2</v>
      </c>
      <c r="Q12" s="5"/>
      <c r="R12" s="5"/>
      <c r="S12" s="1"/>
      <c r="T12" s="1">
        <f t="shared" si="5"/>
        <v>8.0384615384615383</v>
      </c>
      <c r="U12" s="1">
        <f t="shared" si="6"/>
        <v>8.0384615384615383</v>
      </c>
      <c r="V12" s="1">
        <v>4.4000000000000004</v>
      </c>
      <c r="W12" s="1">
        <v>4.2</v>
      </c>
      <c r="X12" s="10">
        <v>5.2</v>
      </c>
      <c r="Y12" s="1">
        <v>3.6</v>
      </c>
      <c r="Z12" s="10">
        <v>2.6</v>
      </c>
      <c r="AA12" s="1">
        <v>6.2</v>
      </c>
      <c r="AB12" s="1">
        <v>6.4</v>
      </c>
      <c r="AC12" s="1">
        <v>6</v>
      </c>
      <c r="AD12" s="1">
        <v>5.6</v>
      </c>
      <c r="AE12" s="1">
        <v>5.8</v>
      </c>
      <c r="AF12" s="1"/>
      <c r="AG12" s="1">
        <f t="shared" si="7"/>
        <v>0</v>
      </c>
      <c r="AH12" s="1"/>
      <c r="AI12" s="10">
        <f t="shared" si="8"/>
        <v>3.9000000000000004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41</v>
      </c>
      <c r="C13" s="1">
        <v>17</v>
      </c>
      <c r="D13" s="1">
        <v>390</v>
      </c>
      <c r="E13" s="1">
        <v>261</v>
      </c>
      <c r="F13" s="1">
        <v>118</v>
      </c>
      <c r="G13" s="7">
        <v>0.17</v>
      </c>
      <c r="H13" s="1">
        <v>180</v>
      </c>
      <c r="I13" s="1" t="s">
        <v>36</v>
      </c>
      <c r="J13" s="1">
        <v>258</v>
      </c>
      <c r="K13" s="1">
        <f t="shared" si="2"/>
        <v>3</v>
      </c>
      <c r="L13" s="1"/>
      <c r="M13" s="1"/>
      <c r="N13" s="1">
        <v>306.60000000000002</v>
      </c>
      <c r="O13" s="1"/>
      <c r="P13" s="1">
        <f t="shared" si="3"/>
        <v>52.2</v>
      </c>
      <c r="Q13" s="5"/>
      <c r="R13" s="5"/>
      <c r="S13" s="1"/>
      <c r="T13" s="1">
        <f t="shared" si="5"/>
        <v>8.1340996168582382</v>
      </c>
      <c r="U13" s="1">
        <f t="shared" si="6"/>
        <v>8.1340996168582382</v>
      </c>
      <c r="V13" s="1">
        <v>41.2</v>
      </c>
      <c r="W13" s="1">
        <v>33.799999999999997</v>
      </c>
      <c r="X13" s="10">
        <v>31.8</v>
      </c>
      <c r="Y13" s="1">
        <v>17</v>
      </c>
      <c r="Z13" s="10">
        <v>17.600000000000001</v>
      </c>
      <c r="AA13" s="1">
        <v>27.2</v>
      </c>
      <c r="AB13" s="1">
        <v>24</v>
      </c>
      <c r="AC13" s="1">
        <v>0</v>
      </c>
      <c r="AD13" s="1">
        <v>10.199999999999999</v>
      </c>
      <c r="AE13" s="1">
        <v>37.6</v>
      </c>
      <c r="AF13" s="1"/>
      <c r="AG13" s="1">
        <f t="shared" si="7"/>
        <v>0</v>
      </c>
      <c r="AH13" s="1"/>
      <c r="AI13" s="10">
        <f t="shared" si="8"/>
        <v>24.700000000000003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49</v>
      </c>
      <c r="B14" s="14" t="s">
        <v>41</v>
      </c>
      <c r="C14" s="14"/>
      <c r="D14" s="14"/>
      <c r="E14" s="14"/>
      <c r="F14" s="14"/>
      <c r="G14" s="15">
        <v>0</v>
      </c>
      <c r="H14" s="14">
        <v>50</v>
      </c>
      <c r="I14" s="14" t="s">
        <v>36</v>
      </c>
      <c r="J14" s="14"/>
      <c r="K14" s="14">
        <f t="shared" si="2"/>
        <v>0</v>
      </c>
      <c r="L14" s="14"/>
      <c r="M14" s="14"/>
      <c r="N14" s="14"/>
      <c r="O14" s="14"/>
      <c r="P14" s="14">
        <f t="shared" si="3"/>
        <v>0</v>
      </c>
      <c r="Q14" s="16"/>
      <c r="R14" s="16"/>
      <c r="S14" s="14"/>
      <c r="T14" s="14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7">
        <v>0</v>
      </c>
      <c r="Y14" s="14">
        <v>0</v>
      </c>
      <c r="Z14" s="17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50</v>
      </c>
      <c r="AG14" s="1">
        <f t="shared" si="7"/>
        <v>0</v>
      </c>
      <c r="AH14" s="1"/>
      <c r="AI14" s="10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32</v>
      </c>
      <c r="D15" s="1">
        <v>156</v>
      </c>
      <c r="E15" s="1">
        <v>105</v>
      </c>
      <c r="F15" s="1">
        <v>76</v>
      </c>
      <c r="G15" s="7">
        <v>0.35</v>
      </c>
      <c r="H15" s="1">
        <v>50</v>
      </c>
      <c r="I15" s="1" t="s">
        <v>36</v>
      </c>
      <c r="J15" s="1">
        <v>106</v>
      </c>
      <c r="K15" s="1">
        <f t="shared" si="2"/>
        <v>-1</v>
      </c>
      <c r="L15" s="1"/>
      <c r="M15" s="1"/>
      <c r="N15" s="1">
        <v>107.4</v>
      </c>
      <c r="O15" s="1"/>
      <c r="P15" s="1">
        <f t="shared" si="3"/>
        <v>21</v>
      </c>
      <c r="Q15" s="5"/>
      <c r="R15" s="5"/>
      <c r="S15" s="1"/>
      <c r="T15" s="1">
        <f t="shared" si="5"/>
        <v>8.7333333333333343</v>
      </c>
      <c r="U15" s="1">
        <f t="shared" si="6"/>
        <v>8.7333333333333343</v>
      </c>
      <c r="V15" s="1">
        <v>18.2</v>
      </c>
      <c r="W15" s="1">
        <v>18.8</v>
      </c>
      <c r="X15" s="10">
        <v>17.600000000000001</v>
      </c>
      <c r="Y15" s="1">
        <v>11</v>
      </c>
      <c r="Z15" s="10">
        <v>10.199999999999999</v>
      </c>
      <c r="AA15" s="1">
        <v>9.1999999999999993</v>
      </c>
      <c r="AB15" s="1">
        <v>11.6</v>
      </c>
      <c r="AC15" s="1">
        <v>16.8</v>
      </c>
      <c r="AD15" s="1">
        <v>15.2</v>
      </c>
      <c r="AE15" s="1">
        <v>13</v>
      </c>
      <c r="AF15" s="1" t="s">
        <v>44</v>
      </c>
      <c r="AG15" s="1">
        <f t="shared" si="7"/>
        <v>0</v>
      </c>
      <c r="AH15" s="1"/>
      <c r="AI15" s="10">
        <f t="shared" si="8"/>
        <v>13.9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35</v>
      </c>
      <c r="C16" s="1">
        <v>2678.9319999999998</v>
      </c>
      <c r="D16" s="1">
        <v>671.15599999999995</v>
      </c>
      <c r="E16" s="1">
        <v>1246.2629999999999</v>
      </c>
      <c r="F16" s="1">
        <v>2100.395</v>
      </c>
      <c r="G16" s="7">
        <v>1</v>
      </c>
      <c r="H16" s="1">
        <v>55</v>
      </c>
      <c r="I16" s="1" t="s">
        <v>36</v>
      </c>
      <c r="J16" s="1">
        <v>1164.8499999999999</v>
      </c>
      <c r="K16" s="1">
        <f t="shared" si="2"/>
        <v>81.413000000000011</v>
      </c>
      <c r="L16" s="1"/>
      <c r="M16" s="1"/>
      <c r="N16" s="1">
        <v>105.4755999999998</v>
      </c>
      <c r="O16" s="1"/>
      <c r="P16" s="1">
        <f t="shared" si="3"/>
        <v>249.25259999999997</v>
      </c>
      <c r="Q16" s="5">
        <f t="shared" ref="Q16:Q18" si="9">10*AI16-O16-N16-F16</f>
        <v>549.35640000000012</v>
      </c>
      <c r="R16" s="5"/>
      <c r="S16" s="1"/>
      <c r="T16" s="1">
        <f t="shared" si="5"/>
        <v>11.053954903579744</v>
      </c>
      <c r="U16" s="1">
        <f t="shared" si="6"/>
        <v>8.8499401811656124</v>
      </c>
      <c r="V16" s="1">
        <v>206.59119999999999</v>
      </c>
      <c r="W16" s="1">
        <v>277.5684</v>
      </c>
      <c r="X16" s="10">
        <v>257.19560000000001</v>
      </c>
      <c r="Y16" s="1">
        <v>333.11840000000001</v>
      </c>
      <c r="Z16" s="10">
        <v>293.84980000000002</v>
      </c>
      <c r="AA16" s="1">
        <v>483.03399999999999</v>
      </c>
      <c r="AB16" s="1">
        <v>462.90499999999997</v>
      </c>
      <c r="AC16" s="1">
        <v>465.12580000000003</v>
      </c>
      <c r="AD16" s="1">
        <v>479.73459999999989</v>
      </c>
      <c r="AE16" s="1">
        <v>416.9932</v>
      </c>
      <c r="AF16" s="1"/>
      <c r="AG16" s="1">
        <f t="shared" si="7"/>
        <v>549</v>
      </c>
      <c r="AH16" s="1"/>
      <c r="AI16" s="10">
        <f t="shared" si="8"/>
        <v>275.52269999999999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4999.4110000000001</v>
      </c>
      <c r="D17" s="1"/>
      <c r="E17" s="1">
        <v>2965.0940000000001</v>
      </c>
      <c r="F17" s="1">
        <v>2029.5250000000001</v>
      </c>
      <c r="G17" s="7">
        <v>1</v>
      </c>
      <c r="H17" s="1">
        <v>50</v>
      </c>
      <c r="I17" s="1" t="s">
        <v>36</v>
      </c>
      <c r="J17" s="1">
        <v>2939.69</v>
      </c>
      <c r="K17" s="1">
        <f t="shared" si="2"/>
        <v>25.403999999999996</v>
      </c>
      <c r="L17" s="1"/>
      <c r="M17" s="1"/>
      <c r="N17" s="1">
        <v>1440.279</v>
      </c>
      <c r="O17" s="1">
        <v>1500</v>
      </c>
      <c r="P17" s="1">
        <f t="shared" si="3"/>
        <v>593.01880000000006</v>
      </c>
      <c r="Q17" s="5"/>
      <c r="R17" s="5"/>
      <c r="S17" s="1"/>
      <c r="T17" s="1">
        <f t="shared" si="5"/>
        <v>8.3805167728240644</v>
      </c>
      <c r="U17" s="1">
        <f t="shared" si="6"/>
        <v>8.3805167728240644</v>
      </c>
      <c r="V17" s="1">
        <v>490.4572</v>
      </c>
      <c r="W17" s="1">
        <v>350.71499999999997</v>
      </c>
      <c r="X17" s="10">
        <v>375.29239999999999</v>
      </c>
      <c r="Y17" s="1">
        <v>521.69119999999998</v>
      </c>
      <c r="Z17" s="10">
        <v>528.16180000000008</v>
      </c>
      <c r="AA17" s="1">
        <v>729.57100000000003</v>
      </c>
      <c r="AB17" s="1">
        <v>532.32339999999999</v>
      </c>
      <c r="AC17" s="1">
        <v>623.65420000000006</v>
      </c>
      <c r="AD17" s="1">
        <v>746.73180000000002</v>
      </c>
      <c r="AE17" s="1">
        <v>406.92099999999999</v>
      </c>
      <c r="AF17" s="19" t="s">
        <v>54</v>
      </c>
      <c r="AG17" s="1">
        <f t="shared" si="7"/>
        <v>0</v>
      </c>
      <c r="AH17" s="1"/>
      <c r="AI17" s="10">
        <f t="shared" si="8"/>
        <v>451.72710000000006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35</v>
      </c>
      <c r="C18" s="1">
        <v>257.24099999999999</v>
      </c>
      <c r="D18" s="1">
        <v>116.51</v>
      </c>
      <c r="E18" s="1">
        <v>183.797</v>
      </c>
      <c r="F18" s="1">
        <v>188.458</v>
      </c>
      <c r="G18" s="7">
        <v>1</v>
      </c>
      <c r="H18" s="1">
        <v>60</v>
      </c>
      <c r="I18" s="1" t="s">
        <v>36</v>
      </c>
      <c r="J18" s="1">
        <v>170.1</v>
      </c>
      <c r="K18" s="1">
        <f t="shared" si="2"/>
        <v>13.697000000000003</v>
      </c>
      <c r="L18" s="1"/>
      <c r="M18" s="1"/>
      <c r="N18" s="1">
        <v>112.3382</v>
      </c>
      <c r="O18" s="1"/>
      <c r="P18" s="1">
        <f t="shared" si="3"/>
        <v>36.759399999999999</v>
      </c>
      <c r="Q18" s="5">
        <f t="shared" si="9"/>
        <v>42.695799999999963</v>
      </c>
      <c r="R18" s="5"/>
      <c r="S18" s="1"/>
      <c r="T18" s="1">
        <f t="shared" si="5"/>
        <v>9.3443309738461444</v>
      </c>
      <c r="U18" s="1">
        <f t="shared" si="6"/>
        <v>8.1828375871205736</v>
      </c>
      <c r="V18" s="1">
        <v>27.5654</v>
      </c>
      <c r="W18" s="1">
        <v>28.973600000000001</v>
      </c>
      <c r="X18" s="10">
        <v>33.159199999999998</v>
      </c>
      <c r="Y18" s="1">
        <v>37.1342</v>
      </c>
      <c r="Z18" s="10">
        <v>35.539200000000001</v>
      </c>
      <c r="AA18" s="1">
        <v>32.645200000000003</v>
      </c>
      <c r="AB18" s="1">
        <v>34.461399999999998</v>
      </c>
      <c r="AC18" s="1">
        <v>34.059800000000003</v>
      </c>
      <c r="AD18" s="1">
        <v>32.155799999999999</v>
      </c>
      <c r="AE18" s="1">
        <v>33.8384</v>
      </c>
      <c r="AF18" s="1"/>
      <c r="AG18" s="1">
        <f t="shared" si="7"/>
        <v>43</v>
      </c>
      <c r="AH18" s="1"/>
      <c r="AI18" s="10">
        <f t="shared" si="8"/>
        <v>34.349199999999996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35</v>
      </c>
      <c r="C19" s="1">
        <v>826.35400000000004</v>
      </c>
      <c r="D19" s="1"/>
      <c r="E19" s="1">
        <v>152.482</v>
      </c>
      <c r="F19" s="1">
        <v>673.87199999999996</v>
      </c>
      <c r="G19" s="7">
        <v>1</v>
      </c>
      <c r="H19" s="1">
        <v>60</v>
      </c>
      <c r="I19" s="1" t="s">
        <v>36</v>
      </c>
      <c r="J19" s="1">
        <v>152.5</v>
      </c>
      <c r="K19" s="1">
        <f t="shared" si="2"/>
        <v>-1.8000000000000682E-2</v>
      </c>
      <c r="L19" s="1"/>
      <c r="M19" s="1"/>
      <c r="N19" s="1">
        <v>0</v>
      </c>
      <c r="O19" s="1"/>
      <c r="P19" s="1">
        <f t="shared" si="3"/>
        <v>30.496400000000001</v>
      </c>
      <c r="Q19" s="5"/>
      <c r="R19" s="5"/>
      <c r="S19" s="1"/>
      <c r="T19" s="1">
        <f t="shared" si="5"/>
        <v>22.096772078015764</v>
      </c>
      <c r="U19" s="1">
        <f t="shared" si="6"/>
        <v>22.096772078015764</v>
      </c>
      <c r="V19" s="1">
        <v>26.987400000000001</v>
      </c>
      <c r="W19" s="1">
        <v>33.011800000000001</v>
      </c>
      <c r="X19" s="10">
        <v>30.495799999999999</v>
      </c>
      <c r="Y19" s="1">
        <v>0</v>
      </c>
      <c r="Z19" s="10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20" t="s">
        <v>142</v>
      </c>
      <c r="AG19" s="1">
        <f t="shared" si="7"/>
        <v>0</v>
      </c>
      <c r="AH19" s="1"/>
      <c r="AI19" s="10">
        <f t="shared" si="8"/>
        <v>15.2479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57</v>
      </c>
      <c r="B20" s="14" t="s">
        <v>35</v>
      </c>
      <c r="C20" s="14"/>
      <c r="D20" s="14"/>
      <c r="E20" s="14"/>
      <c r="F20" s="14"/>
      <c r="G20" s="15">
        <v>0</v>
      </c>
      <c r="H20" s="14">
        <v>60</v>
      </c>
      <c r="I20" s="14" t="s">
        <v>36</v>
      </c>
      <c r="J20" s="14"/>
      <c r="K20" s="14">
        <f t="shared" si="2"/>
        <v>0</v>
      </c>
      <c r="L20" s="14"/>
      <c r="M20" s="14"/>
      <c r="N20" s="14"/>
      <c r="O20" s="14"/>
      <c r="P20" s="14">
        <f t="shared" si="3"/>
        <v>0</v>
      </c>
      <c r="Q20" s="16"/>
      <c r="R20" s="16"/>
      <c r="S20" s="14"/>
      <c r="T20" s="14" t="e">
        <f t="shared" si="5"/>
        <v>#DIV/0!</v>
      </c>
      <c r="U20" s="14" t="e">
        <f t="shared" si="6"/>
        <v>#DIV/0!</v>
      </c>
      <c r="V20" s="14">
        <v>0</v>
      </c>
      <c r="W20" s="14">
        <v>0</v>
      </c>
      <c r="X20" s="17">
        <v>0</v>
      </c>
      <c r="Y20" s="14">
        <v>0</v>
      </c>
      <c r="Z20" s="17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50</v>
      </c>
      <c r="AG20" s="1">
        <f t="shared" si="7"/>
        <v>0</v>
      </c>
      <c r="AH20" s="1"/>
      <c r="AI20" s="10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35</v>
      </c>
      <c r="C21" s="1">
        <v>4941.1289999999999</v>
      </c>
      <c r="D21" s="1">
        <v>1375.36</v>
      </c>
      <c r="E21" s="1">
        <v>3511.0309999999999</v>
      </c>
      <c r="F21" s="1">
        <v>2803.9409999999998</v>
      </c>
      <c r="G21" s="7">
        <v>1</v>
      </c>
      <c r="H21" s="1">
        <v>60</v>
      </c>
      <c r="I21" s="1" t="s">
        <v>36</v>
      </c>
      <c r="J21" s="1">
        <v>3300</v>
      </c>
      <c r="K21" s="1">
        <f t="shared" si="2"/>
        <v>211.03099999999995</v>
      </c>
      <c r="L21" s="1"/>
      <c r="M21" s="1"/>
      <c r="N21" s="1">
        <v>1290.247600000002</v>
      </c>
      <c r="O21" s="1">
        <v>1500</v>
      </c>
      <c r="P21" s="1">
        <f t="shared" si="3"/>
        <v>702.20619999999997</v>
      </c>
      <c r="Q21" s="5">
        <f t="shared" ref="Q21:Q23" si="10">10*AI21-O21-N21-F21</f>
        <v>508.56539999999814</v>
      </c>
      <c r="R21" s="5"/>
      <c r="S21" s="1"/>
      <c r="T21" s="1">
        <f t="shared" si="5"/>
        <v>8.6908289901171472</v>
      </c>
      <c r="U21" s="1">
        <f t="shared" si="6"/>
        <v>7.9665895857940328</v>
      </c>
      <c r="V21" s="1">
        <v>549.31220000000008</v>
      </c>
      <c r="W21" s="1">
        <v>545.51819999999998</v>
      </c>
      <c r="X21" s="10">
        <v>563.84820000000002</v>
      </c>
      <c r="Y21" s="1">
        <v>703.47199999999998</v>
      </c>
      <c r="Z21" s="10">
        <v>656.70259999999996</v>
      </c>
      <c r="AA21" s="1">
        <v>750.80520000000001</v>
      </c>
      <c r="AB21" s="1">
        <v>721.33079999999995</v>
      </c>
      <c r="AC21" s="1">
        <v>654.45360000000005</v>
      </c>
      <c r="AD21" s="1">
        <v>658.31540000000007</v>
      </c>
      <c r="AE21" s="1">
        <v>514.51260000000002</v>
      </c>
      <c r="AF21" s="1" t="s">
        <v>59</v>
      </c>
      <c r="AG21" s="1">
        <f t="shared" si="7"/>
        <v>509</v>
      </c>
      <c r="AH21" s="1"/>
      <c r="AI21" s="10">
        <f t="shared" si="8"/>
        <v>610.27539999999999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35</v>
      </c>
      <c r="C22" s="1">
        <v>1119.0260000000001</v>
      </c>
      <c r="D22" s="1"/>
      <c r="E22" s="1">
        <v>451.26799999999997</v>
      </c>
      <c r="F22" s="1">
        <v>666.28399999999999</v>
      </c>
      <c r="G22" s="7">
        <v>1</v>
      </c>
      <c r="H22" s="1">
        <v>60</v>
      </c>
      <c r="I22" s="1" t="s">
        <v>36</v>
      </c>
      <c r="J22" s="1">
        <v>422.2</v>
      </c>
      <c r="K22" s="1">
        <f t="shared" si="2"/>
        <v>29.067999999999984</v>
      </c>
      <c r="L22" s="1"/>
      <c r="M22" s="1"/>
      <c r="N22" s="1">
        <v>218.79660000000001</v>
      </c>
      <c r="O22" s="1"/>
      <c r="P22" s="1">
        <f t="shared" si="3"/>
        <v>90.253599999999992</v>
      </c>
      <c r="Q22" s="5">
        <f t="shared" si="10"/>
        <v>111.56139999999994</v>
      </c>
      <c r="R22" s="5"/>
      <c r="S22" s="1"/>
      <c r="T22" s="1">
        <f t="shared" si="5"/>
        <v>11.042684169938928</v>
      </c>
      <c r="U22" s="1">
        <f t="shared" si="6"/>
        <v>9.8065960803779575</v>
      </c>
      <c r="V22" s="1">
        <v>78.981200000000001</v>
      </c>
      <c r="W22" s="1">
        <v>73.703400000000002</v>
      </c>
      <c r="X22" s="10">
        <v>90.655000000000001</v>
      </c>
      <c r="Y22" s="1">
        <v>131.06319999999999</v>
      </c>
      <c r="Z22" s="10">
        <v>108.6734</v>
      </c>
      <c r="AA22" s="1">
        <v>141.65719999999999</v>
      </c>
      <c r="AB22" s="1">
        <v>128.5712</v>
      </c>
      <c r="AC22" s="1">
        <v>138.69479999999999</v>
      </c>
      <c r="AD22" s="1">
        <v>126.06140000000001</v>
      </c>
      <c r="AE22" s="1">
        <v>134.434</v>
      </c>
      <c r="AF22" s="19" t="s">
        <v>37</v>
      </c>
      <c r="AG22" s="1">
        <f t="shared" si="7"/>
        <v>112</v>
      </c>
      <c r="AH22" s="1"/>
      <c r="AI22" s="10">
        <f t="shared" si="8"/>
        <v>99.664199999999994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35</v>
      </c>
      <c r="C23" s="1">
        <v>1128.954</v>
      </c>
      <c r="D23" s="1">
        <v>57.923000000000002</v>
      </c>
      <c r="E23" s="1">
        <v>600.78599999999994</v>
      </c>
      <c r="F23" s="1">
        <v>581.04200000000003</v>
      </c>
      <c r="G23" s="7">
        <v>1</v>
      </c>
      <c r="H23" s="1">
        <v>60</v>
      </c>
      <c r="I23" s="1" t="s">
        <v>36</v>
      </c>
      <c r="J23" s="1">
        <v>568</v>
      </c>
      <c r="K23" s="1">
        <f t="shared" si="2"/>
        <v>32.785999999999945</v>
      </c>
      <c r="L23" s="1"/>
      <c r="M23" s="1"/>
      <c r="N23" s="1">
        <v>561.76280000000008</v>
      </c>
      <c r="O23" s="1"/>
      <c r="P23" s="1">
        <f t="shared" si="3"/>
        <v>120.15719999999999</v>
      </c>
      <c r="Q23" s="5">
        <f t="shared" si="10"/>
        <v>38.615199999999959</v>
      </c>
      <c r="R23" s="5"/>
      <c r="S23" s="1"/>
      <c r="T23" s="1">
        <f t="shared" si="5"/>
        <v>9.8322863715199773</v>
      </c>
      <c r="U23" s="1">
        <f t="shared" si="6"/>
        <v>9.5109140359462447</v>
      </c>
      <c r="V23" s="1">
        <v>103.4046</v>
      </c>
      <c r="W23" s="1">
        <v>100.2086</v>
      </c>
      <c r="X23" s="10">
        <v>113.5814</v>
      </c>
      <c r="Y23" s="1">
        <v>144.57300000000001</v>
      </c>
      <c r="Z23" s="10">
        <v>122.7026</v>
      </c>
      <c r="AA23" s="1">
        <v>204.7876</v>
      </c>
      <c r="AB23" s="1">
        <v>179.67779999999999</v>
      </c>
      <c r="AC23" s="1">
        <v>137.29480000000001</v>
      </c>
      <c r="AD23" s="1">
        <v>178.81559999999999</v>
      </c>
      <c r="AE23" s="1">
        <v>184.44280000000001</v>
      </c>
      <c r="AF23" s="1"/>
      <c r="AG23" s="1">
        <f t="shared" si="7"/>
        <v>39</v>
      </c>
      <c r="AH23" s="1"/>
      <c r="AI23" s="10">
        <f t="shared" si="8"/>
        <v>118.142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35</v>
      </c>
      <c r="C24" s="1">
        <v>2575.2750000000001</v>
      </c>
      <c r="D24" s="1">
        <v>813.26300000000003</v>
      </c>
      <c r="E24" s="1">
        <v>2076.5970000000002</v>
      </c>
      <c r="F24" s="1">
        <v>1309.8599999999999</v>
      </c>
      <c r="G24" s="7">
        <v>1</v>
      </c>
      <c r="H24" s="1">
        <v>60</v>
      </c>
      <c r="I24" s="1" t="s">
        <v>36</v>
      </c>
      <c r="J24" s="1">
        <v>1938.4880000000001</v>
      </c>
      <c r="K24" s="1">
        <f t="shared" si="2"/>
        <v>138.10900000000015</v>
      </c>
      <c r="L24" s="1"/>
      <c r="M24" s="1"/>
      <c r="N24" s="1">
        <v>2080.9387999999999</v>
      </c>
      <c r="O24" s="1"/>
      <c r="P24" s="1">
        <f t="shared" si="3"/>
        <v>415.31940000000003</v>
      </c>
      <c r="Q24" s="5"/>
      <c r="R24" s="5"/>
      <c r="S24" s="1"/>
      <c r="T24" s="1">
        <f t="shared" si="5"/>
        <v>8.1643159457516301</v>
      </c>
      <c r="U24" s="1">
        <f t="shared" si="6"/>
        <v>8.1643159457516301</v>
      </c>
      <c r="V24" s="1">
        <v>349.50240000000002</v>
      </c>
      <c r="W24" s="1">
        <v>305.79379999999998</v>
      </c>
      <c r="X24" s="10">
        <v>347.1146</v>
      </c>
      <c r="Y24" s="1">
        <v>380.8</v>
      </c>
      <c r="Z24" s="10">
        <v>331.78960000000001</v>
      </c>
      <c r="AA24" s="1">
        <v>372.58179999999999</v>
      </c>
      <c r="AB24" s="1">
        <v>401.3152</v>
      </c>
      <c r="AC24" s="1">
        <v>371.79899999999998</v>
      </c>
      <c r="AD24" s="1">
        <v>342.59719999999999</v>
      </c>
      <c r="AE24" s="1">
        <v>317.69400000000002</v>
      </c>
      <c r="AF24" s="1" t="s">
        <v>59</v>
      </c>
      <c r="AG24" s="1">
        <f t="shared" si="7"/>
        <v>0</v>
      </c>
      <c r="AH24" s="1"/>
      <c r="AI24" s="10">
        <f t="shared" si="8"/>
        <v>339.45209999999997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63</v>
      </c>
      <c r="B25" s="14" t="s">
        <v>35</v>
      </c>
      <c r="C25" s="14"/>
      <c r="D25" s="14"/>
      <c r="E25" s="14"/>
      <c r="F25" s="14"/>
      <c r="G25" s="15">
        <v>0</v>
      </c>
      <c r="H25" s="14">
        <v>30</v>
      </c>
      <c r="I25" s="14" t="s">
        <v>36</v>
      </c>
      <c r="J25" s="14"/>
      <c r="K25" s="14">
        <f t="shared" si="2"/>
        <v>0</v>
      </c>
      <c r="L25" s="14"/>
      <c r="M25" s="14"/>
      <c r="N25" s="14"/>
      <c r="O25" s="14"/>
      <c r="P25" s="14">
        <f t="shared" si="3"/>
        <v>0</v>
      </c>
      <c r="Q25" s="16"/>
      <c r="R25" s="16"/>
      <c r="S25" s="14"/>
      <c r="T25" s="14" t="e">
        <f t="shared" si="5"/>
        <v>#DIV/0!</v>
      </c>
      <c r="U25" s="14" t="e">
        <f t="shared" si="6"/>
        <v>#DIV/0!</v>
      </c>
      <c r="V25" s="14">
        <v>-7.2399999999999992E-2</v>
      </c>
      <c r="W25" s="14">
        <v>0</v>
      </c>
      <c r="X25" s="17">
        <v>0</v>
      </c>
      <c r="Y25" s="14">
        <v>0.15060000000000001</v>
      </c>
      <c r="Z25" s="17">
        <v>0.15060000000000001</v>
      </c>
      <c r="AA25" s="14">
        <v>0</v>
      </c>
      <c r="AB25" s="14">
        <v>-0.03</v>
      </c>
      <c r="AC25" s="14">
        <v>0.153</v>
      </c>
      <c r="AD25" s="14">
        <v>1.0326</v>
      </c>
      <c r="AE25" s="14">
        <v>6.3010000000000002</v>
      </c>
      <c r="AF25" s="14" t="s">
        <v>50</v>
      </c>
      <c r="AG25" s="1">
        <f t="shared" si="7"/>
        <v>0</v>
      </c>
      <c r="AH25" s="1"/>
      <c r="AI25" s="10">
        <f t="shared" si="8"/>
        <v>7.5300000000000006E-2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64</v>
      </c>
      <c r="B26" s="14" t="s">
        <v>35</v>
      </c>
      <c r="C26" s="14"/>
      <c r="D26" s="14"/>
      <c r="E26" s="14"/>
      <c r="F26" s="14"/>
      <c r="G26" s="15">
        <v>0</v>
      </c>
      <c r="H26" s="14">
        <v>30</v>
      </c>
      <c r="I26" s="14" t="s">
        <v>36</v>
      </c>
      <c r="J26" s="14"/>
      <c r="K26" s="14">
        <f t="shared" si="2"/>
        <v>0</v>
      </c>
      <c r="L26" s="14"/>
      <c r="M26" s="14"/>
      <c r="N26" s="14"/>
      <c r="O26" s="14"/>
      <c r="P26" s="14">
        <f t="shared" si="3"/>
        <v>0</v>
      </c>
      <c r="Q26" s="16"/>
      <c r="R26" s="16"/>
      <c r="S26" s="14"/>
      <c r="T26" s="14" t="e">
        <f t="shared" si="5"/>
        <v>#DIV/0!</v>
      </c>
      <c r="U26" s="14" t="e">
        <f t="shared" si="6"/>
        <v>#DIV/0!</v>
      </c>
      <c r="V26" s="14">
        <v>0</v>
      </c>
      <c r="W26" s="14">
        <v>0</v>
      </c>
      <c r="X26" s="17">
        <v>0</v>
      </c>
      <c r="Y26" s="14">
        <v>0</v>
      </c>
      <c r="Z26" s="17">
        <v>0</v>
      </c>
      <c r="AA26" s="14">
        <v>0</v>
      </c>
      <c r="AB26" s="14">
        <v>0</v>
      </c>
      <c r="AC26" s="14">
        <v>-0.13320000000000001</v>
      </c>
      <c r="AD26" s="14">
        <v>-0.13320000000000001</v>
      </c>
      <c r="AE26" s="14">
        <v>0.25340000000001062</v>
      </c>
      <c r="AF26" s="14" t="s">
        <v>50</v>
      </c>
      <c r="AG26" s="1">
        <f t="shared" si="7"/>
        <v>0</v>
      </c>
      <c r="AH26" s="1"/>
      <c r="AI26" s="10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35</v>
      </c>
      <c r="C27" s="1">
        <v>664.69600000000003</v>
      </c>
      <c r="D27" s="1">
        <v>808.93200000000002</v>
      </c>
      <c r="E27" s="1">
        <v>786.95600000000002</v>
      </c>
      <c r="F27" s="1">
        <v>671.75800000000004</v>
      </c>
      <c r="G27" s="7">
        <v>1</v>
      </c>
      <c r="H27" s="1">
        <v>30</v>
      </c>
      <c r="I27" s="1" t="s">
        <v>36</v>
      </c>
      <c r="J27" s="1">
        <v>794.5</v>
      </c>
      <c r="K27" s="1">
        <f t="shared" si="2"/>
        <v>-7.5439999999999827</v>
      </c>
      <c r="L27" s="1"/>
      <c r="M27" s="1"/>
      <c r="N27" s="1">
        <v>778.33839999999987</v>
      </c>
      <c r="O27" s="1"/>
      <c r="P27" s="1">
        <f t="shared" si="3"/>
        <v>157.3912</v>
      </c>
      <c r="Q27" s="5">
        <f>10*AI27-O27-N27-F27</f>
        <v>197.62960000000021</v>
      </c>
      <c r="R27" s="5"/>
      <c r="S27" s="1"/>
      <c r="T27" s="1">
        <f t="shared" si="5"/>
        <v>10.468984288829363</v>
      </c>
      <c r="U27" s="1">
        <f t="shared" si="6"/>
        <v>9.213325776790569</v>
      </c>
      <c r="V27" s="1">
        <v>153.31139999999999</v>
      </c>
      <c r="W27" s="1">
        <v>156.19839999999999</v>
      </c>
      <c r="X27" s="10">
        <v>184.74459999999999</v>
      </c>
      <c r="Y27" s="1">
        <v>175.20820000000001</v>
      </c>
      <c r="Z27" s="10">
        <v>144.8006</v>
      </c>
      <c r="AA27" s="1">
        <v>205.64179999999999</v>
      </c>
      <c r="AB27" s="1">
        <v>193.3802</v>
      </c>
      <c r="AC27" s="1">
        <v>180.64879999999999</v>
      </c>
      <c r="AD27" s="1">
        <v>194.21680000000001</v>
      </c>
      <c r="AE27" s="1">
        <v>160.65360000000001</v>
      </c>
      <c r="AF27" s="1"/>
      <c r="AG27" s="1">
        <f t="shared" si="7"/>
        <v>198</v>
      </c>
      <c r="AH27" s="1"/>
      <c r="AI27" s="10">
        <f t="shared" si="8"/>
        <v>164.77260000000001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66</v>
      </c>
      <c r="B28" s="14" t="s">
        <v>35</v>
      </c>
      <c r="C28" s="14"/>
      <c r="D28" s="14"/>
      <c r="E28" s="14"/>
      <c r="F28" s="14"/>
      <c r="G28" s="15">
        <v>0</v>
      </c>
      <c r="H28" s="14">
        <v>45</v>
      </c>
      <c r="I28" s="14" t="s">
        <v>36</v>
      </c>
      <c r="J28" s="14"/>
      <c r="K28" s="14">
        <f t="shared" si="2"/>
        <v>0</v>
      </c>
      <c r="L28" s="14"/>
      <c r="M28" s="14"/>
      <c r="N28" s="14"/>
      <c r="O28" s="14"/>
      <c r="P28" s="14">
        <f t="shared" si="3"/>
        <v>0</v>
      </c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</v>
      </c>
      <c r="W28" s="14">
        <v>0</v>
      </c>
      <c r="X28" s="17">
        <v>0</v>
      </c>
      <c r="Y28" s="14">
        <v>0</v>
      </c>
      <c r="Z28" s="17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0.26479999999999998</v>
      </c>
      <c r="AF28" s="14" t="s">
        <v>50</v>
      </c>
      <c r="AG28" s="1">
        <f t="shared" si="7"/>
        <v>0</v>
      </c>
      <c r="AH28" s="1"/>
      <c r="AI28" s="10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4374.768</v>
      </c>
      <c r="D29" s="1">
        <v>2139.3560000000002</v>
      </c>
      <c r="E29" s="1">
        <v>4129.4120000000003</v>
      </c>
      <c r="F29" s="1">
        <v>2382.4250000000002</v>
      </c>
      <c r="G29" s="7">
        <v>1</v>
      </c>
      <c r="H29" s="1">
        <v>40</v>
      </c>
      <c r="I29" s="1" t="s">
        <v>36</v>
      </c>
      <c r="J29" s="1">
        <v>3821.2</v>
      </c>
      <c r="K29" s="1">
        <f t="shared" si="2"/>
        <v>308.21200000000044</v>
      </c>
      <c r="L29" s="1"/>
      <c r="M29" s="1"/>
      <c r="N29" s="1">
        <v>2202.2570000000001</v>
      </c>
      <c r="O29" s="1">
        <v>2360</v>
      </c>
      <c r="P29" s="1">
        <f t="shared" si="3"/>
        <v>825.88240000000008</v>
      </c>
      <c r="Q29" s="5">
        <f>8.9*AI29-O29-N29-F29</f>
        <v>946.24757</v>
      </c>
      <c r="R29" s="5"/>
      <c r="S29" s="1"/>
      <c r="T29" s="1">
        <f t="shared" si="5"/>
        <v>9.5545438067211492</v>
      </c>
      <c r="U29" s="1">
        <f t="shared" si="6"/>
        <v>8.408802512318946</v>
      </c>
      <c r="V29" s="1">
        <v>719.68799999999999</v>
      </c>
      <c r="W29" s="1">
        <v>806.41840000000002</v>
      </c>
      <c r="X29" s="10">
        <v>871.84419999999989</v>
      </c>
      <c r="Y29" s="1">
        <v>955.50819999999999</v>
      </c>
      <c r="Z29" s="10">
        <v>901.39840000000004</v>
      </c>
      <c r="AA29" s="1">
        <v>901.14959999999996</v>
      </c>
      <c r="AB29" s="1">
        <v>938.73439999999994</v>
      </c>
      <c r="AC29" s="1">
        <v>1003.7736</v>
      </c>
      <c r="AD29" s="1">
        <v>975.49339999999995</v>
      </c>
      <c r="AE29" s="1">
        <v>719.08659999999998</v>
      </c>
      <c r="AF29" s="1" t="s">
        <v>59</v>
      </c>
      <c r="AG29" s="1">
        <f t="shared" si="7"/>
        <v>946</v>
      </c>
      <c r="AH29" s="1"/>
      <c r="AI29" s="10">
        <f t="shared" si="8"/>
        <v>886.62130000000002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68</v>
      </c>
      <c r="B30" s="14" t="s">
        <v>35</v>
      </c>
      <c r="C30" s="14"/>
      <c r="D30" s="14"/>
      <c r="E30" s="14"/>
      <c r="F30" s="14"/>
      <c r="G30" s="15">
        <v>0</v>
      </c>
      <c r="H30" s="14">
        <v>40</v>
      </c>
      <c r="I30" s="14" t="s">
        <v>36</v>
      </c>
      <c r="J30" s="14"/>
      <c r="K30" s="14">
        <f t="shared" si="2"/>
        <v>0</v>
      </c>
      <c r="L30" s="14"/>
      <c r="M30" s="14"/>
      <c r="N30" s="14"/>
      <c r="O30" s="14"/>
      <c r="P30" s="14">
        <f t="shared" si="3"/>
        <v>0</v>
      </c>
      <c r="Q30" s="16"/>
      <c r="R30" s="16"/>
      <c r="S30" s="14"/>
      <c r="T30" s="14" t="e">
        <f t="shared" si="5"/>
        <v>#DIV/0!</v>
      </c>
      <c r="U30" s="14" t="e">
        <f t="shared" si="6"/>
        <v>#DIV/0!</v>
      </c>
      <c r="V30" s="14">
        <v>0</v>
      </c>
      <c r="W30" s="14">
        <v>0</v>
      </c>
      <c r="X30" s="17">
        <v>0</v>
      </c>
      <c r="Y30" s="14">
        <v>0</v>
      </c>
      <c r="Z30" s="17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 t="s">
        <v>50</v>
      </c>
      <c r="AG30" s="1">
        <f t="shared" si="7"/>
        <v>0</v>
      </c>
      <c r="AH30" s="1"/>
      <c r="AI30" s="10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69</v>
      </c>
      <c r="B31" s="14" t="s">
        <v>35</v>
      </c>
      <c r="C31" s="14">
        <v>12.523</v>
      </c>
      <c r="D31" s="14"/>
      <c r="E31" s="14"/>
      <c r="F31" s="14"/>
      <c r="G31" s="15">
        <v>0</v>
      </c>
      <c r="H31" s="14">
        <v>30</v>
      </c>
      <c r="I31" s="14" t="s">
        <v>36</v>
      </c>
      <c r="J31" s="14">
        <v>2.6</v>
      </c>
      <c r="K31" s="14">
        <f t="shared" si="2"/>
        <v>-2.6</v>
      </c>
      <c r="L31" s="14"/>
      <c r="M31" s="14"/>
      <c r="N31" s="14"/>
      <c r="O31" s="14"/>
      <c r="P31" s="14">
        <f t="shared" si="3"/>
        <v>0</v>
      </c>
      <c r="Q31" s="16"/>
      <c r="R31" s="16"/>
      <c r="S31" s="14"/>
      <c r="T31" s="14" t="e">
        <f t="shared" si="5"/>
        <v>#DIV/0!</v>
      </c>
      <c r="U31" s="14" t="e">
        <f t="shared" si="6"/>
        <v>#DIV/0!</v>
      </c>
      <c r="V31" s="14">
        <v>0</v>
      </c>
      <c r="W31" s="14">
        <v>0</v>
      </c>
      <c r="X31" s="17">
        <v>0</v>
      </c>
      <c r="Y31" s="14">
        <v>0</v>
      </c>
      <c r="Z31" s="17">
        <v>0</v>
      </c>
      <c r="AA31" s="14">
        <v>0</v>
      </c>
      <c r="AB31" s="14">
        <v>0</v>
      </c>
      <c r="AC31" s="14">
        <v>-0.44400000000000012</v>
      </c>
      <c r="AD31" s="14">
        <v>-0.44400000000000012</v>
      </c>
      <c r="AE31" s="14">
        <v>1.6794</v>
      </c>
      <c r="AF31" s="14" t="s">
        <v>50</v>
      </c>
      <c r="AG31" s="1">
        <f t="shared" si="7"/>
        <v>0</v>
      </c>
      <c r="AH31" s="1"/>
      <c r="AI31" s="10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70</v>
      </c>
      <c r="B32" s="14" t="s">
        <v>35</v>
      </c>
      <c r="C32" s="14"/>
      <c r="D32" s="14"/>
      <c r="E32" s="14"/>
      <c r="F32" s="14"/>
      <c r="G32" s="15">
        <v>0</v>
      </c>
      <c r="H32" s="14">
        <v>50</v>
      </c>
      <c r="I32" s="14" t="s">
        <v>36</v>
      </c>
      <c r="J32" s="14"/>
      <c r="K32" s="14">
        <f t="shared" si="2"/>
        <v>0</v>
      </c>
      <c r="L32" s="14"/>
      <c r="M32" s="14"/>
      <c r="N32" s="14"/>
      <c r="O32" s="14"/>
      <c r="P32" s="14">
        <f t="shared" si="3"/>
        <v>0</v>
      </c>
      <c r="Q32" s="16"/>
      <c r="R32" s="16"/>
      <c r="S32" s="14"/>
      <c r="T32" s="14" t="e">
        <f t="shared" si="5"/>
        <v>#DIV/0!</v>
      </c>
      <c r="U32" s="14" t="e">
        <f t="shared" si="6"/>
        <v>#DIV/0!</v>
      </c>
      <c r="V32" s="14">
        <v>0</v>
      </c>
      <c r="W32" s="14">
        <v>0</v>
      </c>
      <c r="X32" s="17">
        <v>0</v>
      </c>
      <c r="Y32" s="14">
        <v>0</v>
      </c>
      <c r="Z32" s="17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 t="s">
        <v>50</v>
      </c>
      <c r="AG32" s="1">
        <f t="shared" si="7"/>
        <v>0</v>
      </c>
      <c r="AH32" s="1"/>
      <c r="AI32" s="10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212.71899999999999</v>
      </c>
      <c r="D33" s="1"/>
      <c r="E33" s="1">
        <v>28.763999999999999</v>
      </c>
      <c r="F33" s="1">
        <v>183.95500000000001</v>
      </c>
      <c r="G33" s="7">
        <v>1</v>
      </c>
      <c r="H33" s="1">
        <v>50</v>
      </c>
      <c r="I33" s="1" t="s">
        <v>36</v>
      </c>
      <c r="J33" s="1">
        <v>29.2</v>
      </c>
      <c r="K33" s="1">
        <f t="shared" si="2"/>
        <v>-0.43599999999999994</v>
      </c>
      <c r="L33" s="1"/>
      <c r="M33" s="1"/>
      <c r="N33" s="1">
        <v>0</v>
      </c>
      <c r="O33" s="1"/>
      <c r="P33" s="1">
        <f t="shared" si="3"/>
        <v>5.7527999999999997</v>
      </c>
      <c r="Q33" s="5"/>
      <c r="R33" s="5"/>
      <c r="S33" s="1"/>
      <c r="T33" s="1">
        <f t="shared" si="5"/>
        <v>31.97660269781672</v>
      </c>
      <c r="U33" s="1">
        <f t="shared" si="6"/>
        <v>31.97660269781672</v>
      </c>
      <c r="V33" s="1">
        <v>4.9009999999999998</v>
      </c>
      <c r="W33" s="1">
        <v>7.3864000000000001</v>
      </c>
      <c r="X33" s="10">
        <v>7.5183999999999997</v>
      </c>
      <c r="Y33" s="1">
        <v>4.7218</v>
      </c>
      <c r="Z33" s="10">
        <v>4.1547999999999998</v>
      </c>
      <c r="AA33" s="1">
        <v>22.066199999999998</v>
      </c>
      <c r="AB33" s="1">
        <v>27.429400000000001</v>
      </c>
      <c r="AC33" s="1">
        <v>19.060400000000001</v>
      </c>
      <c r="AD33" s="1">
        <v>14.702400000000001</v>
      </c>
      <c r="AE33" s="1">
        <v>16.449200000000001</v>
      </c>
      <c r="AF33" s="21" t="s">
        <v>72</v>
      </c>
      <c r="AG33" s="1">
        <f t="shared" si="7"/>
        <v>0</v>
      </c>
      <c r="AH33" s="1"/>
      <c r="AI33" s="10">
        <f t="shared" si="8"/>
        <v>5.8365999999999998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41</v>
      </c>
      <c r="C34" s="1">
        <v>1493</v>
      </c>
      <c r="D34" s="1"/>
      <c r="E34" s="1">
        <v>1064</v>
      </c>
      <c r="F34" s="1">
        <v>422.21</v>
      </c>
      <c r="G34" s="7">
        <v>0.4</v>
      </c>
      <c r="H34" s="1">
        <v>45</v>
      </c>
      <c r="I34" s="1" t="s">
        <v>36</v>
      </c>
      <c r="J34" s="1">
        <v>1093</v>
      </c>
      <c r="K34" s="1">
        <f t="shared" si="2"/>
        <v>-29</v>
      </c>
      <c r="L34" s="1"/>
      <c r="M34" s="1"/>
      <c r="N34" s="1">
        <v>991.79</v>
      </c>
      <c r="O34" s="1"/>
      <c r="P34" s="1">
        <f t="shared" si="3"/>
        <v>212.8</v>
      </c>
      <c r="Q34" s="5">
        <f t="shared" ref="Q34:Q36" si="11">10*AI34-O34-N34-F34</f>
        <v>636</v>
      </c>
      <c r="R34" s="5"/>
      <c r="S34" s="1"/>
      <c r="T34" s="1">
        <f t="shared" si="5"/>
        <v>9.6334586466165408</v>
      </c>
      <c r="U34" s="1">
        <f t="shared" si="6"/>
        <v>6.6447368421052628</v>
      </c>
      <c r="V34" s="1">
        <v>183</v>
      </c>
      <c r="W34" s="1">
        <v>184.2</v>
      </c>
      <c r="X34" s="10">
        <v>213.6</v>
      </c>
      <c r="Y34" s="1">
        <v>233.6</v>
      </c>
      <c r="Z34" s="10">
        <v>196.4</v>
      </c>
      <c r="AA34" s="1">
        <v>201.4</v>
      </c>
      <c r="AB34" s="1">
        <v>198.6</v>
      </c>
      <c r="AC34" s="1">
        <v>235.6</v>
      </c>
      <c r="AD34" s="1">
        <v>339.2</v>
      </c>
      <c r="AE34" s="1">
        <v>547.6</v>
      </c>
      <c r="AF34" s="19" t="s">
        <v>42</v>
      </c>
      <c r="AG34" s="1">
        <f t="shared" si="7"/>
        <v>254</v>
      </c>
      <c r="AH34" s="1"/>
      <c r="AI34" s="10">
        <f t="shared" si="8"/>
        <v>205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41</v>
      </c>
      <c r="C35" s="1">
        <v>98</v>
      </c>
      <c r="D35" s="1">
        <v>460</v>
      </c>
      <c r="E35" s="1">
        <v>399</v>
      </c>
      <c r="F35" s="1">
        <v>157</v>
      </c>
      <c r="G35" s="7">
        <v>0.45</v>
      </c>
      <c r="H35" s="1">
        <v>50</v>
      </c>
      <c r="I35" s="1" t="s">
        <v>36</v>
      </c>
      <c r="J35" s="1">
        <v>410</v>
      </c>
      <c r="K35" s="1">
        <f t="shared" si="2"/>
        <v>-11</v>
      </c>
      <c r="L35" s="1"/>
      <c r="M35" s="1"/>
      <c r="N35" s="1">
        <v>423.6</v>
      </c>
      <c r="O35" s="1"/>
      <c r="P35" s="1">
        <f t="shared" si="3"/>
        <v>79.8</v>
      </c>
      <c r="Q35" s="5"/>
      <c r="R35" s="5"/>
      <c r="S35" s="1"/>
      <c r="T35" s="1">
        <f t="shared" si="5"/>
        <v>7.2756892230576451</v>
      </c>
      <c r="U35" s="1">
        <f t="shared" si="6"/>
        <v>7.2756892230576451</v>
      </c>
      <c r="V35" s="1">
        <v>76.400000000000006</v>
      </c>
      <c r="W35" s="1">
        <v>49.4</v>
      </c>
      <c r="X35" s="10">
        <v>47.2</v>
      </c>
      <c r="Y35" s="1">
        <v>39.4</v>
      </c>
      <c r="Z35" s="10">
        <v>41.6</v>
      </c>
      <c r="AA35" s="1">
        <v>49.6</v>
      </c>
      <c r="AB35" s="1">
        <v>41.4</v>
      </c>
      <c r="AC35" s="1">
        <v>36.799999999999997</v>
      </c>
      <c r="AD35" s="1">
        <v>39.4</v>
      </c>
      <c r="AE35" s="1">
        <v>39.4</v>
      </c>
      <c r="AF35" s="1" t="s">
        <v>75</v>
      </c>
      <c r="AG35" s="1">
        <f t="shared" si="7"/>
        <v>0</v>
      </c>
      <c r="AH35" s="1"/>
      <c r="AI35" s="10">
        <f t="shared" si="8"/>
        <v>44.400000000000006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41</v>
      </c>
      <c r="C36" s="1">
        <v>1006</v>
      </c>
      <c r="D36" s="1">
        <v>12</v>
      </c>
      <c r="E36" s="1">
        <v>590</v>
      </c>
      <c r="F36" s="1">
        <v>422</v>
      </c>
      <c r="G36" s="7">
        <v>0.4</v>
      </c>
      <c r="H36" s="1">
        <v>45</v>
      </c>
      <c r="I36" s="1" t="s">
        <v>36</v>
      </c>
      <c r="J36" s="1">
        <v>596</v>
      </c>
      <c r="K36" s="1">
        <f t="shared" si="2"/>
        <v>-6</v>
      </c>
      <c r="L36" s="1"/>
      <c r="M36" s="1"/>
      <c r="N36" s="1">
        <v>713</v>
      </c>
      <c r="O36" s="1"/>
      <c r="P36" s="1">
        <f t="shared" si="3"/>
        <v>118</v>
      </c>
      <c r="Q36" s="5">
        <f t="shared" si="11"/>
        <v>333.99999999999977</v>
      </c>
      <c r="R36" s="5"/>
      <c r="S36" s="1"/>
      <c r="T36" s="1">
        <f t="shared" si="5"/>
        <v>12.449152542372879</v>
      </c>
      <c r="U36" s="1">
        <f t="shared" si="6"/>
        <v>9.6186440677966107</v>
      </c>
      <c r="V36" s="1">
        <v>111</v>
      </c>
      <c r="W36" s="1">
        <v>122</v>
      </c>
      <c r="X36" s="10">
        <v>144.19999999999999</v>
      </c>
      <c r="Y36" s="1">
        <v>178</v>
      </c>
      <c r="Z36" s="10">
        <v>149.6</v>
      </c>
      <c r="AA36" s="1">
        <v>150.80000000000001</v>
      </c>
      <c r="AB36" s="1">
        <v>156.80000000000001</v>
      </c>
      <c r="AC36" s="1">
        <v>162.19999999999999</v>
      </c>
      <c r="AD36" s="1">
        <v>165.2</v>
      </c>
      <c r="AE36" s="1">
        <v>147.4</v>
      </c>
      <c r="AF36" s="1"/>
      <c r="AG36" s="1">
        <f t="shared" si="7"/>
        <v>134</v>
      </c>
      <c r="AH36" s="1"/>
      <c r="AI36" s="10">
        <f t="shared" si="8"/>
        <v>146.89999999999998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35</v>
      </c>
      <c r="C37" s="1">
        <v>594.18499999999995</v>
      </c>
      <c r="D37" s="1"/>
      <c r="E37" s="1">
        <v>194.07499999999999</v>
      </c>
      <c r="F37" s="1">
        <v>399.31</v>
      </c>
      <c r="G37" s="7">
        <v>1</v>
      </c>
      <c r="H37" s="1">
        <v>45</v>
      </c>
      <c r="I37" s="1" t="s">
        <v>36</v>
      </c>
      <c r="J37" s="1">
        <v>176.5</v>
      </c>
      <c r="K37" s="1">
        <f t="shared" si="2"/>
        <v>17.574999999999989</v>
      </c>
      <c r="L37" s="1"/>
      <c r="M37" s="1"/>
      <c r="N37" s="1">
        <v>33.954400000000078</v>
      </c>
      <c r="O37" s="1"/>
      <c r="P37" s="1">
        <f t="shared" si="3"/>
        <v>38.814999999999998</v>
      </c>
      <c r="Q37" s="5"/>
      <c r="R37" s="5"/>
      <c r="S37" s="1"/>
      <c r="T37" s="1">
        <f t="shared" si="5"/>
        <v>11.162292927991759</v>
      </c>
      <c r="U37" s="1">
        <f t="shared" si="6"/>
        <v>11.162292927991759</v>
      </c>
      <c r="V37" s="1">
        <v>40.980200000000004</v>
      </c>
      <c r="W37" s="1">
        <v>57.731200000000001</v>
      </c>
      <c r="X37" s="10">
        <v>75.262199999999993</v>
      </c>
      <c r="Y37" s="1">
        <v>94.360799999999998</v>
      </c>
      <c r="Z37" s="10">
        <v>73.325800000000001</v>
      </c>
      <c r="AA37" s="1">
        <v>102.4778</v>
      </c>
      <c r="AB37" s="1">
        <v>75.054999999999993</v>
      </c>
      <c r="AC37" s="1">
        <v>71.349199999999996</v>
      </c>
      <c r="AD37" s="1">
        <v>81.896600000000007</v>
      </c>
      <c r="AE37" s="1">
        <v>70.855199999999996</v>
      </c>
      <c r="AF37" s="19" t="s">
        <v>37</v>
      </c>
      <c r="AG37" s="1">
        <f t="shared" si="7"/>
        <v>0</v>
      </c>
      <c r="AH37" s="1"/>
      <c r="AI37" s="10">
        <f t="shared" si="8"/>
        <v>74.293999999999997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78</v>
      </c>
      <c r="B38" s="14" t="s">
        <v>41</v>
      </c>
      <c r="C38" s="14"/>
      <c r="D38" s="14"/>
      <c r="E38" s="14">
        <v>-5</v>
      </c>
      <c r="F38" s="14"/>
      <c r="G38" s="15">
        <v>0</v>
      </c>
      <c r="H38" s="14">
        <v>45</v>
      </c>
      <c r="I38" s="14" t="s">
        <v>36</v>
      </c>
      <c r="J38" s="14"/>
      <c r="K38" s="14">
        <f t="shared" ref="K38:K69" si="12">E38-J38</f>
        <v>-5</v>
      </c>
      <c r="L38" s="14"/>
      <c r="M38" s="14"/>
      <c r="N38" s="14"/>
      <c r="O38" s="14"/>
      <c r="P38" s="14">
        <f t="shared" si="3"/>
        <v>-1</v>
      </c>
      <c r="Q38" s="16"/>
      <c r="R38" s="16"/>
      <c r="S38" s="14"/>
      <c r="T38" s="14">
        <f t="shared" si="5"/>
        <v>0</v>
      </c>
      <c r="U38" s="14">
        <f t="shared" si="6"/>
        <v>0</v>
      </c>
      <c r="V38" s="14">
        <v>-1.2</v>
      </c>
      <c r="W38" s="14">
        <v>-2.2000000000000002</v>
      </c>
      <c r="X38" s="17">
        <v>-2.6</v>
      </c>
      <c r="Y38" s="14">
        <v>1.2</v>
      </c>
      <c r="Z38" s="17">
        <v>6.2</v>
      </c>
      <c r="AA38" s="14">
        <v>17.600000000000001</v>
      </c>
      <c r="AB38" s="14">
        <v>18.2</v>
      </c>
      <c r="AC38" s="14">
        <v>18</v>
      </c>
      <c r="AD38" s="14">
        <v>17.399999999999999</v>
      </c>
      <c r="AE38" s="14">
        <v>18.8</v>
      </c>
      <c r="AF38" s="14" t="s">
        <v>50</v>
      </c>
      <c r="AG38" s="1">
        <f t="shared" si="7"/>
        <v>0</v>
      </c>
      <c r="AH38" s="1"/>
      <c r="AI38" s="10">
        <f t="shared" si="8"/>
        <v>1.8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41</v>
      </c>
      <c r="C39" s="1">
        <v>222</v>
      </c>
      <c r="D39" s="1">
        <v>396</v>
      </c>
      <c r="E39" s="1">
        <v>304</v>
      </c>
      <c r="F39" s="1">
        <v>304</v>
      </c>
      <c r="G39" s="7">
        <v>0.35</v>
      </c>
      <c r="H39" s="1">
        <v>40</v>
      </c>
      <c r="I39" s="1" t="s">
        <v>36</v>
      </c>
      <c r="J39" s="1">
        <v>314</v>
      </c>
      <c r="K39" s="1">
        <f t="shared" si="12"/>
        <v>-10</v>
      </c>
      <c r="L39" s="1"/>
      <c r="M39" s="1"/>
      <c r="N39" s="1">
        <v>369.59999999999991</v>
      </c>
      <c r="O39" s="1"/>
      <c r="P39" s="1">
        <f t="shared" si="3"/>
        <v>60.8</v>
      </c>
      <c r="Q39" s="5"/>
      <c r="R39" s="5"/>
      <c r="S39" s="1"/>
      <c r="T39" s="1">
        <f t="shared" si="5"/>
        <v>11.078947368421051</v>
      </c>
      <c r="U39" s="1">
        <f t="shared" si="6"/>
        <v>11.078947368421051</v>
      </c>
      <c r="V39" s="1">
        <v>63.8</v>
      </c>
      <c r="W39" s="1">
        <v>60.2</v>
      </c>
      <c r="X39" s="10">
        <v>58</v>
      </c>
      <c r="Y39" s="1">
        <v>41.8</v>
      </c>
      <c r="Z39" s="10">
        <v>55.8</v>
      </c>
      <c r="AA39" s="1">
        <v>67.2</v>
      </c>
      <c r="AB39" s="1">
        <v>64.8</v>
      </c>
      <c r="AC39" s="1">
        <v>87.4</v>
      </c>
      <c r="AD39" s="1">
        <v>86.6</v>
      </c>
      <c r="AE39" s="1">
        <v>86.6</v>
      </c>
      <c r="AF39" s="1"/>
      <c r="AG39" s="1">
        <f t="shared" si="7"/>
        <v>0</v>
      </c>
      <c r="AH39" s="1"/>
      <c r="AI39" s="10">
        <f t="shared" si="8"/>
        <v>56.9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35</v>
      </c>
      <c r="C40" s="1">
        <v>112.31</v>
      </c>
      <c r="D40" s="1"/>
      <c r="E40" s="1">
        <v>106.905</v>
      </c>
      <c r="F40" s="1">
        <v>3.2909999999999999</v>
      </c>
      <c r="G40" s="7">
        <v>1</v>
      </c>
      <c r="H40" s="1">
        <v>40</v>
      </c>
      <c r="I40" s="1" t="s">
        <v>36</v>
      </c>
      <c r="J40" s="1">
        <v>107.1</v>
      </c>
      <c r="K40" s="1">
        <f t="shared" si="12"/>
        <v>-0.19499999999999318</v>
      </c>
      <c r="L40" s="1"/>
      <c r="M40" s="1"/>
      <c r="N40" s="1">
        <v>145.0754</v>
      </c>
      <c r="O40" s="1"/>
      <c r="P40" s="1">
        <f t="shared" si="3"/>
        <v>21.381</v>
      </c>
      <c r="Q40" s="5"/>
      <c r="R40" s="5"/>
      <c r="S40" s="1"/>
      <c r="T40" s="1">
        <f t="shared" si="5"/>
        <v>6.9391702913801971</v>
      </c>
      <c r="U40" s="1">
        <f t="shared" si="6"/>
        <v>6.9391702913801971</v>
      </c>
      <c r="V40" s="1">
        <v>24.245200000000001</v>
      </c>
      <c r="W40" s="1">
        <v>12.832800000000001</v>
      </c>
      <c r="X40" s="10">
        <v>12.4092</v>
      </c>
      <c r="Y40" s="1">
        <v>18.09</v>
      </c>
      <c r="Z40" s="10">
        <v>17.372199999999999</v>
      </c>
      <c r="AA40" s="1">
        <v>23.515999999999998</v>
      </c>
      <c r="AB40" s="1">
        <v>24.223199999999999</v>
      </c>
      <c r="AC40" s="1">
        <v>19.310600000000001</v>
      </c>
      <c r="AD40" s="1">
        <v>22.016999999999999</v>
      </c>
      <c r="AE40" s="1">
        <v>14.0426</v>
      </c>
      <c r="AF40" s="1"/>
      <c r="AG40" s="1">
        <f t="shared" si="7"/>
        <v>0</v>
      </c>
      <c r="AH40" s="1"/>
      <c r="AI40" s="10">
        <f t="shared" si="8"/>
        <v>14.890699999999999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41</v>
      </c>
      <c r="C41" s="1">
        <v>465</v>
      </c>
      <c r="D41" s="1">
        <v>54</v>
      </c>
      <c r="E41" s="1">
        <v>243</v>
      </c>
      <c r="F41" s="1">
        <v>261</v>
      </c>
      <c r="G41" s="7">
        <v>0.4</v>
      </c>
      <c r="H41" s="1">
        <v>40</v>
      </c>
      <c r="I41" s="1" t="s">
        <v>36</v>
      </c>
      <c r="J41" s="1">
        <v>261</v>
      </c>
      <c r="K41" s="1">
        <f t="shared" si="12"/>
        <v>-18</v>
      </c>
      <c r="L41" s="1"/>
      <c r="M41" s="1"/>
      <c r="N41" s="1">
        <v>305</v>
      </c>
      <c r="O41" s="1"/>
      <c r="P41" s="1">
        <f t="shared" si="3"/>
        <v>48.6</v>
      </c>
      <c r="Q41" s="5"/>
      <c r="R41" s="5"/>
      <c r="S41" s="1"/>
      <c r="T41" s="1">
        <f t="shared" si="5"/>
        <v>11.646090534979423</v>
      </c>
      <c r="U41" s="1">
        <f t="shared" si="6"/>
        <v>11.646090534979423</v>
      </c>
      <c r="V41" s="1">
        <v>53</v>
      </c>
      <c r="W41" s="1">
        <v>55.6</v>
      </c>
      <c r="X41" s="10">
        <v>74.2</v>
      </c>
      <c r="Y41" s="1">
        <v>83.8</v>
      </c>
      <c r="Z41" s="10">
        <v>63.8</v>
      </c>
      <c r="AA41" s="1">
        <v>57.8</v>
      </c>
      <c r="AB41" s="1">
        <v>55.4</v>
      </c>
      <c r="AC41" s="1">
        <v>60.8</v>
      </c>
      <c r="AD41" s="1">
        <v>63.8</v>
      </c>
      <c r="AE41" s="1">
        <v>62.6</v>
      </c>
      <c r="AF41" s="19" t="s">
        <v>37</v>
      </c>
      <c r="AG41" s="1">
        <f t="shared" si="7"/>
        <v>0</v>
      </c>
      <c r="AH41" s="1"/>
      <c r="AI41" s="10">
        <f t="shared" si="8"/>
        <v>69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41</v>
      </c>
      <c r="C42" s="1">
        <v>669</v>
      </c>
      <c r="D42" s="1">
        <v>294</v>
      </c>
      <c r="E42" s="1">
        <v>677</v>
      </c>
      <c r="F42" s="1">
        <v>279</v>
      </c>
      <c r="G42" s="7">
        <v>0.4</v>
      </c>
      <c r="H42" s="1">
        <v>45</v>
      </c>
      <c r="I42" s="1" t="s">
        <v>36</v>
      </c>
      <c r="J42" s="1">
        <v>687</v>
      </c>
      <c r="K42" s="1">
        <f t="shared" si="12"/>
        <v>-10</v>
      </c>
      <c r="L42" s="1"/>
      <c r="M42" s="1"/>
      <c r="N42" s="1">
        <v>699</v>
      </c>
      <c r="O42" s="1"/>
      <c r="P42" s="1">
        <f t="shared" si="3"/>
        <v>135.4</v>
      </c>
      <c r="Q42" s="5">
        <f t="shared" ref="Q42:Q47" si="13">10*AI42-O42-N42-F42</f>
        <v>272</v>
      </c>
      <c r="R42" s="5"/>
      <c r="S42" s="1"/>
      <c r="T42" s="1">
        <f t="shared" si="5"/>
        <v>9.231905465288035</v>
      </c>
      <c r="U42" s="1">
        <f t="shared" si="6"/>
        <v>7.2230428360413583</v>
      </c>
      <c r="V42" s="1">
        <v>120.6</v>
      </c>
      <c r="W42" s="1">
        <v>117</v>
      </c>
      <c r="X42" s="10">
        <v>132</v>
      </c>
      <c r="Y42" s="1">
        <v>142</v>
      </c>
      <c r="Z42" s="10">
        <v>118</v>
      </c>
      <c r="AA42" s="1">
        <v>96.4</v>
      </c>
      <c r="AB42" s="1">
        <v>96.4</v>
      </c>
      <c r="AC42" s="1">
        <v>103.2</v>
      </c>
      <c r="AD42" s="1">
        <v>103.8</v>
      </c>
      <c r="AE42" s="1">
        <v>102.6</v>
      </c>
      <c r="AF42" s="1" t="s">
        <v>44</v>
      </c>
      <c r="AG42" s="1">
        <f t="shared" si="7"/>
        <v>109</v>
      </c>
      <c r="AH42" s="1"/>
      <c r="AI42" s="10">
        <f t="shared" si="8"/>
        <v>125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35</v>
      </c>
      <c r="C43" s="1">
        <v>29.184999999999999</v>
      </c>
      <c r="D43" s="1">
        <v>185.10599999999999</v>
      </c>
      <c r="E43" s="1">
        <v>110.496</v>
      </c>
      <c r="F43" s="1">
        <v>103.07899999999999</v>
      </c>
      <c r="G43" s="7">
        <v>1</v>
      </c>
      <c r="H43" s="1">
        <v>40</v>
      </c>
      <c r="I43" s="1" t="s">
        <v>36</v>
      </c>
      <c r="J43" s="1">
        <v>113.22</v>
      </c>
      <c r="K43" s="1">
        <f t="shared" si="12"/>
        <v>-2.7240000000000038</v>
      </c>
      <c r="L43" s="1"/>
      <c r="M43" s="1"/>
      <c r="N43" s="1">
        <v>91.444199999999995</v>
      </c>
      <c r="O43" s="1"/>
      <c r="P43" s="1">
        <f t="shared" si="3"/>
        <v>22.0992</v>
      </c>
      <c r="Q43" s="5"/>
      <c r="R43" s="5"/>
      <c r="S43" s="1"/>
      <c r="T43" s="1">
        <f t="shared" si="5"/>
        <v>8.8022733854619162</v>
      </c>
      <c r="U43" s="1">
        <f t="shared" si="6"/>
        <v>8.8022733854619162</v>
      </c>
      <c r="V43" s="1">
        <v>19.256599999999999</v>
      </c>
      <c r="W43" s="1">
        <v>20.548200000000001</v>
      </c>
      <c r="X43" s="10">
        <v>20.531600000000001</v>
      </c>
      <c r="Y43" s="1">
        <v>14.1866</v>
      </c>
      <c r="Z43" s="10">
        <v>12.974399999999999</v>
      </c>
      <c r="AA43" s="1">
        <v>13.4086</v>
      </c>
      <c r="AB43" s="1">
        <v>13.3216</v>
      </c>
      <c r="AC43" s="1">
        <v>15.641400000000001</v>
      </c>
      <c r="AD43" s="1">
        <v>17.4008</v>
      </c>
      <c r="AE43" s="1">
        <v>25.751200000000001</v>
      </c>
      <c r="AF43" s="1"/>
      <c r="AG43" s="1">
        <f t="shared" si="7"/>
        <v>0</v>
      </c>
      <c r="AH43" s="1"/>
      <c r="AI43" s="10">
        <f t="shared" si="8"/>
        <v>16.753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41</v>
      </c>
      <c r="C44" s="1">
        <v>766</v>
      </c>
      <c r="D44" s="1">
        <v>534</v>
      </c>
      <c r="E44" s="1">
        <v>790</v>
      </c>
      <c r="F44" s="1">
        <v>506</v>
      </c>
      <c r="G44" s="7">
        <v>0.35</v>
      </c>
      <c r="H44" s="1">
        <v>40</v>
      </c>
      <c r="I44" s="1" t="s">
        <v>36</v>
      </c>
      <c r="J44" s="1">
        <v>832</v>
      </c>
      <c r="K44" s="1">
        <f t="shared" si="12"/>
        <v>-42</v>
      </c>
      <c r="L44" s="1"/>
      <c r="M44" s="1"/>
      <c r="N44" s="1">
        <v>875.60000000000014</v>
      </c>
      <c r="O44" s="1"/>
      <c r="P44" s="1">
        <f t="shared" si="3"/>
        <v>158</v>
      </c>
      <c r="Q44" s="5">
        <f t="shared" si="13"/>
        <v>49.113000000000056</v>
      </c>
      <c r="R44" s="5"/>
      <c r="S44" s="1"/>
      <c r="T44" s="1">
        <f t="shared" si="5"/>
        <v>9.0551455696202545</v>
      </c>
      <c r="U44" s="1">
        <f t="shared" si="6"/>
        <v>8.7443037974683548</v>
      </c>
      <c r="V44" s="1">
        <v>140.80000000000001</v>
      </c>
      <c r="W44" s="1">
        <v>135.19999999999999</v>
      </c>
      <c r="X44" s="10">
        <v>136</v>
      </c>
      <c r="Y44" s="1">
        <v>143.74260000000001</v>
      </c>
      <c r="Z44" s="10">
        <v>150.14259999999999</v>
      </c>
      <c r="AA44" s="1">
        <v>152.80000000000001</v>
      </c>
      <c r="AB44" s="1">
        <v>138.4</v>
      </c>
      <c r="AC44" s="1">
        <v>94.4</v>
      </c>
      <c r="AD44" s="1">
        <v>99.8</v>
      </c>
      <c r="AE44" s="1">
        <v>111.2</v>
      </c>
      <c r="AF44" s="1" t="s">
        <v>85</v>
      </c>
      <c r="AG44" s="1">
        <f t="shared" si="7"/>
        <v>17</v>
      </c>
      <c r="AH44" s="1"/>
      <c r="AI44" s="10">
        <f t="shared" si="8"/>
        <v>143.07130000000001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41</v>
      </c>
      <c r="C45" s="1">
        <v>608</v>
      </c>
      <c r="D45" s="1">
        <v>48</v>
      </c>
      <c r="E45" s="1">
        <v>396</v>
      </c>
      <c r="F45" s="1">
        <v>256</v>
      </c>
      <c r="G45" s="7">
        <v>0.4</v>
      </c>
      <c r="H45" s="1">
        <v>40</v>
      </c>
      <c r="I45" s="1" t="s">
        <v>36</v>
      </c>
      <c r="J45" s="1">
        <v>398</v>
      </c>
      <c r="K45" s="1">
        <f t="shared" si="12"/>
        <v>-2</v>
      </c>
      <c r="L45" s="1"/>
      <c r="M45" s="1"/>
      <c r="N45" s="1">
        <v>416</v>
      </c>
      <c r="O45" s="1"/>
      <c r="P45" s="1">
        <f t="shared" si="3"/>
        <v>79.2</v>
      </c>
      <c r="Q45" s="5">
        <f t="shared" si="13"/>
        <v>194.99999999999989</v>
      </c>
      <c r="R45" s="5"/>
      <c r="S45" s="1"/>
      <c r="T45" s="1">
        <f t="shared" si="5"/>
        <v>10.946969696969695</v>
      </c>
      <c r="U45" s="1">
        <f t="shared" si="6"/>
        <v>8.4848484848484844</v>
      </c>
      <c r="V45" s="1">
        <v>70</v>
      </c>
      <c r="W45" s="1">
        <v>74</v>
      </c>
      <c r="X45" s="10">
        <v>95.6</v>
      </c>
      <c r="Y45" s="1">
        <v>110</v>
      </c>
      <c r="Z45" s="10">
        <v>77.8</v>
      </c>
      <c r="AA45" s="1">
        <v>76.8</v>
      </c>
      <c r="AB45" s="1">
        <v>75</v>
      </c>
      <c r="AC45" s="1">
        <v>89</v>
      </c>
      <c r="AD45" s="1">
        <v>92</v>
      </c>
      <c r="AE45" s="1">
        <v>73.2</v>
      </c>
      <c r="AF45" s="1" t="s">
        <v>44</v>
      </c>
      <c r="AG45" s="1">
        <f t="shared" si="7"/>
        <v>78</v>
      </c>
      <c r="AH45" s="1"/>
      <c r="AI45" s="10">
        <f t="shared" si="8"/>
        <v>86.699999999999989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35</v>
      </c>
      <c r="C46" s="1">
        <v>313.142</v>
      </c>
      <c r="D46" s="1">
        <v>86.028999999999996</v>
      </c>
      <c r="E46" s="1">
        <v>171.60599999999999</v>
      </c>
      <c r="F46" s="1">
        <v>224.536</v>
      </c>
      <c r="G46" s="7">
        <v>1</v>
      </c>
      <c r="H46" s="1">
        <v>50</v>
      </c>
      <c r="I46" s="1" t="s">
        <v>36</v>
      </c>
      <c r="J46" s="1">
        <v>168.8</v>
      </c>
      <c r="K46" s="1">
        <f t="shared" si="12"/>
        <v>2.8059999999999832</v>
      </c>
      <c r="L46" s="1"/>
      <c r="M46" s="1"/>
      <c r="N46" s="1">
        <v>126.0770000000001</v>
      </c>
      <c r="O46" s="1"/>
      <c r="P46" s="1">
        <f t="shared" si="3"/>
        <v>34.321199999999997</v>
      </c>
      <c r="Q46" s="5">
        <f t="shared" si="13"/>
        <v>64.255999999999858</v>
      </c>
      <c r="R46" s="5"/>
      <c r="S46" s="1"/>
      <c r="T46" s="1">
        <f t="shared" si="5"/>
        <v>12.087834924186801</v>
      </c>
      <c r="U46" s="1">
        <f t="shared" si="6"/>
        <v>10.215639313310728</v>
      </c>
      <c r="V46" s="1">
        <v>31.315999999999999</v>
      </c>
      <c r="W46" s="1">
        <v>38.003</v>
      </c>
      <c r="X46" s="10">
        <v>37.2804</v>
      </c>
      <c r="Y46" s="1">
        <v>47.393799999999999</v>
      </c>
      <c r="Z46" s="10">
        <v>45.693399999999997</v>
      </c>
      <c r="AA46" s="1">
        <v>34.601399999999998</v>
      </c>
      <c r="AB46" s="1">
        <v>34.037599999999998</v>
      </c>
      <c r="AC46" s="1">
        <v>52.574800000000003</v>
      </c>
      <c r="AD46" s="1">
        <v>52.650399999999998</v>
      </c>
      <c r="AE46" s="1">
        <v>36.7286</v>
      </c>
      <c r="AF46" s="1"/>
      <c r="AG46" s="1">
        <f t="shared" si="7"/>
        <v>64</v>
      </c>
      <c r="AH46" s="1"/>
      <c r="AI46" s="10">
        <f t="shared" si="8"/>
        <v>41.486899999999999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35</v>
      </c>
      <c r="C47" s="1">
        <v>1255.2159999999999</v>
      </c>
      <c r="D47" s="1"/>
      <c r="E47" s="1">
        <v>778.87300000000005</v>
      </c>
      <c r="F47" s="1">
        <v>458.279</v>
      </c>
      <c r="G47" s="7">
        <v>1</v>
      </c>
      <c r="H47" s="1">
        <v>50</v>
      </c>
      <c r="I47" s="1" t="s">
        <v>36</v>
      </c>
      <c r="J47" s="1">
        <v>770.1</v>
      </c>
      <c r="K47" s="1">
        <f t="shared" si="12"/>
        <v>8.7730000000000246</v>
      </c>
      <c r="L47" s="1"/>
      <c r="M47" s="1"/>
      <c r="N47" s="1">
        <v>517.48419999999987</v>
      </c>
      <c r="O47" s="1"/>
      <c r="P47" s="1">
        <f t="shared" si="3"/>
        <v>155.77460000000002</v>
      </c>
      <c r="Q47" s="5">
        <f t="shared" si="13"/>
        <v>140.0168000000001</v>
      </c>
      <c r="R47" s="5"/>
      <c r="S47" s="1"/>
      <c r="T47" s="1">
        <f t="shared" si="5"/>
        <v>7.162785203749519</v>
      </c>
      <c r="U47" s="1">
        <f t="shared" si="6"/>
        <v>6.2639429021162609</v>
      </c>
      <c r="V47" s="1">
        <v>103.2244</v>
      </c>
      <c r="W47" s="1">
        <v>82.226799999999997</v>
      </c>
      <c r="X47" s="10">
        <v>88.524599999999992</v>
      </c>
      <c r="Y47" s="1">
        <v>144.9898</v>
      </c>
      <c r="Z47" s="10">
        <v>134.63140000000001</v>
      </c>
      <c r="AA47" s="1">
        <v>161.4204</v>
      </c>
      <c r="AB47" s="1">
        <v>161.07400000000001</v>
      </c>
      <c r="AC47" s="1">
        <v>182.39660000000001</v>
      </c>
      <c r="AD47" s="1">
        <v>198.23480000000001</v>
      </c>
      <c r="AE47" s="1">
        <v>179.13079999999999</v>
      </c>
      <c r="AF47" s="1"/>
      <c r="AG47" s="1">
        <f t="shared" si="7"/>
        <v>140</v>
      </c>
      <c r="AH47" s="1"/>
      <c r="AI47" s="10">
        <f t="shared" si="8"/>
        <v>111.578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89</v>
      </c>
      <c r="B48" s="14" t="s">
        <v>35</v>
      </c>
      <c r="C48" s="14"/>
      <c r="D48" s="14"/>
      <c r="E48" s="14"/>
      <c r="F48" s="14"/>
      <c r="G48" s="15">
        <v>0</v>
      </c>
      <c r="H48" s="14">
        <v>40</v>
      </c>
      <c r="I48" s="14" t="s">
        <v>36</v>
      </c>
      <c r="J48" s="14"/>
      <c r="K48" s="14">
        <f t="shared" si="12"/>
        <v>0</v>
      </c>
      <c r="L48" s="14"/>
      <c r="M48" s="14"/>
      <c r="N48" s="14"/>
      <c r="O48" s="14"/>
      <c r="P48" s="14">
        <f t="shared" si="3"/>
        <v>0</v>
      </c>
      <c r="Q48" s="16"/>
      <c r="R48" s="16"/>
      <c r="S48" s="14"/>
      <c r="T48" s="14" t="e">
        <f t="shared" si="5"/>
        <v>#DIV/0!</v>
      </c>
      <c r="U48" s="14" t="e">
        <f t="shared" si="6"/>
        <v>#DIV/0!</v>
      </c>
      <c r="V48" s="14">
        <v>0</v>
      </c>
      <c r="W48" s="14">
        <v>0</v>
      </c>
      <c r="X48" s="17">
        <v>0</v>
      </c>
      <c r="Y48" s="14">
        <v>0</v>
      </c>
      <c r="Z48" s="17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 t="s">
        <v>50</v>
      </c>
      <c r="AG48" s="1">
        <f t="shared" si="7"/>
        <v>0</v>
      </c>
      <c r="AH48" s="1"/>
      <c r="AI48" s="10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41</v>
      </c>
      <c r="C49" s="1">
        <v>1</v>
      </c>
      <c r="D49" s="1">
        <v>105</v>
      </c>
      <c r="E49" s="1">
        <v>100</v>
      </c>
      <c r="F49" s="1">
        <v>2</v>
      </c>
      <c r="G49" s="7">
        <v>0.45</v>
      </c>
      <c r="H49" s="1">
        <v>50</v>
      </c>
      <c r="I49" s="1" t="s">
        <v>36</v>
      </c>
      <c r="J49" s="1">
        <v>114</v>
      </c>
      <c r="K49" s="1">
        <f t="shared" si="12"/>
        <v>-14</v>
      </c>
      <c r="L49" s="1"/>
      <c r="M49" s="1"/>
      <c r="N49" s="1">
        <v>104.4</v>
      </c>
      <c r="O49" s="1"/>
      <c r="P49" s="1">
        <f t="shared" si="3"/>
        <v>20</v>
      </c>
      <c r="Q49" s="5">
        <f>10*AI49-O49-N49-F49</f>
        <v>45.599999999999994</v>
      </c>
      <c r="R49" s="5"/>
      <c r="S49" s="1"/>
      <c r="T49" s="1">
        <f t="shared" si="5"/>
        <v>7.6</v>
      </c>
      <c r="U49" s="1">
        <f t="shared" si="6"/>
        <v>5.32</v>
      </c>
      <c r="V49" s="1">
        <v>17.2</v>
      </c>
      <c r="W49" s="1">
        <v>14.8</v>
      </c>
      <c r="X49" s="10">
        <v>14</v>
      </c>
      <c r="Y49" s="1">
        <v>15.4</v>
      </c>
      <c r="Z49" s="10">
        <v>16.399999999999999</v>
      </c>
      <c r="AA49" s="1">
        <v>17.2</v>
      </c>
      <c r="AB49" s="1">
        <v>17</v>
      </c>
      <c r="AC49" s="1">
        <v>16.8</v>
      </c>
      <c r="AD49" s="1">
        <v>19.600000000000001</v>
      </c>
      <c r="AE49" s="1">
        <v>22.8</v>
      </c>
      <c r="AF49" s="1" t="s">
        <v>44</v>
      </c>
      <c r="AG49" s="1">
        <f t="shared" si="7"/>
        <v>21</v>
      </c>
      <c r="AH49" s="1"/>
      <c r="AI49" s="10">
        <f t="shared" si="8"/>
        <v>15.2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91</v>
      </c>
      <c r="B50" s="14" t="s">
        <v>35</v>
      </c>
      <c r="C50" s="14"/>
      <c r="D50" s="14"/>
      <c r="E50" s="14">
        <v>-0.12</v>
      </c>
      <c r="F50" s="14"/>
      <c r="G50" s="15">
        <v>0</v>
      </c>
      <c r="H50" s="14">
        <v>40</v>
      </c>
      <c r="I50" s="14" t="s">
        <v>36</v>
      </c>
      <c r="J50" s="14"/>
      <c r="K50" s="14">
        <f t="shared" si="12"/>
        <v>-0.12</v>
      </c>
      <c r="L50" s="14"/>
      <c r="M50" s="14"/>
      <c r="N50" s="14"/>
      <c r="O50" s="14"/>
      <c r="P50" s="14">
        <f t="shared" si="3"/>
        <v>-2.4E-2</v>
      </c>
      <c r="Q50" s="16"/>
      <c r="R50" s="16"/>
      <c r="S50" s="14"/>
      <c r="T50" s="14">
        <f t="shared" si="5"/>
        <v>0</v>
      </c>
      <c r="U50" s="14">
        <f t="shared" si="6"/>
        <v>0</v>
      </c>
      <c r="V50" s="14">
        <v>-2.4E-2</v>
      </c>
      <c r="W50" s="14">
        <v>0</v>
      </c>
      <c r="X50" s="17">
        <v>0</v>
      </c>
      <c r="Y50" s="14">
        <v>-0.14599999999999999</v>
      </c>
      <c r="Z50" s="17">
        <v>-0.14599999999999999</v>
      </c>
      <c r="AA50" s="14">
        <v>0</v>
      </c>
      <c r="AB50" s="14">
        <v>0</v>
      </c>
      <c r="AC50" s="14">
        <v>1.5698000000000001</v>
      </c>
      <c r="AD50" s="14">
        <v>1.5698000000000001</v>
      </c>
      <c r="AE50" s="14">
        <v>3.3807999999999998</v>
      </c>
      <c r="AF50" s="14" t="s">
        <v>50</v>
      </c>
      <c r="AG50" s="1">
        <f t="shared" si="7"/>
        <v>0</v>
      </c>
      <c r="AH50" s="1"/>
      <c r="AI50" s="10">
        <f t="shared" si="8"/>
        <v>-7.2999999999999995E-2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41</v>
      </c>
      <c r="C51" s="1">
        <v>144</v>
      </c>
      <c r="D51" s="1"/>
      <c r="E51" s="1">
        <v>81</v>
      </c>
      <c r="F51" s="1">
        <v>59</v>
      </c>
      <c r="G51" s="7">
        <v>0.4</v>
      </c>
      <c r="H51" s="1">
        <v>40</v>
      </c>
      <c r="I51" s="1" t="s">
        <v>36</v>
      </c>
      <c r="J51" s="1">
        <v>84</v>
      </c>
      <c r="K51" s="1">
        <f t="shared" si="12"/>
        <v>-3</v>
      </c>
      <c r="L51" s="1"/>
      <c r="M51" s="1"/>
      <c r="N51" s="1">
        <v>90</v>
      </c>
      <c r="O51" s="1"/>
      <c r="P51" s="1">
        <f t="shared" si="3"/>
        <v>16.2</v>
      </c>
      <c r="Q51" s="5"/>
      <c r="R51" s="5"/>
      <c r="S51" s="1"/>
      <c r="T51" s="1">
        <f t="shared" si="5"/>
        <v>9.1975308641975317</v>
      </c>
      <c r="U51" s="1">
        <f t="shared" si="6"/>
        <v>9.1975308641975317</v>
      </c>
      <c r="V51" s="1">
        <v>17.2</v>
      </c>
      <c r="W51" s="1">
        <v>14.4</v>
      </c>
      <c r="X51" s="10">
        <v>11.6</v>
      </c>
      <c r="Y51" s="1">
        <v>7</v>
      </c>
      <c r="Z51" s="10">
        <v>11.8</v>
      </c>
      <c r="AA51" s="1">
        <v>24.2</v>
      </c>
      <c r="AB51" s="1">
        <v>19.600000000000001</v>
      </c>
      <c r="AC51" s="1">
        <v>9.8000000000000007</v>
      </c>
      <c r="AD51" s="1">
        <v>9.8000000000000007</v>
      </c>
      <c r="AE51" s="1">
        <v>18.600000000000001</v>
      </c>
      <c r="AF51" s="19" t="s">
        <v>37</v>
      </c>
      <c r="AG51" s="1">
        <f t="shared" si="7"/>
        <v>0</v>
      </c>
      <c r="AH51" s="1"/>
      <c r="AI51" s="10">
        <f t="shared" si="8"/>
        <v>11.7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41</v>
      </c>
      <c r="C52" s="1">
        <v>233</v>
      </c>
      <c r="D52" s="1"/>
      <c r="E52" s="1">
        <v>69</v>
      </c>
      <c r="F52" s="1">
        <v>162</v>
      </c>
      <c r="G52" s="7">
        <v>0.4</v>
      </c>
      <c r="H52" s="1">
        <v>40</v>
      </c>
      <c r="I52" s="1" t="s">
        <v>36</v>
      </c>
      <c r="J52" s="1">
        <v>75</v>
      </c>
      <c r="K52" s="1">
        <f t="shared" si="12"/>
        <v>-6</v>
      </c>
      <c r="L52" s="1"/>
      <c r="M52" s="1"/>
      <c r="N52" s="1">
        <v>0</v>
      </c>
      <c r="O52" s="1"/>
      <c r="P52" s="1">
        <f t="shared" si="3"/>
        <v>13.8</v>
      </c>
      <c r="Q52" s="5"/>
      <c r="R52" s="5"/>
      <c r="S52" s="1"/>
      <c r="T52" s="1">
        <f t="shared" si="5"/>
        <v>11.739130434782608</v>
      </c>
      <c r="U52" s="1">
        <f t="shared" si="6"/>
        <v>11.739130434782608</v>
      </c>
      <c r="V52" s="1">
        <v>16</v>
      </c>
      <c r="W52" s="1">
        <v>16</v>
      </c>
      <c r="X52" s="10">
        <v>11.8</v>
      </c>
      <c r="Y52" s="1">
        <v>7</v>
      </c>
      <c r="Z52" s="10">
        <v>10.6</v>
      </c>
      <c r="AA52" s="1">
        <v>28.6</v>
      </c>
      <c r="AB52" s="1">
        <v>19</v>
      </c>
      <c r="AC52" s="1">
        <v>12</v>
      </c>
      <c r="AD52" s="1">
        <v>15.2</v>
      </c>
      <c r="AE52" s="1">
        <v>17</v>
      </c>
      <c r="AF52" s="21" t="s">
        <v>72</v>
      </c>
      <c r="AG52" s="1">
        <f t="shared" si="7"/>
        <v>0</v>
      </c>
      <c r="AH52" s="1"/>
      <c r="AI52" s="10">
        <f t="shared" si="8"/>
        <v>11.2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35</v>
      </c>
      <c r="C53" s="1">
        <v>187.99700000000001</v>
      </c>
      <c r="D53" s="1"/>
      <c r="E53" s="1">
        <v>59.345999999999997</v>
      </c>
      <c r="F53" s="1">
        <v>125.41</v>
      </c>
      <c r="G53" s="7">
        <v>1</v>
      </c>
      <c r="H53" s="1">
        <v>50</v>
      </c>
      <c r="I53" s="1" t="s">
        <v>36</v>
      </c>
      <c r="J53" s="1">
        <v>222</v>
      </c>
      <c r="K53" s="1">
        <f t="shared" si="12"/>
        <v>-162.654</v>
      </c>
      <c r="L53" s="1"/>
      <c r="M53" s="1"/>
      <c r="N53" s="1">
        <v>118.0304</v>
      </c>
      <c r="O53" s="1"/>
      <c r="P53" s="1">
        <f t="shared" si="3"/>
        <v>11.869199999999999</v>
      </c>
      <c r="Q53" s="5"/>
      <c r="R53" s="5"/>
      <c r="S53" s="1"/>
      <c r="T53" s="1">
        <f t="shared" si="5"/>
        <v>20.510261854210899</v>
      </c>
      <c r="U53" s="1">
        <f t="shared" si="6"/>
        <v>20.510261854210899</v>
      </c>
      <c r="V53" s="1">
        <v>20.174199999999999</v>
      </c>
      <c r="W53" s="1">
        <v>16.180599999999998</v>
      </c>
      <c r="X53" s="10">
        <v>12.9026</v>
      </c>
      <c r="Y53" s="1">
        <v>27.214400000000001</v>
      </c>
      <c r="Z53" s="10">
        <v>27.7456</v>
      </c>
      <c r="AA53" s="1">
        <v>16.313400000000001</v>
      </c>
      <c r="AB53" s="1">
        <v>15.2982</v>
      </c>
      <c r="AC53" s="1">
        <v>29.3264</v>
      </c>
      <c r="AD53" s="1">
        <v>29.5458</v>
      </c>
      <c r="AE53" s="1">
        <v>23.270800000000001</v>
      </c>
      <c r="AF53" s="21" t="s">
        <v>72</v>
      </c>
      <c r="AG53" s="1">
        <f t="shared" si="7"/>
        <v>0</v>
      </c>
      <c r="AH53" s="1"/>
      <c r="AI53" s="10">
        <f t="shared" si="8"/>
        <v>20.324100000000001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35</v>
      </c>
      <c r="C54" s="1">
        <v>772.66399999999999</v>
      </c>
      <c r="D54" s="1"/>
      <c r="E54" s="1">
        <v>510.67200000000003</v>
      </c>
      <c r="F54" s="1">
        <v>258.8</v>
      </c>
      <c r="G54" s="7">
        <v>1</v>
      </c>
      <c r="H54" s="1">
        <v>50</v>
      </c>
      <c r="I54" s="1" t="s">
        <v>36</v>
      </c>
      <c r="J54" s="1">
        <v>506.5</v>
      </c>
      <c r="K54" s="1">
        <f t="shared" si="12"/>
        <v>4.1720000000000255</v>
      </c>
      <c r="L54" s="1"/>
      <c r="M54" s="1"/>
      <c r="N54" s="1">
        <v>477.63639999999992</v>
      </c>
      <c r="O54" s="1"/>
      <c r="P54" s="1">
        <f t="shared" si="3"/>
        <v>102.1344</v>
      </c>
      <c r="Q54" s="5">
        <f t="shared" ref="Q54:Q62" si="14">10*AI54-O54-N54-F54</f>
        <v>16.273600000000101</v>
      </c>
      <c r="R54" s="5"/>
      <c r="S54" s="1"/>
      <c r="T54" s="1">
        <f t="shared" si="5"/>
        <v>7.3697990099320112</v>
      </c>
      <c r="U54" s="1">
        <f t="shared" si="6"/>
        <v>7.2104638593852801</v>
      </c>
      <c r="V54" s="1">
        <v>78.947199999999995</v>
      </c>
      <c r="W54" s="1">
        <v>58.5886</v>
      </c>
      <c r="X54" s="10">
        <v>62.9086</v>
      </c>
      <c r="Y54" s="1">
        <v>94.646199999999993</v>
      </c>
      <c r="Z54" s="10">
        <v>87.633399999999995</v>
      </c>
      <c r="AA54" s="1">
        <v>111.4354</v>
      </c>
      <c r="AB54" s="1">
        <v>123.908</v>
      </c>
      <c r="AC54" s="1">
        <v>172.85480000000001</v>
      </c>
      <c r="AD54" s="1">
        <v>179.22020000000001</v>
      </c>
      <c r="AE54" s="1">
        <v>169.09</v>
      </c>
      <c r="AF54" s="1"/>
      <c r="AG54" s="1">
        <f t="shared" si="7"/>
        <v>16</v>
      </c>
      <c r="AH54" s="1"/>
      <c r="AI54" s="10">
        <f t="shared" si="8"/>
        <v>75.271000000000001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35</v>
      </c>
      <c r="C55" s="1">
        <v>72.358000000000004</v>
      </c>
      <c r="D55" s="1">
        <v>43.435000000000002</v>
      </c>
      <c r="E55" s="1">
        <v>76.462999999999994</v>
      </c>
      <c r="F55" s="1">
        <v>37.215000000000003</v>
      </c>
      <c r="G55" s="7">
        <v>1</v>
      </c>
      <c r="H55" s="1">
        <v>50</v>
      </c>
      <c r="I55" s="1" t="s">
        <v>36</v>
      </c>
      <c r="J55" s="1">
        <v>74.5</v>
      </c>
      <c r="K55" s="1">
        <f t="shared" si="12"/>
        <v>1.9629999999999939</v>
      </c>
      <c r="L55" s="1"/>
      <c r="M55" s="1"/>
      <c r="N55" s="1">
        <v>90.669200000000032</v>
      </c>
      <c r="O55" s="1"/>
      <c r="P55" s="1">
        <f t="shared" si="3"/>
        <v>15.292599999999998</v>
      </c>
      <c r="Q55" s="5"/>
      <c r="R55" s="5"/>
      <c r="S55" s="1"/>
      <c r="T55" s="1">
        <f t="shared" si="5"/>
        <v>8.362489046990051</v>
      </c>
      <c r="U55" s="1">
        <f t="shared" si="6"/>
        <v>8.362489046990051</v>
      </c>
      <c r="V55" s="1">
        <v>16.175799999999999</v>
      </c>
      <c r="W55" s="1">
        <v>10.9444</v>
      </c>
      <c r="X55" s="10">
        <v>12.1708</v>
      </c>
      <c r="Y55" s="1">
        <v>11.422000000000001</v>
      </c>
      <c r="Z55" s="10">
        <v>8.8279999999999994</v>
      </c>
      <c r="AA55" s="1">
        <v>19.468800000000002</v>
      </c>
      <c r="AB55" s="1">
        <v>20.2898</v>
      </c>
      <c r="AC55" s="1">
        <v>25.0974</v>
      </c>
      <c r="AD55" s="1">
        <v>23.729399999999998</v>
      </c>
      <c r="AE55" s="1">
        <v>26.435600000000001</v>
      </c>
      <c r="AF55" s="1"/>
      <c r="AG55" s="1">
        <f t="shared" si="7"/>
        <v>0</v>
      </c>
      <c r="AH55" s="1"/>
      <c r="AI55" s="10">
        <f t="shared" si="8"/>
        <v>10.4994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41</v>
      </c>
      <c r="C56" s="1">
        <v>164</v>
      </c>
      <c r="D56" s="1">
        <v>30</v>
      </c>
      <c r="E56" s="1">
        <v>196</v>
      </c>
      <c r="F56" s="1">
        <v>-3</v>
      </c>
      <c r="G56" s="7">
        <v>0.4</v>
      </c>
      <c r="H56" s="1">
        <v>50</v>
      </c>
      <c r="I56" s="1" t="s">
        <v>36</v>
      </c>
      <c r="J56" s="1">
        <v>213</v>
      </c>
      <c r="K56" s="1">
        <f t="shared" si="12"/>
        <v>-17</v>
      </c>
      <c r="L56" s="1"/>
      <c r="M56" s="1"/>
      <c r="N56" s="1">
        <v>234.2</v>
      </c>
      <c r="O56" s="1"/>
      <c r="P56" s="1">
        <f t="shared" si="3"/>
        <v>39.200000000000003</v>
      </c>
      <c r="Q56" s="5"/>
      <c r="R56" s="5"/>
      <c r="S56" s="1"/>
      <c r="T56" s="1">
        <f t="shared" si="5"/>
        <v>5.8979591836734686</v>
      </c>
      <c r="U56" s="1">
        <f t="shared" si="6"/>
        <v>5.8979591836734686</v>
      </c>
      <c r="V56" s="1">
        <v>39.6</v>
      </c>
      <c r="W56" s="1">
        <v>16.8</v>
      </c>
      <c r="X56" s="10">
        <v>19.8</v>
      </c>
      <c r="Y56" s="1">
        <v>24.8</v>
      </c>
      <c r="Z56" s="10">
        <v>22.4</v>
      </c>
      <c r="AA56" s="1">
        <v>39.4</v>
      </c>
      <c r="AB56" s="1">
        <v>40</v>
      </c>
      <c r="AC56" s="1">
        <v>36.4</v>
      </c>
      <c r="AD56" s="1">
        <v>37</v>
      </c>
      <c r="AE56" s="1">
        <v>41.032799999999988</v>
      </c>
      <c r="AF56" s="1"/>
      <c r="AG56" s="1">
        <f t="shared" si="7"/>
        <v>0</v>
      </c>
      <c r="AH56" s="1"/>
      <c r="AI56" s="10">
        <f t="shared" si="8"/>
        <v>21.1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41</v>
      </c>
      <c r="C57" s="1">
        <v>998</v>
      </c>
      <c r="D57" s="1">
        <v>342</v>
      </c>
      <c r="E57" s="1">
        <v>505</v>
      </c>
      <c r="F57" s="1">
        <v>815</v>
      </c>
      <c r="G57" s="7">
        <v>0.4</v>
      </c>
      <c r="H57" s="1">
        <v>40</v>
      </c>
      <c r="I57" s="1" t="s">
        <v>36</v>
      </c>
      <c r="J57" s="1">
        <v>527</v>
      </c>
      <c r="K57" s="1">
        <f t="shared" si="12"/>
        <v>-22</v>
      </c>
      <c r="L57" s="1"/>
      <c r="M57" s="1"/>
      <c r="N57" s="1">
        <v>0</v>
      </c>
      <c r="O57" s="1"/>
      <c r="P57" s="1">
        <f t="shared" si="3"/>
        <v>101</v>
      </c>
      <c r="Q57" s="5">
        <f t="shared" si="14"/>
        <v>291</v>
      </c>
      <c r="R57" s="5"/>
      <c r="S57" s="1"/>
      <c r="T57" s="1">
        <f t="shared" si="5"/>
        <v>10.950495049504951</v>
      </c>
      <c r="U57" s="1">
        <f t="shared" si="6"/>
        <v>8.0693069306930685</v>
      </c>
      <c r="V57" s="1">
        <v>86.6</v>
      </c>
      <c r="W57" s="1">
        <v>103</v>
      </c>
      <c r="X57" s="10">
        <v>107.8</v>
      </c>
      <c r="Y57" s="1">
        <v>116.4</v>
      </c>
      <c r="Z57" s="10">
        <v>113.4</v>
      </c>
      <c r="AA57" s="1">
        <v>117.6</v>
      </c>
      <c r="AB57" s="1">
        <v>119</v>
      </c>
      <c r="AC57" s="1">
        <v>116.2</v>
      </c>
      <c r="AD57" s="1">
        <v>122.6</v>
      </c>
      <c r="AE57" s="1">
        <v>118.4</v>
      </c>
      <c r="AF57" s="1"/>
      <c r="AG57" s="1">
        <f t="shared" si="7"/>
        <v>116</v>
      </c>
      <c r="AH57" s="1"/>
      <c r="AI57" s="10">
        <f t="shared" si="8"/>
        <v>110.6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41</v>
      </c>
      <c r="C58" s="1">
        <v>516</v>
      </c>
      <c r="D58" s="1">
        <v>150</v>
      </c>
      <c r="E58" s="1">
        <v>471</v>
      </c>
      <c r="F58" s="1">
        <v>184</v>
      </c>
      <c r="G58" s="7">
        <v>0.4</v>
      </c>
      <c r="H58" s="1">
        <v>40</v>
      </c>
      <c r="I58" s="1" t="s">
        <v>36</v>
      </c>
      <c r="J58" s="1">
        <v>486</v>
      </c>
      <c r="K58" s="1">
        <f t="shared" si="12"/>
        <v>-15</v>
      </c>
      <c r="L58" s="1"/>
      <c r="M58" s="1"/>
      <c r="N58" s="1">
        <v>485</v>
      </c>
      <c r="O58" s="1"/>
      <c r="P58" s="1">
        <f t="shared" si="3"/>
        <v>94.2</v>
      </c>
      <c r="Q58" s="5">
        <f t="shared" si="14"/>
        <v>397</v>
      </c>
      <c r="R58" s="5"/>
      <c r="S58" s="1"/>
      <c r="T58" s="1">
        <f t="shared" si="5"/>
        <v>11.316348195329086</v>
      </c>
      <c r="U58" s="1">
        <f t="shared" si="6"/>
        <v>7.1019108280254777</v>
      </c>
      <c r="V58" s="1">
        <v>85</v>
      </c>
      <c r="W58" s="1">
        <v>91.6</v>
      </c>
      <c r="X58" s="10">
        <v>96.6</v>
      </c>
      <c r="Y58" s="1">
        <v>118.8</v>
      </c>
      <c r="Z58" s="10">
        <v>116.6</v>
      </c>
      <c r="AA58" s="1">
        <v>104.8</v>
      </c>
      <c r="AB58" s="1">
        <v>99.6</v>
      </c>
      <c r="AC58" s="1">
        <v>114</v>
      </c>
      <c r="AD58" s="1">
        <v>119.4</v>
      </c>
      <c r="AE58" s="1">
        <v>112</v>
      </c>
      <c r="AF58" s="1"/>
      <c r="AG58" s="1">
        <f t="shared" si="7"/>
        <v>159</v>
      </c>
      <c r="AH58" s="1"/>
      <c r="AI58" s="10">
        <f t="shared" si="8"/>
        <v>106.6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35</v>
      </c>
      <c r="C59" s="1">
        <v>517.49300000000005</v>
      </c>
      <c r="D59" s="1"/>
      <c r="E59" s="1">
        <v>178.017</v>
      </c>
      <c r="F59" s="1">
        <v>329.70699999999999</v>
      </c>
      <c r="G59" s="7">
        <v>1</v>
      </c>
      <c r="H59" s="1">
        <v>40</v>
      </c>
      <c r="I59" s="1" t="s">
        <v>36</v>
      </c>
      <c r="J59" s="1">
        <v>176.13</v>
      </c>
      <c r="K59" s="1">
        <f t="shared" si="12"/>
        <v>1.8870000000000005</v>
      </c>
      <c r="L59" s="1"/>
      <c r="M59" s="1"/>
      <c r="N59" s="1">
        <v>0</v>
      </c>
      <c r="O59" s="1"/>
      <c r="P59" s="1">
        <f t="shared" si="3"/>
        <v>35.603400000000001</v>
      </c>
      <c r="Q59" s="5"/>
      <c r="R59" s="5"/>
      <c r="S59" s="1"/>
      <c r="T59" s="1">
        <f t="shared" si="5"/>
        <v>9.2605481498957953</v>
      </c>
      <c r="U59" s="1">
        <f t="shared" si="6"/>
        <v>9.2605481498957953</v>
      </c>
      <c r="V59" s="1">
        <v>33.550199999999997</v>
      </c>
      <c r="W59" s="1">
        <v>29.2988</v>
      </c>
      <c r="X59" s="10">
        <v>36.073799999999999</v>
      </c>
      <c r="Y59" s="1">
        <v>63.726199999999992</v>
      </c>
      <c r="Z59" s="10">
        <v>57.465200000000003</v>
      </c>
      <c r="AA59" s="1">
        <v>57.237199999999987</v>
      </c>
      <c r="AB59" s="1">
        <v>55.682399999999987</v>
      </c>
      <c r="AC59" s="1">
        <v>84.903199999999998</v>
      </c>
      <c r="AD59" s="1">
        <v>91.125599999999991</v>
      </c>
      <c r="AE59" s="1">
        <v>66.056799999999996</v>
      </c>
      <c r="AF59" s="19" t="s">
        <v>37</v>
      </c>
      <c r="AG59" s="1">
        <f t="shared" si="7"/>
        <v>0</v>
      </c>
      <c r="AH59" s="1"/>
      <c r="AI59" s="10">
        <f t="shared" si="8"/>
        <v>46.769500000000001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35</v>
      </c>
      <c r="C60" s="1">
        <v>406.02800000000002</v>
      </c>
      <c r="D60" s="1"/>
      <c r="E60" s="1">
        <v>143.76900000000001</v>
      </c>
      <c r="F60" s="1">
        <v>258.31299999999999</v>
      </c>
      <c r="G60" s="7">
        <v>1</v>
      </c>
      <c r="H60" s="1">
        <v>40</v>
      </c>
      <c r="I60" s="1" t="s">
        <v>36</v>
      </c>
      <c r="J60" s="1">
        <v>140.83000000000001</v>
      </c>
      <c r="K60" s="1">
        <f t="shared" si="12"/>
        <v>2.938999999999993</v>
      </c>
      <c r="L60" s="1"/>
      <c r="M60" s="1"/>
      <c r="N60" s="1">
        <v>0</v>
      </c>
      <c r="O60" s="1"/>
      <c r="P60" s="1">
        <f t="shared" si="3"/>
        <v>28.753800000000002</v>
      </c>
      <c r="Q60" s="5"/>
      <c r="R60" s="5"/>
      <c r="S60" s="1"/>
      <c r="T60" s="1">
        <f t="shared" si="5"/>
        <v>8.9836126007692894</v>
      </c>
      <c r="U60" s="1">
        <f t="shared" si="6"/>
        <v>8.9836126007692894</v>
      </c>
      <c r="V60" s="1">
        <v>26.529800000000002</v>
      </c>
      <c r="W60" s="1">
        <v>21.745200000000001</v>
      </c>
      <c r="X60" s="10">
        <v>24.411999999999999</v>
      </c>
      <c r="Y60" s="1">
        <v>49.053600000000003</v>
      </c>
      <c r="Z60" s="10">
        <v>47.796399999999998</v>
      </c>
      <c r="AA60" s="1">
        <v>41.253</v>
      </c>
      <c r="AB60" s="1">
        <v>46.809399999999997</v>
      </c>
      <c r="AC60" s="1">
        <v>54.550600000000003</v>
      </c>
      <c r="AD60" s="1">
        <v>49.001800000000003</v>
      </c>
      <c r="AE60" s="1">
        <v>50.190199999999997</v>
      </c>
      <c r="AF60" s="19" t="s">
        <v>37</v>
      </c>
      <c r="AG60" s="1">
        <f t="shared" si="7"/>
        <v>0</v>
      </c>
      <c r="AH60" s="1"/>
      <c r="AI60" s="10">
        <f t="shared" si="8"/>
        <v>36.104199999999999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35</v>
      </c>
      <c r="C61" s="1">
        <v>259.51299999999998</v>
      </c>
      <c r="D61" s="1">
        <v>29.097000000000001</v>
      </c>
      <c r="E61" s="1">
        <v>112.17700000000001</v>
      </c>
      <c r="F61" s="1">
        <v>176.43299999999999</v>
      </c>
      <c r="G61" s="7">
        <v>1</v>
      </c>
      <c r="H61" s="1">
        <v>40</v>
      </c>
      <c r="I61" s="1" t="s">
        <v>36</v>
      </c>
      <c r="J61" s="1">
        <v>105.73</v>
      </c>
      <c r="K61" s="1">
        <f t="shared" si="12"/>
        <v>6.4470000000000027</v>
      </c>
      <c r="L61" s="1"/>
      <c r="M61" s="1"/>
      <c r="N61" s="1">
        <v>20.32119999999998</v>
      </c>
      <c r="O61" s="1"/>
      <c r="P61" s="1">
        <f t="shared" si="3"/>
        <v>22.435400000000001</v>
      </c>
      <c r="Q61" s="5"/>
      <c r="R61" s="5"/>
      <c r="S61" s="1"/>
      <c r="T61" s="1">
        <f t="shared" si="5"/>
        <v>8.7698102106492399</v>
      </c>
      <c r="U61" s="1">
        <f t="shared" si="6"/>
        <v>8.7698102106492399</v>
      </c>
      <c r="V61" s="1">
        <v>20.003599999999999</v>
      </c>
      <c r="W61" s="1">
        <v>23.892399999999999</v>
      </c>
      <c r="X61" s="10">
        <v>28.109200000000001</v>
      </c>
      <c r="Y61" s="1">
        <v>36.146799999999999</v>
      </c>
      <c r="Z61" s="10">
        <v>33.513800000000003</v>
      </c>
      <c r="AA61" s="1">
        <v>30.4526</v>
      </c>
      <c r="AB61" s="1">
        <v>29.145600000000002</v>
      </c>
      <c r="AC61" s="1">
        <v>4.2118000000000002</v>
      </c>
      <c r="AD61" s="1">
        <v>0</v>
      </c>
      <c r="AE61" s="1">
        <v>0</v>
      </c>
      <c r="AF61" s="19" t="s">
        <v>37</v>
      </c>
      <c r="AG61" s="1">
        <f t="shared" si="7"/>
        <v>0</v>
      </c>
      <c r="AH61" s="1"/>
      <c r="AI61" s="10">
        <f t="shared" si="8"/>
        <v>30.811500000000002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35</v>
      </c>
      <c r="C62" s="1">
        <v>34.006999999999998</v>
      </c>
      <c r="D62" s="1">
        <v>123.06</v>
      </c>
      <c r="E62" s="1">
        <v>65.491</v>
      </c>
      <c r="F62" s="1">
        <v>87.599000000000004</v>
      </c>
      <c r="G62" s="7">
        <v>1</v>
      </c>
      <c r="H62" s="1">
        <v>30</v>
      </c>
      <c r="I62" s="1" t="s">
        <v>36</v>
      </c>
      <c r="J62" s="1">
        <v>65.8</v>
      </c>
      <c r="K62" s="1">
        <f t="shared" si="12"/>
        <v>-0.3089999999999975</v>
      </c>
      <c r="L62" s="1"/>
      <c r="M62" s="1"/>
      <c r="N62" s="1">
        <v>0</v>
      </c>
      <c r="O62" s="1"/>
      <c r="P62" s="1">
        <f t="shared" si="3"/>
        <v>13.0982</v>
      </c>
      <c r="Q62" s="5">
        <f t="shared" si="14"/>
        <v>38.358999999999995</v>
      </c>
      <c r="R62" s="5"/>
      <c r="S62" s="1"/>
      <c r="T62" s="1">
        <f t="shared" si="5"/>
        <v>9.616435846146798</v>
      </c>
      <c r="U62" s="1">
        <f t="shared" si="6"/>
        <v>6.6878655082377731</v>
      </c>
      <c r="V62" s="1">
        <v>10.864800000000001</v>
      </c>
      <c r="W62" s="1">
        <v>17.142800000000001</v>
      </c>
      <c r="X62" s="10">
        <v>17.615200000000002</v>
      </c>
      <c r="Y62" s="1">
        <v>5.8204000000000002</v>
      </c>
      <c r="Z62" s="10">
        <v>7.5763999999999996</v>
      </c>
      <c r="AA62" s="1">
        <v>14.9048</v>
      </c>
      <c r="AB62" s="1">
        <v>14.301</v>
      </c>
      <c r="AC62" s="1">
        <v>7.6546000000000003</v>
      </c>
      <c r="AD62" s="1">
        <v>4.9792000000000014</v>
      </c>
      <c r="AE62" s="1">
        <v>9.3672000000000004</v>
      </c>
      <c r="AF62" s="1"/>
      <c r="AG62" s="1">
        <f t="shared" si="7"/>
        <v>38</v>
      </c>
      <c r="AH62" s="1"/>
      <c r="AI62" s="10">
        <f t="shared" si="8"/>
        <v>12.595800000000001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41</v>
      </c>
      <c r="C63" s="1">
        <v>54</v>
      </c>
      <c r="D63" s="1">
        <v>225</v>
      </c>
      <c r="E63" s="1">
        <v>210</v>
      </c>
      <c r="F63" s="1">
        <v>69</v>
      </c>
      <c r="G63" s="7">
        <v>0.6</v>
      </c>
      <c r="H63" s="1">
        <v>60</v>
      </c>
      <c r="I63" s="1" t="s">
        <v>36</v>
      </c>
      <c r="J63" s="1">
        <v>218</v>
      </c>
      <c r="K63" s="1">
        <f t="shared" si="12"/>
        <v>-8</v>
      </c>
      <c r="L63" s="1"/>
      <c r="M63" s="1"/>
      <c r="N63" s="1">
        <v>157.4</v>
      </c>
      <c r="O63" s="1"/>
      <c r="P63" s="1">
        <f t="shared" si="3"/>
        <v>42</v>
      </c>
      <c r="Q63" s="5"/>
      <c r="R63" s="5"/>
      <c r="S63" s="1"/>
      <c r="T63" s="1">
        <f t="shared" si="5"/>
        <v>5.3904761904761909</v>
      </c>
      <c r="U63" s="1">
        <f t="shared" si="6"/>
        <v>5.3904761904761909</v>
      </c>
      <c r="V63" s="1">
        <v>27.4</v>
      </c>
      <c r="W63" s="1">
        <v>22</v>
      </c>
      <c r="X63" s="10">
        <v>23.2</v>
      </c>
      <c r="Y63" s="1">
        <v>13.8</v>
      </c>
      <c r="Z63" s="10">
        <v>13</v>
      </c>
      <c r="AA63" s="1">
        <v>8</v>
      </c>
      <c r="AB63" s="1">
        <v>8</v>
      </c>
      <c r="AC63" s="1">
        <v>4.5999999999999996</v>
      </c>
      <c r="AD63" s="1">
        <v>4.5999999999999996</v>
      </c>
      <c r="AE63" s="1">
        <v>8</v>
      </c>
      <c r="AF63" s="1" t="s">
        <v>44</v>
      </c>
      <c r="AG63" s="1">
        <f t="shared" si="7"/>
        <v>0</v>
      </c>
      <c r="AH63" s="1"/>
      <c r="AI63" s="10">
        <f t="shared" si="8"/>
        <v>18.100000000000001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105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36</v>
      </c>
      <c r="J64" s="14"/>
      <c r="K64" s="14">
        <f t="shared" si="12"/>
        <v>0</v>
      </c>
      <c r="L64" s="14"/>
      <c r="M64" s="14"/>
      <c r="N64" s="14"/>
      <c r="O64" s="14"/>
      <c r="P64" s="14">
        <f t="shared" si="3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7">
        <v>0</v>
      </c>
      <c r="Y64" s="14">
        <v>0</v>
      </c>
      <c r="Z64" s="17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50</v>
      </c>
      <c r="AG64" s="1">
        <f t="shared" si="7"/>
        <v>0</v>
      </c>
      <c r="AH64" s="1"/>
      <c r="AI64" s="10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106</v>
      </c>
      <c r="B65" s="14" t="s">
        <v>41</v>
      </c>
      <c r="C65" s="14">
        <v>11</v>
      </c>
      <c r="D65" s="14"/>
      <c r="E65" s="14">
        <v>-6</v>
      </c>
      <c r="F65" s="14"/>
      <c r="G65" s="15">
        <v>0</v>
      </c>
      <c r="H65" s="14">
        <v>50</v>
      </c>
      <c r="I65" s="14" t="s">
        <v>36</v>
      </c>
      <c r="J65" s="14">
        <v>14</v>
      </c>
      <c r="K65" s="14">
        <f t="shared" si="12"/>
        <v>-20</v>
      </c>
      <c r="L65" s="14"/>
      <c r="M65" s="14"/>
      <c r="N65" s="14"/>
      <c r="O65" s="14"/>
      <c r="P65" s="14">
        <f t="shared" si="3"/>
        <v>-1.2</v>
      </c>
      <c r="Q65" s="16"/>
      <c r="R65" s="16"/>
      <c r="S65" s="14"/>
      <c r="T65" s="14">
        <f t="shared" si="5"/>
        <v>0</v>
      </c>
      <c r="U65" s="14">
        <f t="shared" si="6"/>
        <v>0</v>
      </c>
      <c r="V65" s="14">
        <v>-1.2</v>
      </c>
      <c r="W65" s="14">
        <v>-1.2</v>
      </c>
      <c r="X65" s="17">
        <v>-1.2</v>
      </c>
      <c r="Y65" s="14">
        <v>7.8</v>
      </c>
      <c r="Z65" s="17">
        <v>8.6</v>
      </c>
      <c r="AA65" s="14">
        <v>16.2</v>
      </c>
      <c r="AB65" s="14">
        <v>11.4</v>
      </c>
      <c r="AC65" s="14">
        <v>7.2</v>
      </c>
      <c r="AD65" s="14">
        <v>8.8000000000000007</v>
      </c>
      <c r="AE65" s="14">
        <v>6</v>
      </c>
      <c r="AF65" s="14" t="s">
        <v>50</v>
      </c>
      <c r="AG65" s="1">
        <f t="shared" si="7"/>
        <v>0</v>
      </c>
      <c r="AH65" s="1"/>
      <c r="AI65" s="10">
        <f t="shared" si="8"/>
        <v>3.6999999999999997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107</v>
      </c>
      <c r="B66" s="14" t="s">
        <v>41</v>
      </c>
      <c r="C66" s="14"/>
      <c r="D66" s="14"/>
      <c r="E66" s="14">
        <v>-1</v>
      </c>
      <c r="F66" s="14"/>
      <c r="G66" s="15">
        <v>0</v>
      </c>
      <c r="H66" s="14">
        <v>30</v>
      </c>
      <c r="I66" s="14" t="s">
        <v>36</v>
      </c>
      <c r="J66" s="14"/>
      <c r="K66" s="14">
        <f t="shared" si="12"/>
        <v>-1</v>
      </c>
      <c r="L66" s="14"/>
      <c r="M66" s="14"/>
      <c r="N66" s="14"/>
      <c r="O66" s="14"/>
      <c r="P66" s="14">
        <f t="shared" si="3"/>
        <v>-0.2</v>
      </c>
      <c r="Q66" s="16"/>
      <c r="R66" s="16"/>
      <c r="S66" s="14"/>
      <c r="T66" s="14">
        <f t="shared" si="5"/>
        <v>0</v>
      </c>
      <c r="U66" s="14">
        <f t="shared" si="6"/>
        <v>0</v>
      </c>
      <c r="V66" s="14">
        <v>-0.2</v>
      </c>
      <c r="W66" s="14">
        <v>0</v>
      </c>
      <c r="X66" s="17">
        <v>0</v>
      </c>
      <c r="Y66" s="14">
        <v>0</v>
      </c>
      <c r="Z66" s="17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50</v>
      </c>
      <c r="AG66" s="1">
        <f t="shared" si="7"/>
        <v>0</v>
      </c>
      <c r="AH66" s="1"/>
      <c r="AI66" s="10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41</v>
      </c>
      <c r="C67" s="1">
        <v>101</v>
      </c>
      <c r="D67" s="1">
        <v>120</v>
      </c>
      <c r="E67" s="1">
        <v>196</v>
      </c>
      <c r="F67" s="1">
        <v>25</v>
      </c>
      <c r="G67" s="7">
        <v>0.6</v>
      </c>
      <c r="H67" s="1">
        <v>55</v>
      </c>
      <c r="I67" s="1" t="s">
        <v>36</v>
      </c>
      <c r="J67" s="1">
        <v>198</v>
      </c>
      <c r="K67" s="1">
        <f t="shared" si="12"/>
        <v>-2</v>
      </c>
      <c r="L67" s="1"/>
      <c r="M67" s="1"/>
      <c r="N67" s="1">
        <v>208.8</v>
      </c>
      <c r="O67" s="1"/>
      <c r="P67" s="1">
        <f t="shared" si="3"/>
        <v>39.200000000000003</v>
      </c>
      <c r="Q67" s="5"/>
      <c r="R67" s="5"/>
      <c r="S67" s="1"/>
      <c r="T67" s="1">
        <f t="shared" si="5"/>
        <v>5.9642857142857144</v>
      </c>
      <c r="U67" s="1">
        <f t="shared" si="6"/>
        <v>5.9642857142857144</v>
      </c>
      <c r="V67" s="1">
        <v>34.6</v>
      </c>
      <c r="W67" s="1">
        <v>19.600000000000001</v>
      </c>
      <c r="X67" s="10">
        <v>19</v>
      </c>
      <c r="Y67" s="1">
        <v>19.399999999999999</v>
      </c>
      <c r="Z67" s="10">
        <v>17.600000000000001</v>
      </c>
      <c r="AA67" s="1">
        <v>19.600000000000001</v>
      </c>
      <c r="AB67" s="1">
        <v>20.8</v>
      </c>
      <c r="AC67" s="1">
        <v>18</v>
      </c>
      <c r="AD67" s="1">
        <v>19.399999999999999</v>
      </c>
      <c r="AE67" s="1">
        <v>21</v>
      </c>
      <c r="AF67" s="1" t="s">
        <v>44</v>
      </c>
      <c r="AG67" s="1">
        <f t="shared" si="7"/>
        <v>0</v>
      </c>
      <c r="AH67" s="1"/>
      <c r="AI67" s="10">
        <f t="shared" si="8"/>
        <v>18.3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109</v>
      </c>
      <c r="B68" s="14" t="s">
        <v>41</v>
      </c>
      <c r="C68" s="14"/>
      <c r="D68" s="14"/>
      <c r="E68" s="14"/>
      <c r="F68" s="14"/>
      <c r="G68" s="15">
        <v>0</v>
      </c>
      <c r="H68" s="14">
        <v>40</v>
      </c>
      <c r="I68" s="14" t="s">
        <v>36</v>
      </c>
      <c r="J68" s="14"/>
      <c r="K68" s="14">
        <f t="shared" si="12"/>
        <v>0</v>
      </c>
      <c r="L68" s="14"/>
      <c r="M68" s="14"/>
      <c r="N68" s="14"/>
      <c r="O68" s="14"/>
      <c r="P68" s="14">
        <f t="shared" si="3"/>
        <v>0</v>
      </c>
      <c r="Q68" s="16"/>
      <c r="R68" s="16"/>
      <c r="S68" s="14"/>
      <c r="T68" s="14" t="e">
        <f t="shared" si="5"/>
        <v>#DIV/0!</v>
      </c>
      <c r="U68" s="14" t="e">
        <f t="shared" si="6"/>
        <v>#DIV/0!</v>
      </c>
      <c r="V68" s="14">
        <v>0</v>
      </c>
      <c r="W68" s="14">
        <v>0</v>
      </c>
      <c r="X68" s="17">
        <v>0</v>
      </c>
      <c r="Y68" s="14">
        <v>0</v>
      </c>
      <c r="Z68" s="17">
        <v>0</v>
      </c>
      <c r="AA68" s="14">
        <v>0</v>
      </c>
      <c r="AB68" s="14">
        <v>0</v>
      </c>
      <c r="AC68" s="14">
        <v>0</v>
      </c>
      <c r="AD68" s="14">
        <v>0.4</v>
      </c>
      <c r="AE68" s="14">
        <v>0.4</v>
      </c>
      <c r="AF68" s="14" t="s">
        <v>50</v>
      </c>
      <c r="AG68" s="1">
        <f t="shared" si="7"/>
        <v>0</v>
      </c>
      <c r="AH68" s="1"/>
      <c r="AI68" s="10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41</v>
      </c>
      <c r="C69" s="1">
        <v>67</v>
      </c>
      <c r="D69" s="1"/>
      <c r="E69" s="1">
        <v>46</v>
      </c>
      <c r="F69" s="1"/>
      <c r="G69" s="7">
        <v>0.4</v>
      </c>
      <c r="H69" s="1">
        <v>50</v>
      </c>
      <c r="I69" s="1" t="s">
        <v>36</v>
      </c>
      <c r="J69" s="1">
        <v>75</v>
      </c>
      <c r="K69" s="1">
        <f t="shared" si="12"/>
        <v>-29</v>
      </c>
      <c r="L69" s="1"/>
      <c r="M69" s="1"/>
      <c r="N69" s="1">
        <v>64.8</v>
      </c>
      <c r="O69" s="1"/>
      <c r="P69" s="1">
        <f t="shared" si="3"/>
        <v>9.1999999999999993</v>
      </c>
      <c r="Q69" s="5">
        <f t="shared" ref="Q69:Q83" si="15">10*AI69-O69-N69-F69</f>
        <v>24.200000000000003</v>
      </c>
      <c r="R69" s="5"/>
      <c r="S69" s="1"/>
      <c r="T69" s="1">
        <f t="shared" si="5"/>
        <v>9.6739130434782616</v>
      </c>
      <c r="U69" s="1">
        <f t="shared" si="6"/>
        <v>7.0434782608695654</v>
      </c>
      <c r="V69" s="1">
        <v>11.6</v>
      </c>
      <c r="W69" s="1">
        <v>7.6</v>
      </c>
      <c r="X69" s="10">
        <v>6.8</v>
      </c>
      <c r="Y69" s="1">
        <v>10.199999999999999</v>
      </c>
      <c r="Z69" s="10">
        <v>11</v>
      </c>
      <c r="AA69" s="1">
        <v>8.4</v>
      </c>
      <c r="AB69" s="1">
        <v>8.1999999999999993</v>
      </c>
      <c r="AC69" s="1">
        <v>7.2</v>
      </c>
      <c r="AD69" s="1">
        <v>6.6</v>
      </c>
      <c r="AE69" s="1">
        <v>14.8</v>
      </c>
      <c r="AF69" s="1" t="s">
        <v>44</v>
      </c>
      <c r="AG69" s="1">
        <f t="shared" si="7"/>
        <v>10</v>
      </c>
      <c r="AH69" s="1"/>
      <c r="AI69" s="10">
        <f t="shared" si="8"/>
        <v>8.9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41</v>
      </c>
      <c r="C70" s="1"/>
      <c r="D70" s="1">
        <v>48</v>
      </c>
      <c r="E70" s="1">
        <v>19</v>
      </c>
      <c r="F70" s="1">
        <v>29</v>
      </c>
      <c r="G70" s="7">
        <v>0.11</v>
      </c>
      <c r="H70" s="1">
        <v>150</v>
      </c>
      <c r="I70" s="1" t="s">
        <v>36</v>
      </c>
      <c r="J70" s="1">
        <v>19</v>
      </c>
      <c r="K70" s="1">
        <f t="shared" ref="K70:K93" si="16">E70-J70</f>
        <v>0</v>
      </c>
      <c r="L70" s="1"/>
      <c r="M70" s="1"/>
      <c r="N70" s="1">
        <v>0</v>
      </c>
      <c r="O70" s="1"/>
      <c r="P70" s="1">
        <f t="shared" si="3"/>
        <v>3.8</v>
      </c>
      <c r="Q70" s="5"/>
      <c r="R70" s="5"/>
      <c r="S70" s="1"/>
      <c r="T70" s="1">
        <f t="shared" si="5"/>
        <v>7.6315789473684212</v>
      </c>
      <c r="U70" s="1">
        <f t="shared" si="6"/>
        <v>7.6315789473684212</v>
      </c>
      <c r="V70" s="1">
        <v>0.2</v>
      </c>
      <c r="W70" s="1">
        <v>0</v>
      </c>
      <c r="X70" s="10">
        <v>0</v>
      </c>
      <c r="Y70" s="1">
        <v>0</v>
      </c>
      <c r="Z70" s="10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 t="s">
        <v>112</v>
      </c>
      <c r="AG70" s="1">
        <f t="shared" si="7"/>
        <v>0</v>
      </c>
      <c r="AH70" s="1"/>
      <c r="AI70" s="10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41</v>
      </c>
      <c r="C71" s="1"/>
      <c r="D71" s="1">
        <v>20</v>
      </c>
      <c r="E71" s="1">
        <v>11</v>
      </c>
      <c r="F71" s="1">
        <v>9</v>
      </c>
      <c r="G71" s="7">
        <v>0.06</v>
      </c>
      <c r="H71" s="1">
        <v>60</v>
      </c>
      <c r="I71" s="1" t="s">
        <v>36</v>
      </c>
      <c r="J71" s="1">
        <v>11</v>
      </c>
      <c r="K71" s="1">
        <f t="shared" si="16"/>
        <v>0</v>
      </c>
      <c r="L71" s="1"/>
      <c r="M71" s="1"/>
      <c r="N71" s="1">
        <v>0</v>
      </c>
      <c r="O71" s="1"/>
      <c r="P71" s="1">
        <f t="shared" ref="P71:P93" si="17">E71/5</f>
        <v>2.2000000000000002</v>
      </c>
      <c r="Q71" s="5"/>
      <c r="R71" s="5"/>
      <c r="S71" s="1"/>
      <c r="T71" s="1">
        <f t="shared" ref="T71:T93" si="18">(F71+N71+O71+Q71)/P71</f>
        <v>4.0909090909090908</v>
      </c>
      <c r="U71" s="1">
        <f t="shared" ref="U71:U93" si="19">(F71+N71+O71)/P71</f>
        <v>4.0909090909090908</v>
      </c>
      <c r="V71" s="1">
        <v>0.8</v>
      </c>
      <c r="W71" s="1">
        <v>1.8</v>
      </c>
      <c r="X71" s="10">
        <v>1.8</v>
      </c>
      <c r="Y71" s="1">
        <v>-0.6</v>
      </c>
      <c r="Z71" s="10">
        <v>-0.2</v>
      </c>
      <c r="AA71" s="1">
        <v>0.8</v>
      </c>
      <c r="AB71" s="1">
        <v>2.2000000000000002</v>
      </c>
      <c r="AC71" s="1">
        <v>4.2</v>
      </c>
      <c r="AD71" s="1">
        <v>3.2</v>
      </c>
      <c r="AE71" s="1">
        <v>2.6</v>
      </c>
      <c r="AF71" s="1"/>
      <c r="AG71" s="1">
        <f t="shared" ref="AG71:AG93" si="20">ROUND(Q71*G71,0)</f>
        <v>0</v>
      </c>
      <c r="AH71" s="1"/>
      <c r="AI71" s="10">
        <f t="shared" ref="AI71:AI93" si="21">(X71+Z71)/2</f>
        <v>0.8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41</v>
      </c>
      <c r="C72" s="1">
        <v>35</v>
      </c>
      <c r="D72" s="1">
        <v>20</v>
      </c>
      <c r="E72" s="1">
        <v>31</v>
      </c>
      <c r="F72" s="1">
        <v>24</v>
      </c>
      <c r="G72" s="7">
        <v>0.15</v>
      </c>
      <c r="H72" s="1">
        <v>60</v>
      </c>
      <c r="I72" s="1" t="s">
        <v>36</v>
      </c>
      <c r="J72" s="1">
        <v>31</v>
      </c>
      <c r="K72" s="1">
        <f t="shared" si="16"/>
        <v>0</v>
      </c>
      <c r="L72" s="1"/>
      <c r="M72" s="1"/>
      <c r="N72" s="1">
        <v>0</v>
      </c>
      <c r="O72" s="1"/>
      <c r="P72" s="1">
        <f t="shared" si="17"/>
        <v>6.2</v>
      </c>
      <c r="Q72" s="5"/>
      <c r="R72" s="5"/>
      <c r="S72" s="1"/>
      <c r="T72" s="1">
        <f t="shared" si="18"/>
        <v>3.8709677419354835</v>
      </c>
      <c r="U72" s="1">
        <f t="shared" si="19"/>
        <v>3.8709677419354835</v>
      </c>
      <c r="V72" s="1">
        <v>3</v>
      </c>
      <c r="W72" s="1">
        <v>2.6</v>
      </c>
      <c r="X72" s="10">
        <v>2.8</v>
      </c>
      <c r="Y72" s="1">
        <v>0.6</v>
      </c>
      <c r="Z72" s="10">
        <v>1.8</v>
      </c>
      <c r="AA72" s="1">
        <v>3</v>
      </c>
      <c r="AB72" s="1">
        <v>1.6</v>
      </c>
      <c r="AC72" s="1">
        <v>1.4</v>
      </c>
      <c r="AD72" s="1">
        <v>1.8</v>
      </c>
      <c r="AE72" s="1">
        <v>1</v>
      </c>
      <c r="AF72" s="1"/>
      <c r="AG72" s="1">
        <f t="shared" si="20"/>
        <v>0</v>
      </c>
      <c r="AH72" s="1"/>
      <c r="AI72" s="10">
        <f t="shared" si="21"/>
        <v>2.2999999999999998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41</v>
      </c>
      <c r="C73" s="1">
        <v>8</v>
      </c>
      <c r="D73" s="1"/>
      <c r="E73" s="1">
        <v>5</v>
      </c>
      <c r="F73" s="1">
        <v>3</v>
      </c>
      <c r="G73" s="7">
        <v>0.4</v>
      </c>
      <c r="H73" s="1">
        <v>55</v>
      </c>
      <c r="I73" s="1" t="s">
        <v>36</v>
      </c>
      <c r="J73" s="1">
        <v>7</v>
      </c>
      <c r="K73" s="1">
        <f t="shared" si="16"/>
        <v>-2</v>
      </c>
      <c r="L73" s="1"/>
      <c r="M73" s="1"/>
      <c r="N73" s="1">
        <v>8.1999999999999993</v>
      </c>
      <c r="O73" s="1"/>
      <c r="P73" s="1">
        <f t="shared" si="17"/>
        <v>1</v>
      </c>
      <c r="Q73" s="5"/>
      <c r="R73" s="5"/>
      <c r="S73" s="1"/>
      <c r="T73" s="1">
        <f t="shared" si="18"/>
        <v>11.2</v>
      </c>
      <c r="U73" s="1">
        <f t="shared" si="19"/>
        <v>11.2</v>
      </c>
      <c r="V73" s="1">
        <v>1.4</v>
      </c>
      <c r="W73" s="1">
        <v>0.8</v>
      </c>
      <c r="X73" s="10">
        <v>0.8</v>
      </c>
      <c r="Y73" s="1">
        <v>0.6</v>
      </c>
      <c r="Z73" s="10">
        <v>0.4</v>
      </c>
      <c r="AA73" s="1">
        <v>1.4</v>
      </c>
      <c r="AB73" s="1">
        <v>1.6</v>
      </c>
      <c r="AC73" s="1">
        <v>1.6</v>
      </c>
      <c r="AD73" s="1">
        <v>1.4</v>
      </c>
      <c r="AE73" s="1">
        <v>1.6</v>
      </c>
      <c r="AF73" s="1"/>
      <c r="AG73" s="1">
        <f t="shared" si="20"/>
        <v>0</v>
      </c>
      <c r="AH73" s="1"/>
      <c r="AI73" s="10">
        <f t="shared" si="21"/>
        <v>0.60000000000000009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35</v>
      </c>
      <c r="C74" s="1">
        <v>10.762</v>
      </c>
      <c r="D74" s="1"/>
      <c r="E74" s="1">
        <v>9.3650000000000002</v>
      </c>
      <c r="F74" s="1"/>
      <c r="G74" s="7">
        <v>1</v>
      </c>
      <c r="H74" s="1">
        <v>55</v>
      </c>
      <c r="I74" s="1" t="s">
        <v>36</v>
      </c>
      <c r="J74" s="1">
        <v>12.8</v>
      </c>
      <c r="K74" s="1">
        <f t="shared" si="16"/>
        <v>-3.4350000000000005</v>
      </c>
      <c r="L74" s="1"/>
      <c r="M74" s="1"/>
      <c r="N74" s="1">
        <v>15</v>
      </c>
      <c r="O74" s="1"/>
      <c r="P74" s="1">
        <f t="shared" si="17"/>
        <v>1.873</v>
      </c>
      <c r="Q74" s="5"/>
      <c r="R74" s="5"/>
      <c r="S74" s="1"/>
      <c r="T74" s="1">
        <f t="shared" si="18"/>
        <v>8.0085424452749603</v>
      </c>
      <c r="U74" s="1">
        <f t="shared" si="19"/>
        <v>8.0085424452749603</v>
      </c>
      <c r="V74" s="1">
        <v>1.873</v>
      </c>
      <c r="W74" s="1">
        <v>0.53899999999999992</v>
      </c>
      <c r="X74" s="10">
        <v>1.341</v>
      </c>
      <c r="Y74" s="1">
        <v>2.1219999999999999</v>
      </c>
      <c r="Z74" s="10">
        <v>1.8540000000000001</v>
      </c>
      <c r="AA74" s="1">
        <v>0</v>
      </c>
      <c r="AB74" s="1">
        <v>0.57879999999999998</v>
      </c>
      <c r="AC74" s="1">
        <v>0.86639999999999995</v>
      </c>
      <c r="AD74" s="1">
        <v>0.5766</v>
      </c>
      <c r="AE74" s="1">
        <v>2.5512000000000001</v>
      </c>
      <c r="AF74" s="1" t="s">
        <v>117</v>
      </c>
      <c r="AG74" s="1">
        <f t="shared" si="20"/>
        <v>0</v>
      </c>
      <c r="AH74" s="1"/>
      <c r="AI74" s="10">
        <f t="shared" si="21"/>
        <v>1.5975000000000001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35</v>
      </c>
      <c r="C75" s="1">
        <v>37.893000000000001</v>
      </c>
      <c r="D75" s="1">
        <v>133.48500000000001</v>
      </c>
      <c r="E75" s="1">
        <v>106.479</v>
      </c>
      <c r="F75" s="1">
        <v>63.920999999999999</v>
      </c>
      <c r="G75" s="7">
        <v>1</v>
      </c>
      <c r="H75" s="1">
        <v>50</v>
      </c>
      <c r="I75" s="1" t="s">
        <v>36</v>
      </c>
      <c r="J75" s="1">
        <v>99.8</v>
      </c>
      <c r="K75" s="1">
        <f t="shared" si="16"/>
        <v>6.679000000000002</v>
      </c>
      <c r="L75" s="1"/>
      <c r="M75" s="1"/>
      <c r="N75" s="1">
        <v>118.6564</v>
      </c>
      <c r="O75" s="1"/>
      <c r="P75" s="1">
        <f t="shared" si="17"/>
        <v>21.2958</v>
      </c>
      <c r="Q75" s="5"/>
      <c r="R75" s="5"/>
      <c r="S75" s="1"/>
      <c r="T75" s="1">
        <f t="shared" si="18"/>
        <v>8.5733994496567405</v>
      </c>
      <c r="U75" s="1">
        <f t="shared" si="19"/>
        <v>8.5733994496567405</v>
      </c>
      <c r="V75" s="1">
        <v>18.345199999999998</v>
      </c>
      <c r="W75" s="1">
        <v>15.674799999999999</v>
      </c>
      <c r="X75" s="10">
        <v>15.2644</v>
      </c>
      <c r="Y75" s="1">
        <v>13.241</v>
      </c>
      <c r="Z75" s="10">
        <v>15.2898</v>
      </c>
      <c r="AA75" s="1">
        <v>17.5154</v>
      </c>
      <c r="AB75" s="1">
        <v>15.890599999999999</v>
      </c>
      <c r="AC75" s="1">
        <v>18.025400000000001</v>
      </c>
      <c r="AD75" s="1">
        <v>18.519600000000001</v>
      </c>
      <c r="AE75" s="1">
        <v>15.9604</v>
      </c>
      <c r="AF75" s="1"/>
      <c r="AG75" s="1">
        <f t="shared" si="20"/>
        <v>0</v>
      </c>
      <c r="AH75" s="1"/>
      <c r="AI75" s="10">
        <f t="shared" si="21"/>
        <v>15.277100000000001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41</v>
      </c>
      <c r="C76" s="1">
        <v>20</v>
      </c>
      <c r="D76" s="1"/>
      <c r="E76" s="1">
        <v>4</v>
      </c>
      <c r="F76" s="1">
        <v>16</v>
      </c>
      <c r="G76" s="7">
        <v>0.2</v>
      </c>
      <c r="H76" s="1">
        <v>40</v>
      </c>
      <c r="I76" s="1" t="s">
        <v>36</v>
      </c>
      <c r="J76" s="1">
        <v>4</v>
      </c>
      <c r="K76" s="1">
        <f t="shared" si="16"/>
        <v>0</v>
      </c>
      <c r="L76" s="1"/>
      <c r="M76" s="1"/>
      <c r="N76" s="1">
        <v>0</v>
      </c>
      <c r="O76" s="1"/>
      <c r="P76" s="1">
        <f t="shared" si="17"/>
        <v>0.8</v>
      </c>
      <c r="Q76" s="5"/>
      <c r="R76" s="5"/>
      <c r="S76" s="1"/>
      <c r="T76" s="1">
        <f t="shared" si="18"/>
        <v>20</v>
      </c>
      <c r="U76" s="1">
        <f t="shared" si="19"/>
        <v>20</v>
      </c>
      <c r="V76" s="1">
        <v>1.4</v>
      </c>
      <c r="W76" s="1">
        <v>1</v>
      </c>
      <c r="X76" s="10">
        <v>1</v>
      </c>
      <c r="Y76" s="1">
        <v>0.4</v>
      </c>
      <c r="Z76" s="10">
        <v>0.6</v>
      </c>
      <c r="AA76" s="1">
        <v>0.6</v>
      </c>
      <c r="AB76" s="1">
        <v>0.4</v>
      </c>
      <c r="AC76" s="1">
        <v>1.6</v>
      </c>
      <c r="AD76" s="1">
        <v>2.6</v>
      </c>
      <c r="AE76" s="1">
        <v>1</v>
      </c>
      <c r="AF76" s="21" t="s">
        <v>72</v>
      </c>
      <c r="AG76" s="1">
        <f t="shared" si="20"/>
        <v>0</v>
      </c>
      <c r="AH76" s="1"/>
      <c r="AI76" s="10">
        <f t="shared" si="21"/>
        <v>0.8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41</v>
      </c>
      <c r="C77" s="1">
        <v>20</v>
      </c>
      <c r="D77" s="1">
        <v>12</v>
      </c>
      <c r="E77" s="1">
        <v>5</v>
      </c>
      <c r="F77" s="1">
        <v>23</v>
      </c>
      <c r="G77" s="7">
        <v>0.2</v>
      </c>
      <c r="H77" s="1">
        <v>35</v>
      </c>
      <c r="I77" s="1" t="s">
        <v>36</v>
      </c>
      <c r="J77" s="1">
        <v>9</v>
      </c>
      <c r="K77" s="1">
        <f t="shared" si="16"/>
        <v>-4</v>
      </c>
      <c r="L77" s="1"/>
      <c r="M77" s="1"/>
      <c r="N77" s="1">
        <v>0</v>
      </c>
      <c r="O77" s="1"/>
      <c r="P77" s="1">
        <f t="shared" si="17"/>
        <v>1</v>
      </c>
      <c r="Q77" s="5"/>
      <c r="R77" s="5"/>
      <c r="S77" s="1"/>
      <c r="T77" s="1">
        <f t="shared" si="18"/>
        <v>23</v>
      </c>
      <c r="U77" s="1">
        <f t="shared" si="19"/>
        <v>23</v>
      </c>
      <c r="V77" s="1">
        <v>1.2</v>
      </c>
      <c r="W77" s="1">
        <v>2</v>
      </c>
      <c r="X77" s="10">
        <v>3</v>
      </c>
      <c r="Y77" s="1">
        <v>1.4</v>
      </c>
      <c r="Z77" s="10">
        <v>0.4</v>
      </c>
      <c r="AA77" s="1">
        <v>0.2</v>
      </c>
      <c r="AB77" s="1">
        <v>0.8</v>
      </c>
      <c r="AC77" s="1">
        <v>4.4000000000000004</v>
      </c>
      <c r="AD77" s="1">
        <v>4.5999999999999996</v>
      </c>
      <c r="AE77" s="1">
        <v>2.2000000000000002</v>
      </c>
      <c r="AF77" s="21" t="s">
        <v>72</v>
      </c>
      <c r="AG77" s="1">
        <f t="shared" si="20"/>
        <v>0</v>
      </c>
      <c r="AH77" s="1"/>
      <c r="AI77" s="10">
        <f t="shared" si="21"/>
        <v>1.7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35</v>
      </c>
      <c r="C78" s="1">
        <v>1708.201</v>
      </c>
      <c r="D78" s="1">
        <v>347.03</v>
      </c>
      <c r="E78" s="1">
        <v>1247.393</v>
      </c>
      <c r="F78" s="1">
        <v>807.83799999999997</v>
      </c>
      <c r="G78" s="7">
        <v>1</v>
      </c>
      <c r="H78" s="1">
        <v>60</v>
      </c>
      <c r="I78" s="1" t="s">
        <v>36</v>
      </c>
      <c r="J78" s="1">
        <v>1226.05</v>
      </c>
      <c r="K78" s="1">
        <f t="shared" si="16"/>
        <v>21.343000000000075</v>
      </c>
      <c r="L78" s="1"/>
      <c r="M78" s="1"/>
      <c r="N78" s="1">
        <v>574.97760000000017</v>
      </c>
      <c r="O78" s="1">
        <v>500</v>
      </c>
      <c r="P78" s="1">
        <f t="shared" si="17"/>
        <v>249.4786</v>
      </c>
      <c r="Q78" s="5"/>
      <c r="R78" s="5"/>
      <c r="S78" s="1"/>
      <c r="T78" s="1">
        <f t="shared" si="18"/>
        <v>7.5470024282643884</v>
      </c>
      <c r="U78" s="1">
        <f t="shared" si="19"/>
        <v>7.5470024282643884</v>
      </c>
      <c r="V78" s="1">
        <v>184.6722</v>
      </c>
      <c r="W78" s="1">
        <v>172.8458</v>
      </c>
      <c r="X78" s="10">
        <v>186.1962</v>
      </c>
      <c r="Y78" s="1">
        <v>212.42179999999999</v>
      </c>
      <c r="Z78" s="10">
        <v>180.0454</v>
      </c>
      <c r="AA78" s="1">
        <v>277.60500000000002</v>
      </c>
      <c r="AB78" s="1">
        <v>288.07479999999998</v>
      </c>
      <c r="AC78" s="1">
        <v>410.86559999999997</v>
      </c>
      <c r="AD78" s="1">
        <v>418.01319999999998</v>
      </c>
      <c r="AE78" s="1">
        <v>387.0958</v>
      </c>
      <c r="AF78" s="1"/>
      <c r="AG78" s="1">
        <f t="shared" si="20"/>
        <v>0</v>
      </c>
      <c r="AH78" s="1"/>
      <c r="AI78" s="10">
        <f t="shared" si="21"/>
        <v>183.1208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35</v>
      </c>
      <c r="C79" s="1">
        <v>647.82299999999998</v>
      </c>
      <c r="D79" s="1">
        <v>650.96500000000003</v>
      </c>
      <c r="E79" s="1">
        <v>1137.884</v>
      </c>
      <c r="F79" s="1">
        <v>159.50800000000001</v>
      </c>
      <c r="G79" s="7">
        <v>1</v>
      </c>
      <c r="H79" s="1">
        <v>60</v>
      </c>
      <c r="I79" s="1" t="s">
        <v>36</v>
      </c>
      <c r="J79" s="1">
        <v>1110.5</v>
      </c>
      <c r="K79" s="1">
        <f t="shared" si="16"/>
        <v>27.384000000000015</v>
      </c>
      <c r="L79" s="1"/>
      <c r="M79" s="1"/>
      <c r="N79" s="1">
        <v>667.83979999999997</v>
      </c>
      <c r="O79" s="1">
        <v>500</v>
      </c>
      <c r="P79" s="1">
        <f t="shared" si="17"/>
        <v>227.57679999999999</v>
      </c>
      <c r="Q79" s="5">
        <v>200</v>
      </c>
      <c r="R79" s="5"/>
      <c r="S79" s="1"/>
      <c r="T79" s="1">
        <f t="shared" si="18"/>
        <v>6.7113510691775264</v>
      </c>
      <c r="U79" s="1">
        <f t="shared" si="19"/>
        <v>5.8325268656559022</v>
      </c>
      <c r="V79" s="1">
        <v>203.8116</v>
      </c>
      <c r="W79" s="1">
        <v>114.3824</v>
      </c>
      <c r="X79" s="10">
        <v>132.5712</v>
      </c>
      <c r="Y79" s="1">
        <v>172.29499999999999</v>
      </c>
      <c r="Z79" s="10">
        <v>147.84780000000001</v>
      </c>
      <c r="AA79" s="1">
        <v>165.69200000000001</v>
      </c>
      <c r="AB79" s="1">
        <v>154.27959999999999</v>
      </c>
      <c r="AC79" s="1">
        <v>336.41359999999997</v>
      </c>
      <c r="AD79" s="1">
        <v>358.03339999999997</v>
      </c>
      <c r="AE79" s="1">
        <v>166.91399999999999</v>
      </c>
      <c r="AF79" s="1"/>
      <c r="AG79" s="1">
        <f t="shared" si="20"/>
        <v>200</v>
      </c>
      <c r="AH79" s="1"/>
      <c r="AI79" s="10">
        <f t="shared" si="21"/>
        <v>140.20949999999999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35</v>
      </c>
      <c r="C80" s="1">
        <v>6449.1840000000002</v>
      </c>
      <c r="D80" s="1"/>
      <c r="E80" s="1">
        <v>1460.0630000000001</v>
      </c>
      <c r="F80" s="1">
        <v>3973.4349999999999</v>
      </c>
      <c r="G80" s="7">
        <v>1</v>
      </c>
      <c r="H80" s="1">
        <v>60</v>
      </c>
      <c r="I80" s="1" t="s">
        <v>36</v>
      </c>
      <c r="J80" s="1">
        <v>1405.5</v>
      </c>
      <c r="K80" s="1">
        <f t="shared" si="16"/>
        <v>54.563000000000102</v>
      </c>
      <c r="L80" s="1"/>
      <c r="M80" s="1"/>
      <c r="N80" s="1">
        <v>0</v>
      </c>
      <c r="O80" s="1"/>
      <c r="P80" s="1">
        <f t="shared" si="17"/>
        <v>292.01260000000002</v>
      </c>
      <c r="Q80" s="5"/>
      <c r="R80" s="5"/>
      <c r="S80" s="1"/>
      <c r="T80" s="1">
        <f t="shared" si="18"/>
        <v>13.607066955330009</v>
      </c>
      <c r="U80" s="1">
        <f t="shared" si="19"/>
        <v>13.607066955330009</v>
      </c>
      <c r="V80" s="1">
        <v>194.9282</v>
      </c>
      <c r="W80" s="1">
        <v>211.39699999999999</v>
      </c>
      <c r="X80" s="10">
        <v>255.30119999999999</v>
      </c>
      <c r="Y80" s="1">
        <v>361.04219999999998</v>
      </c>
      <c r="Z80" s="10">
        <v>319.47219999999999</v>
      </c>
      <c r="AA80" s="1">
        <v>743.30939999999998</v>
      </c>
      <c r="AB80" s="1">
        <v>566.8614</v>
      </c>
      <c r="AC80" s="1">
        <v>489.94880000000001</v>
      </c>
      <c r="AD80" s="1">
        <v>622.63980000000004</v>
      </c>
      <c r="AE80" s="1">
        <v>740.30919999999992</v>
      </c>
      <c r="AF80" s="21" t="s">
        <v>72</v>
      </c>
      <c r="AG80" s="1">
        <f t="shared" si="20"/>
        <v>0</v>
      </c>
      <c r="AH80" s="1"/>
      <c r="AI80" s="10">
        <f t="shared" si="21"/>
        <v>287.38670000000002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35</v>
      </c>
      <c r="C81" s="1">
        <v>7205.3950000000004</v>
      </c>
      <c r="D81" s="1"/>
      <c r="E81" s="1">
        <v>3588.076</v>
      </c>
      <c r="F81" s="1">
        <v>3613.5839999999998</v>
      </c>
      <c r="G81" s="7">
        <v>1</v>
      </c>
      <c r="H81" s="1">
        <v>60</v>
      </c>
      <c r="I81" s="1" t="s">
        <v>36</v>
      </c>
      <c r="J81" s="1">
        <v>3502.8</v>
      </c>
      <c r="K81" s="1">
        <f t="shared" si="16"/>
        <v>85.27599999999984</v>
      </c>
      <c r="L81" s="1"/>
      <c r="M81" s="1"/>
      <c r="N81" s="1">
        <v>811.9443999999994</v>
      </c>
      <c r="O81" s="1">
        <v>1000</v>
      </c>
      <c r="P81" s="1">
        <f t="shared" si="17"/>
        <v>717.61519999999996</v>
      </c>
      <c r="Q81" s="5">
        <f t="shared" si="15"/>
        <v>982.62460000000101</v>
      </c>
      <c r="R81" s="5"/>
      <c r="S81" s="1"/>
      <c r="T81" s="1">
        <f t="shared" si="18"/>
        <v>8.9297899487078869</v>
      </c>
      <c r="U81" s="1">
        <f t="shared" si="19"/>
        <v>7.5604981611314805</v>
      </c>
      <c r="V81" s="1">
        <v>546.14080000000001</v>
      </c>
      <c r="W81" s="1">
        <v>472.21400000000011</v>
      </c>
      <c r="X81" s="10">
        <v>515.65699999999993</v>
      </c>
      <c r="Y81" s="1">
        <v>794.89440000000002</v>
      </c>
      <c r="Z81" s="10">
        <v>765.97360000000003</v>
      </c>
      <c r="AA81" s="1">
        <v>651.90199999999993</v>
      </c>
      <c r="AB81" s="1">
        <v>593.55200000000002</v>
      </c>
      <c r="AC81" s="1">
        <v>528.52</v>
      </c>
      <c r="AD81" s="1">
        <v>591.58999999999992</v>
      </c>
      <c r="AE81" s="1">
        <v>663.72</v>
      </c>
      <c r="AF81" s="1" t="s">
        <v>125</v>
      </c>
      <c r="AG81" s="1">
        <f t="shared" si="20"/>
        <v>983</v>
      </c>
      <c r="AH81" s="1"/>
      <c r="AI81" s="10">
        <f t="shared" si="21"/>
        <v>640.81529999999998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35</v>
      </c>
      <c r="C82" s="1">
        <v>29.992999999999999</v>
      </c>
      <c r="D82" s="1"/>
      <c r="E82" s="1">
        <v>10.68</v>
      </c>
      <c r="F82" s="1">
        <v>11.105</v>
      </c>
      <c r="G82" s="7">
        <v>1</v>
      </c>
      <c r="H82" s="1">
        <v>55</v>
      </c>
      <c r="I82" s="1" t="s">
        <v>36</v>
      </c>
      <c r="J82" s="1">
        <v>24.6</v>
      </c>
      <c r="K82" s="1">
        <f t="shared" si="16"/>
        <v>-13.920000000000002</v>
      </c>
      <c r="L82" s="1"/>
      <c r="M82" s="1"/>
      <c r="N82" s="1">
        <v>11.913600000000001</v>
      </c>
      <c r="O82" s="1"/>
      <c r="P82" s="1">
        <f t="shared" si="17"/>
        <v>2.1360000000000001</v>
      </c>
      <c r="Q82" s="5"/>
      <c r="R82" s="5"/>
      <c r="S82" s="1"/>
      <c r="T82" s="1">
        <f t="shared" si="18"/>
        <v>10.776498127340822</v>
      </c>
      <c r="U82" s="1">
        <f t="shared" si="19"/>
        <v>10.776498127340822</v>
      </c>
      <c r="V82" s="1">
        <v>2.0926</v>
      </c>
      <c r="W82" s="1">
        <v>1.3568</v>
      </c>
      <c r="X82" s="10">
        <v>2.4714</v>
      </c>
      <c r="Y82" s="1">
        <v>5.27</v>
      </c>
      <c r="Z82" s="10">
        <v>4.7444000000000006</v>
      </c>
      <c r="AA82" s="1">
        <v>1.0680000000000001</v>
      </c>
      <c r="AB82" s="1">
        <v>1.2403999999999999</v>
      </c>
      <c r="AC82" s="1">
        <v>0.9052</v>
      </c>
      <c r="AD82" s="1">
        <v>0.46279999999999999</v>
      </c>
      <c r="AE82" s="1">
        <v>1.762</v>
      </c>
      <c r="AF82" s="19" t="s">
        <v>37</v>
      </c>
      <c r="AG82" s="1">
        <f t="shared" si="20"/>
        <v>0</v>
      </c>
      <c r="AH82" s="1"/>
      <c r="AI82" s="10">
        <f t="shared" si="21"/>
        <v>3.6079000000000003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35</v>
      </c>
      <c r="C83" s="1">
        <v>1E-3</v>
      </c>
      <c r="D83" s="1">
        <v>1.3340000000000001</v>
      </c>
      <c r="E83" s="1">
        <v>1.335</v>
      </c>
      <c r="F83" s="1"/>
      <c r="G83" s="7">
        <v>1</v>
      </c>
      <c r="H83" s="1">
        <v>55</v>
      </c>
      <c r="I83" s="1" t="s">
        <v>36</v>
      </c>
      <c r="J83" s="1">
        <v>1.3</v>
      </c>
      <c r="K83" s="1">
        <f t="shared" si="16"/>
        <v>3.499999999999992E-2</v>
      </c>
      <c r="L83" s="1"/>
      <c r="M83" s="1"/>
      <c r="N83" s="1">
        <v>10</v>
      </c>
      <c r="O83" s="1"/>
      <c r="P83" s="1">
        <f t="shared" si="17"/>
        <v>0.26700000000000002</v>
      </c>
      <c r="Q83" s="5">
        <f t="shared" si="15"/>
        <v>15.363</v>
      </c>
      <c r="R83" s="5"/>
      <c r="S83" s="1"/>
      <c r="T83" s="1">
        <f t="shared" si="18"/>
        <v>94.992509363295866</v>
      </c>
      <c r="U83" s="1">
        <f t="shared" si="19"/>
        <v>37.453183520599246</v>
      </c>
      <c r="V83" s="1">
        <v>0.1704</v>
      </c>
      <c r="W83" s="1">
        <v>2.6252</v>
      </c>
      <c r="X83" s="10">
        <v>3.3662000000000001</v>
      </c>
      <c r="Y83" s="1">
        <v>1.9141999999999999</v>
      </c>
      <c r="Z83" s="10">
        <v>1.7063999999999999</v>
      </c>
      <c r="AA83" s="1">
        <v>1.2012</v>
      </c>
      <c r="AB83" s="1">
        <v>0.93520000000000003</v>
      </c>
      <c r="AC83" s="1">
        <v>0.74320000000000008</v>
      </c>
      <c r="AD83" s="1">
        <v>0.63339999999999996</v>
      </c>
      <c r="AE83" s="1">
        <v>1.3242</v>
      </c>
      <c r="AF83" s="1" t="s">
        <v>128</v>
      </c>
      <c r="AG83" s="1">
        <f t="shared" si="20"/>
        <v>15</v>
      </c>
      <c r="AH83" s="1"/>
      <c r="AI83" s="10">
        <f t="shared" si="21"/>
        <v>2.5362999999999998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129</v>
      </c>
      <c r="B84" s="1" t="s">
        <v>35</v>
      </c>
      <c r="C84" s="1"/>
      <c r="D84" s="1"/>
      <c r="E84" s="1"/>
      <c r="F84" s="1"/>
      <c r="G84" s="7">
        <v>1</v>
      </c>
      <c r="H84" s="1">
        <v>55</v>
      </c>
      <c r="I84" s="1" t="s">
        <v>36</v>
      </c>
      <c r="J84" s="1"/>
      <c r="K84" s="1">
        <f t="shared" si="16"/>
        <v>0</v>
      </c>
      <c r="L84" s="1"/>
      <c r="M84" s="1"/>
      <c r="N84" s="1">
        <v>10</v>
      </c>
      <c r="O84" s="1"/>
      <c r="P84" s="1">
        <f t="shared" si="17"/>
        <v>0</v>
      </c>
      <c r="Q84" s="5"/>
      <c r="R84" s="5"/>
      <c r="S84" s="1"/>
      <c r="T84" s="1" t="e">
        <f t="shared" si="18"/>
        <v>#DIV/0!</v>
      </c>
      <c r="U84" s="1" t="e">
        <f t="shared" si="19"/>
        <v>#DIV/0!</v>
      </c>
      <c r="V84" s="1">
        <v>-6.9999999999999993E-2</v>
      </c>
      <c r="W84" s="1">
        <v>0.26579999999999998</v>
      </c>
      <c r="X84" s="10">
        <v>0.26579999999999998</v>
      </c>
      <c r="Y84" s="1">
        <v>0.26979999999999998</v>
      </c>
      <c r="Z84" s="10">
        <v>0.54859999999999998</v>
      </c>
      <c r="AA84" s="1">
        <v>0.68300000000000005</v>
      </c>
      <c r="AB84" s="1">
        <v>0.80059999999999998</v>
      </c>
      <c r="AC84" s="1">
        <v>3.1198000000000001</v>
      </c>
      <c r="AD84" s="1">
        <v>3.1080000000000001</v>
      </c>
      <c r="AE84" s="1">
        <v>1.0958000000000001</v>
      </c>
      <c r="AF84" s="1" t="s">
        <v>130</v>
      </c>
      <c r="AG84" s="1">
        <f t="shared" si="20"/>
        <v>0</v>
      </c>
      <c r="AH84" s="1"/>
      <c r="AI84" s="10">
        <f t="shared" si="21"/>
        <v>0.40720000000000001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131</v>
      </c>
      <c r="B85" s="14" t="s">
        <v>35</v>
      </c>
      <c r="C85" s="14"/>
      <c r="D85" s="14"/>
      <c r="E85" s="14"/>
      <c r="F85" s="14"/>
      <c r="G85" s="15">
        <v>0</v>
      </c>
      <c r="H85" s="14">
        <v>60</v>
      </c>
      <c r="I85" s="14" t="s">
        <v>36</v>
      </c>
      <c r="J85" s="14"/>
      <c r="K85" s="14">
        <f t="shared" si="16"/>
        <v>0</v>
      </c>
      <c r="L85" s="14"/>
      <c r="M85" s="14"/>
      <c r="N85" s="14"/>
      <c r="O85" s="14"/>
      <c r="P85" s="14">
        <f t="shared" si="17"/>
        <v>0</v>
      </c>
      <c r="Q85" s="16"/>
      <c r="R85" s="16"/>
      <c r="S85" s="14"/>
      <c r="T85" s="14" t="e">
        <f t="shared" si="18"/>
        <v>#DIV/0!</v>
      </c>
      <c r="U85" s="14" t="e">
        <f t="shared" si="19"/>
        <v>#DIV/0!</v>
      </c>
      <c r="V85" s="14">
        <v>0</v>
      </c>
      <c r="W85" s="14">
        <v>0</v>
      </c>
      <c r="X85" s="17">
        <v>0</v>
      </c>
      <c r="Y85" s="14">
        <v>0.157</v>
      </c>
      <c r="Z85" s="17">
        <v>0.157</v>
      </c>
      <c r="AA85" s="14">
        <v>10.2578</v>
      </c>
      <c r="AB85" s="14">
        <v>7.8430000000000009</v>
      </c>
      <c r="AC85" s="14">
        <v>8.3317999999999994</v>
      </c>
      <c r="AD85" s="14">
        <v>12.6844</v>
      </c>
      <c r="AE85" s="14">
        <v>14.803599999999999</v>
      </c>
      <c r="AF85" s="14" t="s">
        <v>50</v>
      </c>
      <c r="AG85" s="1">
        <f t="shared" si="20"/>
        <v>0</v>
      </c>
      <c r="AH85" s="1"/>
      <c r="AI85" s="10">
        <f t="shared" si="21"/>
        <v>7.85E-2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41</v>
      </c>
      <c r="C86" s="1">
        <v>25</v>
      </c>
      <c r="D86" s="1">
        <v>26</v>
      </c>
      <c r="E86" s="1">
        <v>27</v>
      </c>
      <c r="F86" s="1">
        <v>18</v>
      </c>
      <c r="G86" s="7">
        <v>0.3</v>
      </c>
      <c r="H86" s="1">
        <v>40</v>
      </c>
      <c r="I86" s="1" t="s">
        <v>36</v>
      </c>
      <c r="J86" s="1">
        <v>33</v>
      </c>
      <c r="K86" s="1">
        <f t="shared" si="16"/>
        <v>-6</v>
      </c>
      <c r="L86" s="1"/>
      <c r="M86" s="1"/>
      <c r="N86" s="1">
        <v>7.4000000000000057</v>
      </c>
      <c r="O86" s="1"/>
      <c r="P86" s="1">
        <f t="shared" si="17"/>
        <v>5.4</v>
      </c>
      <c r="Q86" s="5">
        <f t="shared" ref="Q86:Q90" si="22">10*AI86-O86-N86-F86</f>
        <v>18.599999999999994</v>
      </c>
      <c r="R86" s="5"/>
      <c r="S86" s="1"/>
      <c r="T86" s="1">
        <f t="shared" si="18"/>
        <v>8.148148148148147</v>
      </c>
      <c r="U86" s="1">
        <f t="shared" si="19"/>
        <v>4.7037037037037042</v>
      </c>
      <c r="V86" s="1">
        <v>3.2</v>
      </c>
      <c r="W86" s="1">
        <v>3.8</v>
      </c>
      <c r="X86" s="10">
        <v>4.4000000000000004</v>
      </c>
      <c r="Y86" s="1">
        <v>4.2</v>
      </c>
      <c r="Z86" s="10">
        <v>4.4000000000000004</v>
      </c>
      <c r="AA86" s="1">
        <v>7.4</v>
      </c>
      <c r="AB86" s="1">
        <v>7.6</v>
      </c>
      <c r="AC86" s="1">
        <v>7.4</v>
      </c>
      <c r="AD86" s="1">
        <v>10.199999999999999</v>
      </c>
      <c r="AE86" s="1">
        <v>8.8000000000000007</v>
      </c>
      <c r="AF86" s="1"/>
      <c r="AG86" s="1">
        <f t="shared" si="20"/>
        <v>6</v>
      </c>
      <c r="AH86" s="1"/>
      <c r="AI86" s="10">
        <f t="shared" si="21"/>
        <v>4.4000000000000004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41</v>
      </c>
      <c r="C87" s="1">
        <v>70</v>
      </c>
      <c r="D87" s="1"/>
      <c r="E87" s="1">
        <v>20</v>
      </c>
      <c r="F87" s="1">
        <v>26</v>
      </c>
      <c r="G87" s="7">
        <v>0.3</v>
      </c>
      <c r="H87" s="1">
        <v>40</v>
      </c>
      <c r="I87" s="1" t="s">
        <v>36</v>
      </c>
      <c r="J87" s="1">
        <v>29</v>
      </c>
      <c r="K87" s="1">
        <f t="shared" si="16"/>
        <v>-9</v>
      </c>
      <c r="L87" s="1"/>
      <c r="M87" s="1"/>
      <c r="N87" s="1">
        <v>0</v>
      </c>
      <c r="O87" s="1"/>
      <c r="P87" s="1">
        <f t="shared" si="17"/>
        <v>4</v>
      </c>
      <c r="Q87" s="5">
        <f t="shared" si="22"/>
        <v>15.999999999999993</v>
      </c>
      <c r="R87" s="5"/>
      <c r="S87" s="1"/>
      <c r="T87" s="1">
        <f t="shared" si="18"/>
        <v>10.499999999999998</v>
      </c>
      <c r="U87" s="1">
        <f t="shared" si="19"/>
        <v>6.5</v>
      </c>
      <c r="V87" s="1">
        <v>2</v>
      </c>
      <c r="W87" s="1">
        <v>3.4</v>
      </c>
      <c r="X87" s="10">
        <v>3.8</v>
      </c>
      <c r="Y87" s="1">
        <v>4.8</v>
      </c>
      <c r="Z87" s="10">
        <v>4.5999999999999996</v>
      </c>
      <c r="AA87" s="1">
        <v>7.8</v>
      </c>
      <c r="AB87" s="1">
        <v>8.4</v>
      </c>
      <c r="AC87" s="1">
        <v>8.8000000000000007</v>
      </c>
      <c r="AD87" s="1">
        <v>10.8</v>
      </c>
      <c r="AE87" s="1">
        <v>9.6</v>
      </c>
      <c r="AF87" s="21" t="s">
        <v>72</v>
      </c>
      <c r="AG87" s="1">
        <f t="shared" si="20"/>
        <v>5</v>
      </c>
      <c r="AH87" s="1"/>
      <c r="AI87" s="10">
        <f t="shared" si="21"/>
        <v>4.1999999999999993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41</v>
      </c>
      <c r="C88" s="1">
        <v>149</v>
      </c>
      <c r="D88" s="1">
        <v>12</v>
      </c>
      <c r="E88" s="1">
        <v>108</v>
      </c>
      <c r="F88" s="1">
        <v>53</v>
      </c>
      <c r="G88" s="7">
        <v>0.3</v>
      </c>
      <c r="H88" s="1">
        <v>40</v>
      </c>
      <c r="I88" s="1" t="s">
        <v>36</v>
      </c>
      <c r="J88" s="1">
        <v>111</v>
      </c>
      <c r="K88" s="1">
        <f t="shared" si="16"/>
        <v>-3</v>
      </c>
      <c r="L88" s="1"/>
      <c r="M88" s="1"/>
      <c r="N88" s="1">
        <v>62.199999999999989</v>
      </c>
      <c r="O88" s="1"/>
      <c r="P88" s="1">
        <f t="shared" si="17"/>
        <v>21.6</v>
      </c>
      <c r="Q88" s="5">
        <f t="shared" si="22"/>
        <v>92.800000000000011</v>
      </c>
      <c r="R88" s="5"/>
      <c r="S88" s="1"/>
      <c r="T88" s="1">
        <f t="shared" si="18"/>
        <v>9.6296296296296298</v>
      </c>
      <c r="U88" s="1">
        <f t="shared" si="19"/>
        <v>5.3333333333333321</v>
      </c>
      <c r="V88" s="1">
        <v>14.6</v>
      </c>
      <c r="W88" s="1">
        <v>16.8</v>
      </c>
      <c r="X88" s="10">
        <v>16.600000000000001</v>
      </c>
      <c r="Y88" s="1">
        <v>23.4</v>
      </c>
      <c r="Z88" s="10">
        <v>25</v>
      </c>
      <c r="AA88" s="1">
        <v>32.6</v>
      </c>
      <c r="AB88" s="1">
        <v>31.6</v>
      </c>
      <c r="AC88" s="1">
        <v>5</v>
      </c>
      <c r="AD88" s="1">
        <v>0</v>
      </c>
      <c r="AE88" s="1">
        <v>0</v>
      </c>
      <c r="AF88" s="19" t="s">
        <v>135</v>
      </c>
      <c r="AG88" s="1">
        <f t="shared" si="20"/>
        <v>28</v>
      </c>
      <c r="AH88" s="1"/>
      <c r="AI88" s="10">
        <f t="shared" si="21"/>
        <v>20.8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41</v>
      </c>
      <c r="C89" s="1">
        <v>453</v>
      </c>
      <c r="D89" s="1"/>
      <c r="E89" s="1">
        <v>193</v>
      </c>
      <c r="F89" s="1">
        <v>257</v>
      </c>
      <c r="G89" s="7">
        <v>0.3</v>
      </c>
      <c r="H89" s="1">
        <v>40</v>
      </c>
      <c r="I89" s="1" t="s">
        <v>36</v>
      </c>
      <c r="J89" s="1">
        <v>198</v>
      </c>
      <c r="K89" s="1">
        <f t="shared" si="16"/>
        <v>-5</v>
      </c>
      <c r="L89" s="1"/>
      <c r="M89" s="1"/>
      <c r="N89" s="1">
        <v>25.200000000000049</v>
      </c>
      <c r="O89" s="1"/>
      <c r="P89" s="1">
        <f t="shared" si="17"/>
        <v>38.6</v>
      </c>
      <c r="Q89" s="5">
        <f t="shared" si="22"/>
        <v>64.799999999999955</v>
      </c>
      <c r="R89" s="5"/>
      <c r="S89" s="1"/>
      <c r="T89" s="1">
        <f t="shared" si="18"/>
        <v>8.9896373056994818</v>
      </c>
      <c r="U89" s="1">
        <f t="shared" si="19"/>
        <v>7.3108808290155451</v>
      </c>
      <c r="V89" s="1">
        <v>30.6</v>
      </c>
      <c r="W89" s="1">
        <v>35.6</v>
      </c>
      <c r="X89" s="10">
        <v>36</v>
      </c>
      <c r="Y89" s="1">
        <v>29</v>
      </c>
      <c r="Z89" s="10">
        <v>33.4</v>
      </c>
      <c r="AA89" s="1">
        <v>71.599999999999994</v>
      </c>
      <c r="AB89" s="1">
        <v>67</v>
      </c>
      <c r="AC89" s="1">
        <v>8</v>
      </c>
      <c r="AD89" s="1">
        <v>0</v>
      </c>
      <c r="AE89" s="1">
        <v>0</v>
      </c>
      <c r="AF89" s="1" t="s">
        <v>112</v>
      </c>
      <c r="AG89" s="1">
        <f t="shared" si="20"/>
        <v>19</v>
      </c>
      <c r="AH89" s="1"/>
      <c r="AI89" s="10">
        <f t="shared" si="21"/>
        <v>34.700000000000003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41</v>
      </c>
      <c r="C90" s="1">
        <v>724.18399999999997</v>
      </c>
      <c r="D90" s="1">
        <v>114</v>
      </c>
      <c r="E90" s="1">
        <v>383</v>
      </c>
      <c r="F90" s="1">
        <v>442</v>
      </c>
      <c r="G90" s="7">
        <v>0.3</v>
      </c>
      <c r="H90" s="1">
        <v>40</v>
      </c>
      <c r="I90" s="1" t="s">
        <v>36</v>
      </c>
      <c r="J90" s="1">
        <v>414</v>
      </c>
      <c r="K90" s="1">
        <f t="shared" si="16"/>
        <v>-31</v>
      </c>
      <c r="L90" s="1"/>
      <c r="M90" s="1"/>
      <c r="N90" s="1">
        <v>180.1999999999999</v>
      </c>
      <c r="O90" s="1"/>
      <c r="P90" s="1">
        <f t="shared" si="17"/>
        <v>76.599999999999994</v>
      </c>
      <c r="Q90" s="5">
        <f t="shared" si="22"/>
        <v>202.6160000000001</v>
      </c>
      <c r="R90" s="5"/>
      <c r="S90" s="1"/>
      <c r="T90" s="1">
        <f t="shared" si="18"/>
        <v>10.767832898172324</v>
      </c>
      <c r="U90" s="1">
        <f t="shared" si="19"/>
        <v>8.1227154046997381</v>
      </c>
      <c r="V90" s="1">
        <v>64.599999999999994</v>
      </c>
      <c r="W90" s="1">
        <v>82.6</v>
      </c>
      <c r="X90" s="10">
        <v>83.2</v>
      </c>
      <c r="Y90" s="1">
        <v>71.963200000000001</v>
      </c>
      <c r="Z90" s="10">
        <v>81.763199999999998</v>
      </c>
      <c r="AA90" s="1">
        <v>105.6</v>
      </c>
      <c r="AB90" s="1">
        <v>86</v>
      </c>
      <c r="AC90" s="1">
        <v>7.4</v>
      </c>
      <c r="AD90" s="1">
        <v>0</v>
      </c>
      <c r="AE90" s="1">
        <v>0</v>
      </c>
      <c r="AF90" s="1" t="s">
        <v>138</v>
      </c>
      <c r="AG90" s="1">
        <f t="shared" si="20"/>
        <v>61</v>
      </c>
      <c r="AH90" s="1"/>
      <c r="AI90" s="10">
        <f t="shared" si="21"/>
        <v>82.4816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35</v>
      </c>
      <c r="C91" s="1">
        <v>23.827000000000002</v>
      </c>
      <c r="D91" s="1">
        <v>4.0309999999999997</v>
      </c>
      <c r="E91" s="1">
        <v>2.415</v>
      </c>
      <c r="F91" s="1">
        <v>25.167000000000002</v>
      </c>
      <c r="G91" s="7">
        <v>1</v>
      </c>
      <c r="H91" s="1">
        <v>45</v>
      </c>
      <c r="I91" s="1" t="s">
        <v>36</v>
      </c>
      <c r="J91" s="1">
        <v>2.6</v>
      </c>
      <c r="K91" s="1">
        <f t="shared" si="16"/>
        <v>-0.18500000000000005</v>
      </c>
      <c r="L91" s="1"/>
      <c r="M91" s="1"/>
      <c r="N91" s="1">
        <v>0</v>
      </c>
      <c r="O91" s="1"/>
      <c r="P91" s="1">
        <f t="shared" si="17"/>
        <v>0.48299999999999998</v>
      </c>
      <c r="Q91" s="5"/>
      <c r="R91" s="5"/>
      <c r="S91" s="1"/>
      <c r="T91" s="1">
        <f t="shared" si="18"/>
        <v>52.105590062111808</v>
      </c>
      <c r="U91" s="1">
        <f t="shared" si="19"/>
        <v>52.105590062111808</v>
      </c>
      <c r="V91" s="1">
        <v>1.0738000000000001</v>
      </c>
      <c r="W91" s="1">
        <v>2.8086000000000002</v>
      </c>
      <c r="X91" s="10">
        <v>2.5386000000000002</v>
      </c>
      <c r="Y91" s="1">
        <v>0.26740000000000003</v>
      </c>
      <c r="Z91" s="10">
        <v>0.54379999999999995</v>
      </c>
      <c r="AA91" s="1">
        <v>2.9590000000000001</v>
      </c>
      <c r="AB91" s="1">
        <v>2.6825999999999999</v>
      </c>
      <c r="AC91" s="1">
        <v>2.8024</v>
      </c>
      <c r="AD91" s="1">
        <v>2.8024</v>
      </c>
      <c r="AE91" s="1">
        <v>0.26119999999999999</v>
      </c>
      <c r="AF91" s="21" t="s">
        <v>72</v>
      </c>
      <c r="AG91" s="1">
        <f t="shared" si="20"/>
        <v>0</v>
      </c>
      <c r="AH91" s="1"/>
      <c r="AI91" s="10">
        <f t="shared" si="21"/>
        <v>1.5412000000000001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41</v>
      </c>
      <c r="C92" s="1">
        <v>14</v>
      </c>
      <c r="D92" s="1">
        <v>30</v>
      </c>
      <c r="E92" s="1">
        <v>17</v>
      </c>
      <c r="F92" s="1">
        <v>27</v>
      </c>
      <c r="G92" s="7">
        <v>0.33</v>
      </c>
      <c r="H92" s="1">
        <v>40</v>
      </c>
      <c r="I92" s="1" t="s">
        <v>36</v>
      </c>
      <c r="J92" s="1">
        <v>17</v>
      </c>
      <c r="K92" s="1">
        <f t="shared" si="16"/>
        <v>0</v>
      </c>
      <c r="L92" s="1"/>
      <c r="M92" s="1"/>
      <c r="N92" s="1">
        <v>5</v>
      </c>
      <c r="O92" s="1"/>
      <c r="P92" s="1">
        <f t="shared" si="17"/>
        <v>3.4</v>
      </c>
      <c r="Q92" s="5"/>
      <c r="R92" s="5"/>
      <c r="S92" s="1"/>
      <c r="T92" s="1">
        <f t="shared" si="18"/>
        <v>9.4117647058823533</v>
      </c>
      <c r="U92" s="1">
        <f t="shared" si="19"/>
        <v>9.4117647058823533</v>
      </c>
      <c r="V92" s="1">
        <v>3</v>
      </c>
      <c r="W92" s="1">
        <v>3.2</v>
      </c>
      <c r="X92" s="10">
        <v>4.4000000000000004</v>
      </c>
      <c r="Y92" s="1">
        <v>2.4</v>
      </c>
      <c r="Z92" s="10">
        <v>1.8</v>
      </c>
      <c r="AA92" s="1">
        <v>3.6</v>
      </c>
      <c r="AB92" s="1">
        <v>4.2</v>
      </c>
      <c r="AC92" s="1">
        <v>2.8</v>
      </c>
      <c r="AD92" s="1">
        <v>1.6</v>
      </c>
      <c r="AE92" s="1">
        <v>3</v>
      </c>
      <c r="AF92" s="1"/>
      <c r="AG92" s="1">
        <f t="shared" si="20"/>
        <v>0</v>
      </c>
      <c r="AH92" s="1"/>
      <c r="AI92" s="10">
        <f t="shared" si="21"/>
        <v>3.1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41</v>
      </c>
      <c r="C93" s="1">
        <v>25</v>
      </c>
      <c r="D93" s="1"/>
      <c r="E93" s="1">
        <v>6</v>
      </c>
      <c r="F93" s="1">
        <v>19</v>
      </c>
      <c r="G93" s="7">
        <v>0.33</v>
      </c>
      <c r="H93" s="1">
        <v>50</v>
      </c>
      <c r="I93" s="1" t="s">
        <v>36</v>
      </c>
      <c r="J93" s="1">
        <v>6</v>
      </c>
      <c r="K93" s="1">
        <f t="shared" si="16"/>
        <v>0</v>
      </c>
      <c r="L93" s="1"/>
      <c r="M93" s="1"/>
      <c r="N93" s="1">
        <v>0</v>
      </c>
      <c r="O93" s="1"/>
      <c r="P93" s="1">
        <f t="shared" si="17"/>
        <v>1.2</v>
      </c>
      <c r="Q93" s="5"/>
      <c r="R93" s="5"/>
      <c r="S93" s="1"/>
      <c r="T93" s="1">
        <f t="shared" si="18"/>
        <v>15.833333333333334</v>
      </c>
      <c r="U93" s="1">
        <f t="shared" si="19"/>
        <v>15.833333333333334</v>
      </c>
      <c r="V93" s="1">
        <v>1.2</v>
      </c>
      <c r="W93" s="1">
        <v>0.4</v>
      </c>
      <c r="X93" s="10">
        <v>0.4</v>
      </c>
      <c r="Y93" s="1">
        <v>0.4</v>
      </c>
      <c r="Z93" s="10">
        <v>0.4</v>
      </c>
      <c r="AA93" s="1">
        <v>0.2</v>
      </c>
      <c r="AB93" s="1">
        <v>0.2</v>
      </c>
      <c r="AC93" s="1">
        <v>1.8</v>
      </c>
      <c r="AD93" s="1">
        <v>2</v>
      </c>
      <c r="AE93" s="1">
        <v>2.6</v>
      </c>
      <c r="AF93" s="21" t="s">
        <v>72</v>
      </c>
      <c r="AG93" s="1">
        <f t="shared" si="20"/>
        <v>0</v>
      </c>
      <c r="AH93" s="1"/>
      <c r="AI93" s="10">
        <f t="shared" si="21"/>
        <v>0.4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0"/>
      <c r="Y94" s="1"/>
      <c r="Z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0"/>
      <c r="Y95" s="1"/>
      <c r="Z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0"/>
      <c r="Y96" s="1"/>
      <c r="Z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0"/>
      <c r="Y97" s="1"/>
      <c r="Z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0"/>
      <c r="Y98" s="1"/>
      <c r="Z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0"/>
      <c r="Y99" s="1"/>
      <c r="Z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0"/>
      <c r="Y100" s="1"/>
      <c r="Z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0"/>
      <c r="Y101" s="1"/>
      <c r="Z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0"/>
      <c r="Y102" s="1"/>
      <c r="Z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0"/>
      <c r="Y103" s="1"/>
      <c r="Z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0"/>
      <c r="Y104" s="1"/>
      <c r="Z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0"/>
      <c r="Y105" s="1"/>
      <c r="Z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0"/>
      <c r="Y106" s="1"/>
      <c r="Z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0"/>
      <c r="Y107" s="1"/>
      <c r="Z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0"/>
      <c r="Y108" s="1"/>
      <c r="Z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0"/>
      <c r="Y109" s="1"/>
      <c r="Z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0"/>
      <c r="Y110" s="1"/>
      <c r="Z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0"/>
      <c r="Y111" s="1"/>
      <c r="Z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0"/>
      <c r="Y112" s="1"/>
      <c r="Z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0"/>
      <c r="Y113" s="1"/>
      <c r="Z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0"/>
      <c r="Y114" s="1"/>
      <c r="Z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0"/>
      <c r="Y115" s="1"/>
      <c r="Z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0"/>
      <c r="Y116" s="1"/>
      <c r="Z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0"/>
      <c r="Y117" s="1"/>
      <c r="Z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0"/>
      <c r="Y118" s="1"/>
      <c r="Z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0"/>
      <c r="Y119" s="1"/>
      <c r="Z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0"/>
      <c r="Y120" s="1"/>
      <c r="Z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0"/>
      <c r="Y121" s="1"/>
      <c r="Z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0"/>
      <c r="Y122" s="1"/>
      <c r="Z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0"/>
      <c r="Y123" s="1"/>
      <c r="Z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0"/>
      <c r="Y124" s="1"/>
      <c r="Z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0"/>
      <c r="Y125" s="1"/>
      <c r="Z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0"/>
      <c r="Y126" s="1"/>
      <c r="Z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0"/>
      <c r="Y127" s="1"/>
      <c r="Z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0"/>
      <c r="Y128" s="1"/>
      <c r="Z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0"/>
      <c r="Y129" s="1"/>
      <c r="Z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0"/>
      <c r="Y130" s="1"/>
      <c r="Z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0"/>
      <c r="Y131" s="1"/>
      <c r="Z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0"/>
      <c r="Y132" s="1"/>
      <c r="Z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0"/>
      <c r="Y133" s="1"/>
      <c r="Z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0"/>
      <c r="Y134" s="1"/>
      <c r="Z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0"/>
      <c r="Y135" s="1"/>
      <c r="Z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0"/>
      <c r="Y136" s="1"/>
      <c r="Z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0"/>
      <c r="Y137" s="1"/>
      <c r="Z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0"/>
      <c r="Y138" s="1"/>
      <c r="Z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0"/>
      <c r="Y139" s="1"/>
      <c r="Z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0"/>
      <c r="Y140" s="1"/>
      <c r="Z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0"/>
      <c r="Y141" s="1"/>
      <c r="Z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0"/>
      <c r="Y142" s="1"/>
      <c r="Z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0"/>
      <c r="Y143" s="1"/>
      <c r="Z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0"/>
      <c r="Y144" s="1"/>
      <c r="Z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0"/>
      <c r="Y145" s="1"/>
      <c r="Z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0"/>
      <c r="Y146" s="1"/>
      <c r="Z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0"/>
      <c r="Y147" s="1"/>
      <c r="Z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0"/>
      <c r="Y148" s="1"/>
      <c r="Z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0"/>
      <c r="Y149" s="1"/>
      <c r="Z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0"/>
      <c r="Y150" s="1"/>
      <c r="Z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0"/>
      <c r="Y151" s="1"/>
      <c r="Z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0"/>
      <c r="Y152" s="1"/>
      <c r="Z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0"/>
      <c r="Y153" s="1"/>
      <c r="Z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0"/>
      <c r="Y154" s="1"/>
      <c r="Z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0"/>
      <c r="Y155" s="1"/>
      <c r="Z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0"/>
      <c r="Y156" s="1"/>
      <c r="Z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0"/>
      <c r="Y157" s="1"/>
      <c r="Z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0"/>
      <c r="Y158" s="1"/>
      <c r="Z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0"/>
      <c r="Y159" s="1"/>
      <c r="Z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0"/>
      <c r="Y160" s="1"/>
      <c r="Z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0"/>
      <c r="Y161" s="1"/>
      <c r="Z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0"/>
      <c r="Y162" s="1"/>
      <c r="Z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0"/>
      <c r="Y163" s="1"/>
      <c r="Z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0"/>
      <c r="Y164" s="1"/>
      <c r="Z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0"/>
      <c r="Y165" s="1"/>
      <c r="Z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0"/>
      <c r="Y166" s="1"/>
      <c r="Z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0"/>
      <c r="Y167" s="1"/>
      <c r="Z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0"/>
      <c r="Y168" s="1"/>
      <c r="Z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0"/>
      <c r="Y169" s="1"/>
      <c r="Z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0"/>
      <c r="Y170" s="1"/>
      <c r="Z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0"/>
      <c r="Y171" s="1"/>
      <c r="Z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0"/>
      <c r="Y172" s="1"/>
      <c r="Z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0"/>
      <c r="Y173" s="1"/>
      <c r="Z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0"/>
      <c r="Y174" s="1"/>
      <c r="Z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0"/>
      <c r="Y175" s="1"/>
      <c r="Z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0"/>
      <c r="Y176" s="1"/>
      <c r="Z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0"/>
      <c r="Y177" s="1"/>
      <c r="Z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0"/>
      <c r="Y178" s="1"/>
      <c r="Z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0"/>
      <c r="Y179" s="1"/>
      <c r="Z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0"/>
      <c r="Y180" s="1"/>
      <c r="Z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0"/>
      <c r="Y181" s="1"/>
      <c r="Z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0"/>
      <c r="Y182" s="1"/>
      <c r="Z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0"/>
      <c r="Y183" s="1"/>
      <c r="Z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0"/>
      <c r="Y184" s="1"/>
      <c r="Z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0"/>
      <c r="Y185" s="1"/>
      <c r="Z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0"/>
      <c r="Y186" s="1"/>
      <c r="Z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0"/>
      <c r="Y187" s="1"/>
      <c r="Z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0"/>
      <c r="Y188" s="1"/>
      <c r="Z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0"/>
      <c r="Y189" s="1"/>
      <c r="Z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0"/>
      <c r="Y190" s="1"/>
      <c r="Z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0"/>
      <c r="Y191" s="1"/>
      <c r="Z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0"/>
      <c r="Y192" s="1"/>
      <c r="Z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0"/>
      <c r="Y193" s="1"/>
      <c r="Z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0"/>
      <c r="Y194" s="1"/>
      <c r="Z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0"/>
      <c r="Y195" s="1"/>
      <c r="Z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0"/>
      <c r="Y196" s="1"/>
      <c r="Z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0"/>
      <c r="Y197" s="1"/>
      <c r="Z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0"/>
      <c r="Y198" s="1"/>
      <c r="Z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0"/>
      <c r="Y199" s="1"/>
      <c r="Z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0"/>
      <c r="Y200" s="1"/>
      <c r="Z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0"/>
      <c r="Y201" s="1"/>
      <c r="Z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0"/>
      <c r="Y202" s="1"/>
      <c r="Z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0"/>
      <c r="Y203" s="1"/>
      <c r="Z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0"/>
      <c r="Y204" s="1"/>
      <c r="Z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0"/>
      <c r="Y205" s="1"/>
      <c r="Z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0"/>
      <c r="Y206" s="1"/>
      <c r="Z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0"/>
      <c r="Y207" s="1"/>
      <c r="Z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0"/>
      <c r="Y208" s="1"/>
      <c r="Z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0"/>
      <c r="Y209" s="1"/>
      <c r="Z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0"/>
      <c r="Y210" s="1"/>
      <c r="Z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0"/>
      <c r="Y211" s="1"/>
      <c r="Z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0"/>
      <c r="Y212" s="1"/>
      <c r="Z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0"/>
      <c r="Y213" s="1"/>
      <c r="Z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0"/>
      <c r="Y214" s="1"/>
      <c r="Z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0"/>
      <c r="Y215" s="1"/>
      <c r="Z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0"/>
      <c r="Y216" s="1"/>
      <c r="Z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0"/>
      <c r="Y217" s="1"/>
      <c r="Z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0"/>
      <c r="Y218" s="1"/>
      <c r="Z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0"/>
      <c r="Y219" s="1"/>
      <c r="Z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0"/>
      <c r="Y220" s="1"/>
      <c r="Z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0"/>
      <c r="Y221" s="1"/>
      <c r="Z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0"/>
      <c r="Y222" s="1"/>
      <c r="Z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0"/>
      <c r="Y223" s="1"/>
      <c r="Z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0"/>
      <c r="Y224" s="1"/>
      <c r="Z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0"/>
      <c r="Y225" s="1"/>
      <c r="Z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0"/>
      <c r="Y226" s="1"/>
      <c r="Z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0"/>
      <c r="Y227" s="1"/>
      <c r="Z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0"/>
      <c r="Y228" s="1"/>
      <c r="Z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0"/>
      <c r="Y229" s="1"/>
      <c r="Z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0"/>
      <c r="Y230" s="1"/>
      <c r="Z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0"/>
      <c r="Y231" s="1"/>
      <c r="Z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0"/>
      <c r="Y232" s="1"/>
      <c r="Z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0"/>
      <c r="Y233" s="1"/>
      <c r="Z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0"/>
      <c r="Y234" s="1"/>
      <c r="Z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0"/>
      <c r="Y235" s="1"/>
      <c r="Z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0"/>
      <c r="Y236" s="1"/>
      <c r="Z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0"/>
      <c r="Y237" s="1"/>
      <c r="Z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0"/>
      <c r="Y238" s="1"/>
      <c r="Z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0"/>
      <c r="Y239" s="1"/>
      <c r="Z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0"/>
      <c r="Y240" s="1"/>
      <c r="Z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0"/>
      <c r="Y241" s="1"/>
      <c r="Z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0"/>
      <c r="Y242" s="1"/>
      <c r="Z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0"/>
      <c r="Y243" s="1"/>
      <c r="Z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0"/>
      <c r="Y244" s="1"/>
      <c r="Z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0"/>
      <c r="Y245" s="1"/>
      <c r="Z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0"/>
      <c r="Y246" s="1"/>
      <c r="Z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0"/>
      <c r="Y247" s="1"/>
      <c r="Z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0"/>
      <c r="Y248" s="1"/>
      <c r="Z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0"/>
      <c r="Y249" s="1"/>
      <c r="Z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0"/>
      <c r="Y250" s="1"/>
      <c r="Z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0"/>
      <c r="Y251" s="1"/>
      <c r="Z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0"/>
      <c r="Y252" s="1"/>
      <c r="Z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0"/>
      <c r="Y253" s="1"/>
      <c r="Z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0"/>
      <c r="Y254" s="1"/>
      <c r="Z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0"/>
      <c r="Y255" s="1"/>
      <c r="Z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0"/>
      <c r="Y256" s="1"/>
      <c r="Z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0"/>
      <c r="Y257" s="1"/>
      <c r="Z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0"/>
      <c r="Y258" s="1"/>
      <c r="Z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0"/>
      <c r="Y259" s="1"/>
      <c r="Z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0"/>
      <c r="Y260" s="1"/>
      <c r="Z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0"/>
      <c r="Y261" s="1"/>
      <c r="Z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0"/>
      <c r="Y262" s="1"/>
      <c r="Z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0"/>
      <c r="Y263" s="1"/>
      <c r="Z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0"/>
      <c r="Y264" s="1"/>
      <c r="Z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0"/>
      <c r="Y265" s="1"/>
      <c r="Z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0"/>
      <c r="Y266" s="1"/>
      <c r="Z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0"/>
      <c r="Y267" s="1"/>
      <c r="Z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0"/>
      <c r="Y268" s="1"/>
      <c r="Z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0"/>
      <c r="Y269" s="1"/>
      <c r="Z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0"/>
      <c r="Y270" s="1"/>
      <c r="Z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0"/>
      <c r="Y271" s="1"/>
      <c r="Z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0"/>
      <c r="Y272" s="1"/>
      <c r="Z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0"/>
      <c r="Y273" s="1"/>
      <c r="Z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0"/>
      <c r="Y274" s="1"/>
      <c r="Z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0"/>
      <c r="Y275" s="1"/>
      <c r="Z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0"/>
      <c r="Y276" s="1"/>
      <c r="Z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0"/>
      <c r="Y277" s="1"/>
      <c r="Z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0"/>
      <c r="Y278" s="1"/>
      <c r="Z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0"/>
      <c r="Y279" s="1"/>
      <c r="Z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0"/>
      <c r="Y280" s="1"/>
      <c r="Z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0"/>
      <c r="Y281" s="1"/>
      <c r="Z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0"/>
      <c r="Y282" s="1"/>
      <c r="Z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0"/>
      <c r="Y283" s="1"/>
      <c r="Z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0"/>
      <c r="Y284" s="1"/>
      <c r="Z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0"/>
      <c r="Y285" s="1"/>
      <c r="Z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0"/>
      <c r="Y286" s="1"/>
      <c r="Z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0"/>
      <c r="Y287" s="1"/>
      <c r="Z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0"/>
      <c r="Y288" s="1"/>
      <c r="Z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0"/>
      <c r="Y289" s="1"/>
      <c r="Z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0"/>
      <c r="Y290" s="1"/>
      <c r="Z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0"/>
      <c r="Y291" s="1"/>
      <c r="Z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0"/>
      <c r="Y292" s="1"/>
      <c r="Z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0"/>
      <c r="Y293" s="1"/>
      <c r="Z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0"/>
      <c r="Y294" s="1"/>
      <c r="Z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0"/>
      <c r="Y295" s="1"/>
      <c r="Z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0"/>
      <c r="Y296" s="1"/>
      <c r="Z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0"/>
      <c r="Y297" s="1"/>
      <c r="Z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0"/>
      <c r="Y298" s="1"/>
      <c r="Z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0"/>
      <c r="Y299" s="1"/>
      <c r="Z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0"/>
      <c r="Y300" s="1"/>
      <c r="Z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0"/>
      <c r="Y301" s="1"/>
      <c r="Z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0"/>
      <c r="Y302" s="1"/>
      <c r="Z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0"/>
      <c r="Y303" s="1"/>
      <c r="Z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0"/>
      <c r="Y304" s="1"/>
      <c r="Z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0"/>
      <c r="Y305" s="1"/>
      <c r="Z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0"/>
      <c r="Y306" s="1"/>
      <c r="Z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0"/>
      <c r="Y307" s="1"/>
      <c r="Z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0"/>
      <c r="Y308" s="1"/>
      <c r="Z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0"/>
      <c r="Y309" s="1"/>
      <c r="Z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0"/>
      <c r="Y310" s="1"/>
      <c r="Z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0"/>
      <c r="Y311" s="1"/>
      <c r="Z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0"/>
      <c r="Y312" s="1"/>
      <c r="Z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0"/>
      <c r="Y313" s="1"/>
      <c r="Z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0"/>
      <c r="Y314" s="1"/>
      <c r="Z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0"/>
      <c r="Y315" s="1"/>
      <c r="Z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0"/>
      <c r="Y316" s="1"/>
      <c r="Z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0"/>
      <c r="Y317" s="1"/>
      <c r="Z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0"/>
      <c r="Y318" s="1"/>
      <c r="Z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0"/>
      <c r="Y319" s="1"/>
      <c r="Z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0"/>
      <c r="Y320" s="1"/>
      <c r="Z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0"/>
      <c r="Y321" s="1"/>
      <c r="Z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0"/>
      <c r="Y322" s="1"/>
      <c r="Z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0"/>
      <c r="Y323" s="1"/>
      <c r="Z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0"/>
      <c r="Y324" s="1"/>
      <c r="Z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0"/>
      <c r="Y325" s="1"/>
      <c r="Z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0"/>
      <c r="Y326" s="1"/>
      <c r="Z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0"/>
      <c r="Y327" s="1"/>
      <c r="Z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0"/>
      <c r="Y328" s="1"/>
      <c r="Z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0"/>
      <c r="Y329" s="1"/>
      <c r="Z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0"/>
      <c r="Y330" s="1"/>
      <c r="Z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0"/>
      <c r="Y331" s="1"/>
      <c r="Z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0"/>
      <c r="Y332" s="1"/>
      <c r="Z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0"/>
      <c r="Y333" s="1"/>
      <c r="Z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0"/>
      <c r="Y334" s="1"/>
      <c r="Z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0"/>
      <c r="Y335" s="1"/>
      <c r="Z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0"/>
      <c r="Y336" s="1"/>
      <c r="Z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0"/>
      <c r="Y337" s="1"/>
      <c r="Z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0"/>
      <c r="Y338" s="1"/>
      <c r="Z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0"/>
      <c r="Y339" s="1"/>
      <c r="Z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0"/>
      <c r="Y340" s="1"/>
      <c r="Z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0"/>
      <c r="Y341" s="1"/>
      <c r="Z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0"/>
      <c r="Y342" s="1"/>
      <c r="Z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0"/>
      <c r="Y343" s="1"/>
      <c r="Z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0"/>
      <c r="Y344" s="1"/>
      <c r="Z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0"/>
      <c r="Y345" s="1"/>
      <c r="Z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0"/>
      <c r="Y346" s="1"/>
      <c r="Z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0"/>
      <c r="Y347" s="1"/>
      <c r="Z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0"/>
      <c r="Y348" s="1"/>
      <c r="Z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0"/>
      <c r="Y349" s="1"/>
      <c r="Z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0"/>
      <c r="Y350" s="1"/>
      <c r="Z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0"/>
      <c r="Y351" s="1"/>
      <c r="Z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0"/>
      <c r="Y352" s="1"/>
      <c r="Z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0"/>
      <c r="Y353" s="1"/>
      <c r="Z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0"/>
      <c r="Y354" s="1"/>
      <c r="Z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0"/>
      <c r="Y355" s="1"/>
      <c r="Z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0"/>
      <c r="Y356" s="1"/>
      <c r="Z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0"/>
      <c r="Y357" s="1"/>
      <c r="Z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0"/>
      <c r="Y358" s="1"/>
      <c r="Z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0"/>
      <c r="Y359" s="1"/>
      <c r="Z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0"/>
      <c r="Y360" s="1"/>
      <c r="Z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0"/>
      <c r="Y361" s="1"/>
      <c r="Z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0"/>
      <c r="Y362" s="1"/>
      <c r="Z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0"/>
      <c r="Y363" s="1"/>
      <c r="Z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0"/>
      <c r="Y364" s="1"/>
      <c r="Z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0"/>
      <c r="Y365" s="1"/>
      <c r="Z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0"/>
      <c r="Y366" s="1"/>
      <c r="Z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0"/>
      <c r="Y367" s="1"/>
      <c r="Z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0"/>
      <c r="Y368" s="1"/>
      <c r="Z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0"/>
      <c r="Y369" s="1"/>
      <c r="Z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0"/>
      <c r="Y370" s="1"/>
      <c r="Z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0"/>
      <c r="Y371" s="1"/>
      <c r="Z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0"/>
      <c r="Y372" s="1"/>
      <c r="Z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0"/>
      <c r="Y373" s="1"/>
      <c r="Z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0"/>
      <c r="Y374" s="1"/>
      <c r="Z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0"/>
      <c r="Y375" s="1"/>
      <c r="Z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0"/>
      <c r="Y376" s="1"/>
      <c r="Z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0"/>
      <c r="Y377" s="1"/>
      <c r="Z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0"/>
      <c r="Y378" s="1"/>
      <c r="Z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0"/>
      <c r="Y379" s="1"/>
      <c r="Z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0"/>
      <c r="Y380" s="1"/>
      <c r="Z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0"/>
      <c r="Y381" s="1"/>
      <c r="Z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0"/>
      <c r="Y382" s="1"/>
      <c r="Z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0"/>
      <c r="Y383" s="1"/>
      <c r="Z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0"/>
      <c r="Y384" s="1"/>
      <c r="Z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0"/>
      <c r="Y385" s="1"/>
      <c r="Z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0"/>
      <c r="Y386" s="1"/>
      <c r="Z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0"/>
      <c r="Y387" s="1"/>
      <c r="Z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0"/>
      <c r="Y388" s="1"/>
      <c r="Z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0"/>
      <c r="Y389" s="1"/>
      <c r="Z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0"/>
      <c r="Y390" s="1"/>
      <c r="Z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0"/>
      <c r="Y391" s="1"/>
      <c r="Z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0"/>
      <c r="Y392" s="1"/>
      <c r="Z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0"/>
      <c r="Y393" s="1"/>
      <c r="Z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0"/>
      <c r="Y394" s="1"/>
      <c r="Z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0"/>
      <c r="Y395" s="1"/>
      <c r="Z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0"/>
      <c r="Y396" s="1"/>
      <c r="Z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0"/>
      <c r="Y397" s="1"/>
      <c r="Z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0"/>
      <c r="Y398" s="1"/>
      <c r="Z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0"/>
      <c r="Y399" s="1"/>
      <c r="Z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0"/>
      <c r="Y400" s="1"/>
      <c r="Z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0"/>
      <c r="Y401" s="1"/>
      <c r="Z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0"/>
      <c r="Y402" s="1"/>
      <c r="Z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0"/>
      <c r="Y403" s="1"/>
      <c r="Z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0"/>
      <c r="Y404" s="1"/>
      <c r="Z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0"/>
      <c r="Y405" s="1"/>
      <c r="Z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0"/>
      <c r="Y406" s="1"/>
      <c r="Z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0"/>
      <c r="Y407" s="1"/>
      <c r="Z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0"/>
      <c r="Y408" s="1"/>
      <c r="Z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0"/>
      <c r="Y409" s="1"/>
      <c r="Z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0"/>
      <c r="Y410" s="1"/>
      <c r="Z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0"/>
      <c r="Y411" s="1"/>
      <c r="Z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0"/>
      <c r="Y412" s="1"/>
      <c r="Z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0"/>
      <c r="Y413" s="1"/>
      <c r="Z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0"/>
      <c r="Y414" s="1"/>
      <c r="Z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0"/>
      <c r="Y415" s="1"/>
      <c r="Z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0"/>
      <c r="Y416" s="1"/>
      <c r="Z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0"/>
      <c r="Y417" s="1"/>
      <c r="Z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0"/>
      <c r="Y418" s="1"/>
      <c r="Z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0"/>
      <c r="Y419" s="1"/>
      <c r="Z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0"/>
      <c r="Y420" s="1"/>
      <c r="Z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0"/>
      <c r="Y421" s="1"/>
      <c r="Z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0"/>
      <c r="Y422" s="1"/>
      <c r="Z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0"/>
      <c r="Y423" s="1"/>
      <c r="Z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0"/>
      <c r="Y424" s="1"/>
      <c r="Z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0"/>
      <c r="Y425" s="1"/>
      <c r="Z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0"/>
      <c r="Y426" s="1"/>
      <c r="Z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0"/>
      <c r="Y427" s="1"/>
      <c r="Z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0"/>
      <c r="Y428" s="1"/>
      <c r="Z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0"/>
      <c r="Y429" s="1"/>
      <c r="Z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0"/>
      <c r="Y430" s="1"/>
      <c r="Z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0"/>
      <c r="Y431" s="1"/>
      <c r="Z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0"/>
      <c r="Y432" s="1"/>
      <c r="Z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0"/>
      <c r="Y433" s="1"/>
      <c r="Z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0"/>
      <c r="Y434" s="1"/>
      <c r="Z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0"/>
      <c r="Y435" s="1"/>
      <c r="Z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0"/>
      <c r="Y436" s="1"/>
      <c r="Z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0"/>
      <c r="Y437" s="1"/>
      <c r="Z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0"/>
      <c r="Y438" s="1"/>
      <c r="Z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0"/>
      <c r="Y439" s="1"/>
      <c r="Z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0"/>
      <c r="Y440" s="1"/>
      <c r="Z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0"/>
      <c r="Y441" s="1"/>
      <c r="Z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0"/>
      <c r="Y442" s="1"/>
      <c r="Z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0"/>
      <c r="Y443" s="1"/>
      <c r="Z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0"/>
      <c r="Y444" s="1"/>
      <c r="Z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0"/>
      <c r="Y445" s="1"/>
      <c r="Z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0"/>
      <c r="Y446" s="1"/>
      <c r="Z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0"/>
      <c r="Y447" s="1"/>
      <c r="Z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0"/>
      <c r="Y448" s="1"/>
      <c r="Z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0"/>
      <c r="Y449" s="1"/>
      <c r="Z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0"/>
      <c r="Y450" s="1"/>
      <c r="Z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0"/>
      <c r="Y451" s="1"/>
      <c r="Z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0"/>
      <c r="Y452" s="1"/>
      <c r="Z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0"/>
      <c r="Y453" s="1"/>
      <c r="Z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0"/>
      <c r="Y454" s="1"/>
      <c r="Z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0"/>
      <c r="Y455" s="1"/>
      <c r="Z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0"/>
      <c r="Y456" s="1"/>
      <c r="Z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0"/>
      <c r="Y457" s="1"/>
      <c r="Z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0"/>
      <c r="Y458" s="1"/>
      <c r="Z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0"/>
      <c r="Y459" s="1"/>
      <c r="Z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0"/>
      <c r="Y460" s="1"/>
      <c r="Z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0"/>
      <c r="Y461" s="1"/>
      <c r="Z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0"/>
      <c r="Y462" s="1"/>
      <c r="Z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0"/>
      <c r="Y463" s="1"/>
      <c r="Z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0"/>
      <c r="Y464" s="1"/>
      <c r="Z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0"/>
      <c r="Y465" s="1"/>
      <c r="Z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0"/>
      <c r="Y466" s="1"/>
      <c r="Z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0"/>
      <c r="Y467" s="1"/>
      <c r="Z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0"/>
      <c r="Y468" s="1"/>
      <c r="Z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0"/>
      <c r="Y469" s="1"/>
      <c r="Z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0"/>
      <c r="Y470" s="1"/>
      <c r="Z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0"/>
      <c r="Y471" s="1"/>
      <c r="Z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0"/>
      <c r="Y472" s="1"/>
      <c r="Z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0"/>
      <c r="Y473" s="1"/>
      <c r="Z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0"/>
      <c r="Y474" s="1"/>
      <c r="Z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0"/>
      <c r="Y475" s="1"/>
      <c r="Z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0"/>
      <c r="Y476" s="1"/>
      <c r="Z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0"/>
      <c r="Y477" s="1"/>
      <c r="Z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0"/>
      <c r="Y478" s="1"/>
      <c r="Z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0"/>
      <c r="Y479" s="1"/>
      <c r="Z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0"/>
      <c r="Y480" s="1"/>
      <c r="Z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0"/>
      <c r="Y481" s="1"/>
      <c r="Z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0"/>
      <c r="Y482" s="1"/>
      <c r="Z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0"/>
      <c r="Y483" s="1"/>
      <c r="Z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0"/>
      <c r="Y484" s="1"/>
      <c r="Z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0"/>
      <c r="Y485" s="1"/>
      <c r="Z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0"/>
      <c r="Y486" s="1"/>
      <c r="Z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0"/>
      <c r="Y487" s="1"/>
      <c r="Z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0"/>
      <c r="Y488" s="1"/>
      <c r="Z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0"/>
      <c r="Y489" s="1"/>
      <c r="Z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0"/>
      <c r="Y490" s="1"/>
      <c r="Z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0"/>
      <c r="Y491" s="1"/>
      <c r="Z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0"/>
      <c r="Y492" s="1"/>
      <c r="Z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0"/>
      <c r="Y493" s="1"/>
      <c r="Z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0"/>
      <c r="Y494" s="1"/>
      <c r="Z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0"/>
      <c r="Y495" s="1"/>
      <c r="Z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0"/>
      <c r="Y496" s="1"/>
      <c r="Z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0"/>
      <c r="Y497" s="1"/>
      <c r="Z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0"/>
      <c r="Y498" s="1"/>
      <c r="Z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0"/>
      <c r="Y499" s="1"/>
      <c r="Z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3" xr:uid="{C0FB1115-A3F1-45A7-BD99-A81890B6E3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2024-12-30T09:38:52Z</dcterms:created>
  <dcterms:modified xsi:type="dcterms:W3CDTF">2025-01-03T08:14:09Z</dcterms:modified>
</cp:coreProperties>
</file>