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КИ филиалы\"/>
    </mc:Choice>
  </mc:AlternateContent>
  <xr:revisionPtr revIDLastSave="0" documentId="13_ncr:1_{DEDEE875-E6FB-40D5-925A-AD339D1939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" l="1"/>
  <c r="R44" i="1"/>
  <c r="R93" i="1"/>
  <c r="R92" i="1"/>
  <c r="R89" i="1"/>
  <c r="R88" i="1"/>
  <c r="R84" i="1"/>
  <c r="R83" i="1"/>
  <c r="R81" i="1"/>
  <c r="R80" i="1"/>
  <c r="R79" i="1"/>
  <c r="R77" i="1"/>
  <c r="R76" i="1"/>
  <c r="R74" i="1"/>
  <c r="R72" i="1"/>
  <c r="R71" i="1"/>
  <c r="R70" i="1"/>
  <c r="R69" i="1"/>
  <c r="R55" i="1"/>
  <c r="R54" i="1"/>
  <c r="R47" i="1"/>
  <c r="R46" i="1"/>
  <c r="R33" i="1"/>
  <c r="R32" i="1"/>
  <c r="R31" i="1"/>
  <c r="R27" i="1"/>
  <c r="R21" i="1"/>
  <c r="R19" i="1"/>
  <c r="R18" i="1"/>
  <c r="R17" i="1"/>
  <c r="R13" i="1"/>
  <c r="R8" i="1"/>
  <c r="R7" i="1"/>
  <c r="R6" i="1"/>
  <c r="AH78" i="1" l="1"/>
  <c r="AH7" i="1"/>
  <c r="AH8" i="1"/>
  <c r="AH9" i="1"/>
  <c r="AH10" i="1"/>
  <c r="AH11" i="1"/>
  <c r="AH13" i="1"/>
  <c r="AH14" i="1"/>
  <c r="AH17" i="1"/>
  <c r="AH18" i="1"/>
  <c r="AH19" i="1"/>
  <c r="AH20" i="1"/>
  <c r="AH21" i="1"/>
  <c r="AH27" i="1"/>
  <c r="AH28" i="1"/>
  <c r="AH31" i="1"/>
  <c r="AH32" i="1"/>
  <c r="AH33" i="1"/>
  <c r="AH35" i="1"/>
  <c r="AH37" i="1"/>
  <c r="AH38" i="1"/>
  <c r="AH39" i="1"/>
  <c r="AH43" i="1"/>
  <c r="AH46" i="1"/>
  <c r="AH47" i="1"/>
  <c r="AH49" i="1"/>
  <c r="AH53" i="1"/>
  <c r="AH54" i="1"/>
  <c r="AH55" i="1"/>
  <c r="AH56" i="1"/>
  <c r="AH61" i="1"/>
  <c r="AH63" i="1"/>
  <c r="AH64" i="1"/>
  <c r="AH65" i="1"/>
  <c r="AH66" i="1"/>
  <c r="AH67" i="1"/>
  <c r="AH68" i="1"/>
  <c r="AH69" i="1"/>
  <c r="AH70" i="1"/>
  <c r="AH71" i="1"/>
  <c r="AH72" i="1"/>
  <c r="AH74" i="1"/>
  <c r="AH75" i="1"/>
  <c r="AH76" i="1"/>
  <c r="AH77" i="1"/>
  <c r="AH79" i="1"/>
  <c r="AH80" i="1"/>
  <c r="AH81" i="1"/>
  <c r="AH83" i="1"/>
  <c r="AH84" i="1"/>
  <c r="AH85" i="1"/>
  <c r="AH88" i="1"/>
  <c r="AH89" i="1"/>
  <c r="AH92" i="1"/>
  <c r="AH93" i="1"/>
  <c r="AH6" i="1"/>
  <c r="AJ7" i="1" l="1"/>
  <c r="AJ8" i="1"/>
  <c r="AJ9" i="1"/>
  <c r="AJ10" i="1"/>
  <c r="AJ11" i="1"/>
  <c r="AJ12" i="1"/>
  <c r="Q12" i="1" s="1"/>
  <c r="R12" i="1" s="1"/>
  <c r="AH12" i="1" s="1"/>
  <c r="AJ13" i="1"/>
  <c r="AJ14" i="1"/>
  <c r="AJ15" i="1"/>
  <c r="Q15" i="1" s="1"/>
  <c r="R15" i="1" s="1"/>
  <c r="AH15" i="1" s="1"/>
  <c r="AJ16" i="1"/>
  <c r="Q16" i="1" s="1"/>
  <c r="AH16" i="1" s="1"/>
  <c r="AJ17" i="1"/>
  <c r="AJ18" i="1"/>
  <c r="AJ19" i="1"/>
  <c r="AJ20" i="1"/>
  <c r="AJ21" i="1"/>
  <c r="AJ22" i="1"/>
  <c r="Q22" i="1" s="1"/>
  <c r="R22" i="1" s="1"/>
  <c r="AH22" i="1" s="1"/>
  <c r="AJ23" i="1"/>
  <c r="Q23" i="1" s="1"/>
  <c r="R23" i="1" s="1"/>
  <c r="AH23" i="1" s="1"/>
  <c r="AJ24" i="1"/>
  <c r="Q24" i="1" s="1"/>
  <c r="R24" i="1" s="1"/>
  <c r="AH24" i="1" s="1"/>
  <c r="AJ25" i="1"/>
  <c r="Q25" i="1" s="1"/>
  <c r="R25" i="1" s="1"/>
  <c r="AH25" i="1" s="1"/>
  <c r="AJ26" i="1"/>
  <c r="Q26" i="1" s="1"/>
  <c r="R26" i="1" s="1"/>
  <c r="AH26" i="1" s="1"/>
  <c r="AJ27" i="1"/>
  <c r="AJ28" i="1"/>
  <c r="AJ29" i="1"/>
  <c r="Q29" i="1" s="1"/>
  <c r="R29" i="1" s="1"/>
  <c r="AH29" i="1" s="1"/>
  <c r="AJ30" i="1"/>
  <c r="Q30" i="1" s="1"/>
  <c r="R30" i="1" s="1"/>
  <c r="AH30" i="1" s="1"/>
  <c r="AJ31" i="1"/>
  <c r="AJ32" i="1"/>
  <c r="AJ33" i="1"/>
  <c r="AJ34" i="1"/>
  <c r="Q34" i="1" s="1"/>
  <c r="R34" i="1" s="1"/>
  <c r="AH34" i="1" s="1"/>
  <c r="AJ35" i="1"/>
  <c r="AJ36" i="1"/>
  <c r="Q36" i="1" s="1"/>
  <c r="R36" i="1" s="1"/>
  <c r="AH36" i="1" s="1"/>
  <c r="AJ37" i="1"/>
  <c r="AJ38" i="1"/>
  <c r="AJ39" i="1"/>
  <c r="AJ40" i="1"/>
  <c r="Q40" i="1" s="1"/>
  <c r="R40" i="1" s="1"/>
  <c r="AH40" i="1" s="1"/>
  <c r="AJ41" i="1"/>
  <c r="Q41" i="1" s="1"/>
  <c r="R41" i="1" s="1"/>
  <c r="AH41" i="1" s="1"/>
  <c r="AJ42" i="1"/>
  <c r="Q42" i="1" s="1"/>
  <c r="AH42" i="1" s="1"/>
  <c r="AJ43" i="1"/>
  <c r="AJ44" i="1"/>
  <c r="Q44" i="1" s="1"/>
  <c r="AH44" i="1" s="1"/>
  <c r="AJ45" i="1"/>
  <c r="Q45" i="1" s="1"/>
  <c r="R45" i="1" s="1"/>
  <c r="AH45" i="1" s="1"/>
  <c r="AJ46" i="1"/>
  <c r="AJ47" i="1"/>
  <c r="AJ48" i="1"/>
  <c r="Q48" i="1" s="1"/>
  <c r="R48" i="1" s="1"/>
  <c r="AH48" i="1" s="1"/>
  <c r="AJ49" i="1"/>
  <c r="AJ50" i="1"/>
  <c r="Q50" i="1" s="1"/>
  <c r="R50" i="1" s="1"/>
  <c r="AH50" i="1" s="1"/>
  <c r="AJ51" i="1"/>
  <c r="Q51" i="1" s="1"/>
  <c r="R51" i="1" s="1"/>
  <c r="AH51" i="1" s="1"/>
  <c r="AJ52" i="1"/>
  <c r="Q52" i="1" s="1"/>
  <c r="R52" i="1" s="1"/>
  <c r="AH52" i="1" s="1"/>
  <c r="AJ53" i="1"/>
  <c r="AJ54" i="1"/>
  <c r="AJ55" i="1"/>
  <c r="AJ56" i="1"/>
  <c r="AJ57" i="1"/>
  <c r="Q57" i="1" s="1"/>
  <c r="AH57" i="1" s="1"/>
  <c r="AJ58" i="1"/>
  <c r="Q58" i="1" s="1"/>
  <c r="AH58" i="1" s="1"/>
  <c r="AJ59" i="1"/>
  <c r="Q59" i="1" s="1"/>
  <c r="R59" i="1" s="1"/>
  <c r="AH59" i="1" s="1"/>
  <c r="AJ60" i="1"/>
  <c r="Q60" i="1" s="1"/>
  <c r="R60" i="1" s="1"/>
  <c r="AH60" i="1" s="1"/>
  <c r="AJ61" i="1"/>
  <c r="AJ62" i="1"/>
  <c r="Q62" i="1" s="1"/>
  <c r="R62" i="1" s="1"/>
  <c r="AH62" i="1" s="1"/>
  <c r="AJ63" i="1"/>
  <c r="AJ64" i="1"/>
  <c r="AJ65" i="1"/>
  <c r="AJ66" i="1"/>
  <c r="AJ67" i="1"/>
  <c r="AJ68" i="1"/>
  <c r="AJ69" i="1"/>
  <c r="AJ70" i="1"/>
  <c r="AJ71" i="1"/>
  <c r="AJ72" i="1"/>
  <c r="AJ73" i="1"/>
  <c r="Q73" i="1" s="1"/>
  <c r="R73" i="1" s="1"/>
  <c r="AH73" i="1" s="1"/>
  <c r="AJ74" i="1"/>
  <c r="AJ75" i="1"/>
  <c r="AJ76" i="1"/>
  <c r="AJ77" i="1"/>
  <c r="AJ78" i="1"/>
  <c r="AJ79" i="1"/>
  <c r="AJ80" i="1"/>
  <c r="AJ81" i="1"/>
  <c r="AJ82" i="1"/>
  <c r="Q82" i="1" s="1"/>
  <c r="R82" i="1" s="1"/>
  <c r="AH82" i="1" s="1"/>
  <c r="AJ83" i="1"/>
  <c r="AJ84" i="1"/>
  <c r="AJ85" i="1"/>
  <c r="AJ86" i="1"/>
  <c r="Q86" i="1" s="1"/>
  <c r="R86" i="1" s="1"/>
  <c r="AH86" i="1" s="1"/>
  <c r="AJ87" i="1"/>
  <c r="Q87" i="1" s="1"/>
  <c r="R87" i="1" s="1"/>
  <c r="AH87" i="1" s="1"/>
  <c r="AJ88" i="1"/>
  <c r="AJ89" i="1"/>
  <c r="AJ90" i="1"/>
  <c r="Q90" i="1" s="1"/>
  <c r="AH90" i="1" s="1"/>
  <c r="AJ91" i="1"/>
  <c r="Q91" i="1" s="1"/>
  <c r="R91" i="1" s="1"/>
  <c r="AH91" i="1" s="1"/>
  <c r="AJ92" i="1"/>
  <c r="AJ93" i="1"/>
  <c r="AJ6" i="1"/>
  <c r="L7" i="1"/>
  <c r="P7" i="1" s="1"/>
  <c r="U7" i="1" s="1"/>
  <c r="L8" i="1"/>
  <c r="P8" i="1" s="1"/>
  <c r="U8" i="1" s="1"/>
  <c r="L9" i="1"/>
  <c r="P9" i="1" s="1"/>
  <c r="L10" i="1"/>
  <c r="P10" i="1" s="1"/>
  <c r="U10" i="1" s="1"/>
  <c r="L11" i="1"/>
  <c r="P11" i="1" s="1"/>
  <c r="L12" i="1"/>
  <c r="P12" i="1" s="1"/>
  <c r="U12" i="1" s="1"/>
  <c r="L13" i="1"/>
  <c r="P13" i="1" s="1"/>
  <c r="U13" i="1" s="1"/>
  <c r="L14" i="1"/>
  <c r="P14" i="1" s="1"/>
  <c r="U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U18" i="1" s="1"/>
  <c r="L19" i="1"/>
  <c r="P19" i="1" s="1"/>
  <c r="U19" i="1" s="1"/>
  <c r="L20" i="1"/>
  <c r="P20" i="1" s="1"/>
  <c r="U20" i="1" s="1"/>
  <c r="L21" i="1"/>
  <c r="P21" i="1" s="1"/>
  <c r="U21" i="1" s="1"/>
  <c r="L22" i="1"/>
  <c r="P22" i="1" s="1"/>
  <c r="U22" i="1" s="1"/>
  <c r="L23" i="1"/>
  <c r="P23" i="1" s="1"/>
  <c r="U23" i="1" s="1"/>
  <c r="L24" i="1"/>
  <c r="P24" i="1" s="1"/>
  <c r="U24" i="1" s="1"/>
  <c r="L25" i="1"/>
  <c r="P25" i="1" s="1"/>
  <c r="U25" i="1" s="1"/>
  <c r="L26" i="1"/>
  <c r="P26" i="1" s="1"/>
  <c r="U26" i="1" s="1"/>
  <c r="L27" i="1"/>
  <c r="P27" i="1" s="1"/>
  <c r="U27" i="1" s="1"/>
  <c r="L28" i="1"/>
  <c r="P28" i="1" s="1"/>
  <c r="U28" i="1" s="1"/>
  <c r="L29" i="1"/>
  <c r="P29" i="1" s="1"/>
  <c r="U29" i="1" s="1"/>
  <c r="L30" i="1"/>
  <c r="P30" i="1" s="1"/>
  <c r="U30" i="1" s="1"/>
  <c r="L31" i="1"/>
  <c r="P31" i="1" s="1"/>
  <c r="U31" i="1" s="1"/>
  <c r="L32" i="1"/>
  <c r="P32" i="1" s="1"/>
  <c r="U32" i="1" s="1"/>
  <c r="L33" i="1"/>
  <c r="P33" i="1" s="1"/>
  <c r="U33" i="1" s="1"/>
  <c r="L34" i="1"/>
  <c r="P34" i="1" s="1"/>
  <c r="U34" i="1" s="1"/>
  <c r="L35" i="1"/>
  <c r="P35" i="1" s="1"/>
  <c r="U35" i="1" s="1"/>
  <c r="L36" i="1"/>
  <c r="P36" i="1" s="1"/>
  <c r="U36" i="1" s="1"/>
  <c r="L37" i="1"/>
  <c r="P37" i="1" s="1"/>
  <c r="U37" i="1" s="1"/>
  <c r="L38" i="1"/>
  <c r="P38" i="1" s="1"/>
  <c r="L39" i="1"/>
  <c r="P39" i="1" s="1"/>
  <c r="U39" i="1" s="1"/>
  <c r="L40" i="1"/>
  <c r="P40" i="1" s="1"/>
  <c r="U40" i="1" s="1"/>
  <c r="L41" i="1"/>
  <c r="P41" i="1" s="1"/>
  <c r="U41" i="1" s="1"/>
  <c r="L42" i="1"/>
  <c r="P42" i="1" s="1"/>
  <c r="U42" i="1" s="1"/>
  <c r="L43" i="1"/>
  <c r="P43" i="1" s="1"/>
  <c r="L44" i="1"/>
  <c r="P44" i="1" s="1"/>
  <c r="U44" i="1" s="1"/>
  <c r="L45" i="1"/>
  <c r="P45" i="1" s="1"/>
  <c r="U45" i="1" s="1"/>
  <c r="L46" i="1"/>
  <c r="P46" i="1" s="1"/>
  <c r="U46" i="1" s="1"/>
  <c r="L47" i="1"/>
  <c r="P47" i="1" s="1"/>
  <c r="U47" i="1" s="1"/>
  <c r="L48" i="1"/>
  <c r="P48" i="1" s="1"/>
  <c r="U48" i="1" s="1"/>
  <c r="L49" i="1"/>
  <c r="P49" i="1" s="1"/>
  <c r="U49" i="1" s="1"/>
  <c r="L50" i="1"/>
  <c r="P50" i="1" s="1"/>
  <c r="U50" i="1" s="1"/>
  <c r="L51" i="1"/>
  <c r="P51" i="1" s="1"/>
  <c r="U51" i="1" s="1"/>
  <c r="L52" i="1"/>
  <c r="P52" i="1" s="1"/>
  <c r="U52" i="1" s="1"/>
  <c r="L53" i="1"/>
  <c r="P53" i="1" s="1"/>
  <c r="U53" i="1" s="1"/>
  <c r="L54" i="1"/>
  <c r="P54" i="1" s="1"/>
  <c r="U54" i="1" s="1"/>
  <c r="L55" i="1"/>
  <c r="P55" i="1" s="1"/>
  <c r="U55" i="1" s="1"/>
  <c r="L56" i="1"/>
  <c r="P56" i="1" s="1"/>
  <c r="L57" i="1"/>
  <c r="P57" i="1" s="1"/>
  <c r="U57" i="1" s="1"/>
  <c r="L58" i="1"/>
  <c r="P58" i="1" s="1"/>
  <c r="U58" i="1" s="1"/>
  <c r="L59" i="1"/>
  <c r="P59" i="1" s="1"/>
  <c r="U59" i="1" s="1"/>
  <c r="L60" i="1"/>
  <c r="P60" i="1" s="1"/>
  <c r="U60" i="1" s="1"/>
  <c r="L61" i="1"/>
  <c r="P61" i="1" s="1"/>
  <c r="U61" i="1" s="1"/>
  <c r="L62" i="1"/>
  <c r="P62" i="1" s="1"/>
  <c r="U62" i="1" s="1"/>
  <c r="L63" i="1"/>
  <c r="P63" i="1" s="1"/>
  <c r="U63" i="1" s="1"/>
  <c r="L64" i="1"/>
  <c r="P64" i="1" s="1"/>
  <c r="L65" i="1"/>
  <c r="P65" i="1" s="1"/>
  <c r="U65" i="1" s="1"/>
  <c r="L66" i="1"/>
  <c r="P66" i="1" s="1"/>
  <c r="L67" i="1"/>
  <c r="P67" i="1" s="1"/>
  <c r="U67" i="1" s="1"/>
  <c r="L68" i="1"/>
  <c r="P68" i="1" s="1"/>
  <c r="L69" i="1"/>
  <c r="P69" i="1" s="1"/>
  <c r="U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U76" i="1" s="1"/>
  <c r="L77" i="1"/>
  <c r="P77" i="1" s="1"/>
  <c r="U77" i="1" s="1"/>
  <c r="L78" i="1"/>
  <c r="P78" i="1" s="1"/>
  <c r="U78" i="1" s="1"/>
  <c r="L79" i="1"/>
  <c r="P79" i="1" s="1"/>
  <c r="U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U83" i="1" s="1"/>
  <c r="L84" i="1"/>
  <c r="P84" i="1" s="1"/>
  <c r="U84" i="1" s="1"/>
  <c r="L85" i="1"/>
  <c r="P85" i="1" s="1"/>
  <c r="U85" i="1" s="1"/>
  <c r="L86" i="1"/>
  <c r="P86" i="1" s="1"/>
  <c r="U86" i="1" s="1"/>
  <c r="L87" i="1"/>
  <c r="P87" i="1" s="1"/>
  <c r="L88" i="1"/>
  <c r="P88" i="1" s="1"/>
  <c r="U88" i="1" s="1"/>
  <c r="L89" i="1"/>
  <c r="P89" i="1" s="1"/>
  <c r="L90" i="1"/>
  <c r="P90" i="1" s="1"/>
  <c r="U90" i="1" s="1"/>
  <c r="L91" i="1"/>
  <c r="P91" i="1" s="1"/>
  <c r="L92" i="1"/>
  <c r="P92" i="1" s="1"/>
  <c r="U92" i="1" s="1"/>
  <c r="L93" i="1"/>
  <c r="P93" i="1" s="1"/>
  <c r="L6" i="1"/>
  <c r="P6" i="1" s="1"/>
  <c r="U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R5" i="1" l="1"/>
  <c r="V93" i="1"/>
  <c r="U93" i="1"/>
  <c r="V91" i="1"/>
  <c r="U91" i="1"/>
  <c r="V89" i="1"/>
  <c r="U89" i="1"/>
  <c r="V87" i="1"/>
  <c r="U87" i="1"/>
  <c r="K5" i="1"/>
  <c r="Q5" i="1"/>
  <c r="AH5" i="1"/>
  <c r="V6" i="1"/>
  <c r="V92" i="1"/>
  <c r="V90" i="1"/>
  <c r="V88" i="1"/>
  <c r="V86" i="1"/>
  <c r="V84" i="1"/>
  <c r="V82" i="1"/>
  <c r="V80" i="1"/>
  <c r="V78" i="1"/>
  <c r="V76" i="1"/>
  <c r="V74" i="1"/>
  <c r="V72" i="1"/>
  <c r="V70" i="1"/>
  <c r="U68" i="1"/>
  <c r="V68" i="1"/>
  <c r="U66" i="1"/>
  <c r="V66" i="1"/>
  <c r="U64" i="1"/>
  <c r="V64" i="1"/>
  <c r="V62" i="1"/>
  <c r="V59" i="1"/>
  <c r="V57" i="1"/>
  <c r="U56" i="1"/>
  <c r="V56" i="1"/>
  <c r="V54" i="1"/>
  <c r="V52" i="1"/>
  <c r="V50" i="1"/>
  <c r="V47" i="1"/>
  <c r="V45" i="1"/>
  <c r="U43" i="1"/>
  <c r="V43" i="1"/>
  <c r="V42" i="1"/>
  <c r="V40" i="1"/>
  <c r="U38" i="1"/>
  <c r="V38" i="1"/>
  <c r="V36" i="1"/>
  <c r="V34" i="1"/>
  <c r="V33" i="1"/>
  <c r="V31" i="1"/>
  <c r="V29" i="1"/>
  <c r="V27" i="1"/>
  <c r="V25" i="1"/>
  <c r="V23" i="1"/>
  <c r="V21" i="1"/>
  <c r="V19" i="1"/>
  <c r="V17" i="1"/>
  <c r="V15" i="1"/>
  <c r="V13" i="1"/>
  <c r="U11" i="1"/>
  <c r="V11" i="1"/>
  <c r="U9" i="1"/>
  <c r="V9" i="1"/>
  <c r="V7" i="1"/>
  <c r="P5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60" i="1"/>
  <c r="V58" i="1"/>
  <c r="V55" i="1"/>
  <c r="V53" i="1"/>
  <c r="V51" i="1"/>
  <c r="V49" i="1"/>
  <c r="V48" i="1"/>
  <c r="V46" i="1"/>
  <c r="V44" i="1"/>
  <c r="V41" i="1"/>
  <c r="V39" i="1"/>
  <c r="V37" i="1"/>
  <c r="V35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L5" i="1"/>
</calcChain>
</file>

<file path=xl/sharedStrings.xml><?xml version="1.0" encoding="utf-8"?>
<sst xmlns="http://schemas.openxmlformats.org/spreadsheetml/2006/main" count="356" uniqueCount="141">
  <si>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</si>
  <si>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</si>
  <si>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</si>
  <si>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</si>
  <si>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</si>
  <si>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</si>
  <si>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</si>
  <si>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</si>
  <si>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</si>
  <si>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</si>
  <si>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</si>
  <si>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</si>
  <si>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</si>
  <si>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</si>
  <si>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</si>
  <si>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</si>
  <si>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</si>
  <si>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</si>
  <si>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</si>
  <si>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</si>
  <si>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</si>
  <si>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</si>
  <si>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</si>
  <si>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</si>
  <si>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03,01,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</si>
  <si>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</si>
  <si>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</si>
  <si>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</si>
  <si>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</si>
  <si>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</si>
  <si>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</si>
  <si>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</si>
  <si>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</si>
  <si>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</si>
  <si>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</si>
  <si>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</si>
  <si>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</si>
  <si>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</si>
  <si>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</si>
  <si>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</si>
  <si>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</si>
  <si>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</si>
  <si>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</si>
  <si>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</si>
  <si>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</si>
  <si>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</si>
  <si>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</si>
  <si>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</si>
  <si>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</si>
  <si>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</si>
  <si>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</si>
  <si>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</si>
  <si>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</si>
  <si>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</si>
  <si>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</si>
  <si>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</si>
  <si>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</si>
  <si>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</si>
  <si>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</si>
  <si>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</si>
  <si>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</si>
  <si>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27,12,24 филиал обнулил / ТМА декабрь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</si>
  <si>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</si>
  <si>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</si>
  <si>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</si>
  <si>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</si>
  <si>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</si>
  <si>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</si>
  <si>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</si>
  <si>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</si>
  <si>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</si>
  <si>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</si>
  <si>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</si>
  <si>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</si>
  <si>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</si>
  <si>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</si>
  <si>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</si>
  <si>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</si>
  <si>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</si>
  <si>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</si>
  <si>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</si>
  <si>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</si>
  <si>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</si>
  <si>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</si>
  <si>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</si>
  <si>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</si>
  <si>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</si>
  <si>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</si>
  <si>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</si>
  <si>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</si>
  <si>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</si>
  <si>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</si>
  <si>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</si>
  <si>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</si>
  <si>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</si>
  <si>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</si>
  <si>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</si>
  <si>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</si>
  <si>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</si>
  <si>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</si>
  <si>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</si>
  <si>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</si>
  <si>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</si>
  <si>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</si>
  <si>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</si>
  <si>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</si>
  <si>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</si>
  <si>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</si>
  <si>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</si>
  <si>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</si>
  <si>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</si>
  <si>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</si>
  <si>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</si>
  <si>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</si>
  <si>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</si>
  <si>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</si>
  <si>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</si>
  <si>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</si>
  <si>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</si>
  <si>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</si>
  <si>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</si>
  <si>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</si>
  <si>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</si>
  <si>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</si>
  <si>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</si>
  <si>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</si>
  <si>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</si>
  <si>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</si>
  <si>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</si>
  <si>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</si>
  <si>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</si>
  <si>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</si>
  <si>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</si>
  <si>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</si>
  <si>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ТМА Январь</t>
  </si>
  <si>
    <t>ТМА Январь + Акция Мера маркет</t>
  </si>
  <si>
    <t>Акция Мера маркет</t>
  </si>
  <si>
    <t>Окончание ТМА</t>
  </si>
  <si>
    <t>нужно увеличить продажи / новинка / ТМА декабрь / 03,01,25 филиал обнулил</t>
  </si>
  <si>
    <t>заказ</t>
  </si>
  <si>
    <t>06,01,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</si>
</sst>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8" fillId="6" borderId="1" xfId="1" applyNumberFormat="1" applyFon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2" width="7" customWidth="1"/>
    <col min="13" max="13" width="5.42578125" customWidth="1"/>
    <col min="14" max="14" width="7" customWidth="1"/>
    <col min="15" max="16" width="6" customWidth="1"/>
    <col min="17" max="19" width="7" customWidth="1"/>
    <col min="20" max="20" width="21" customWidth="1"/>
    <col min="21" max="22" width="5" customWidth="1"/>
    <col min="23" max="24" width="6" customWidth="1"/>
    <col min="25" max="25" width="6" style="13" customWidth="1"/>
    <col min="26" max="26" width="6" customWidth="1"/>
    <col min="27" max="27" width="6" style="13" customWidth="1"/>
    <col min="28" max="32" width="6" customWidth="1"/>
    <col min="33" max="33" width="25" customWidth="1"/>
    <col min="34" max="34" width="7" customWidth="1"/>
    <col min="35" max="35" width="4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"/>
      <c r="AA1" s="10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0"/>
      <c r="Z2" s="1"/>
      <c r="AA2" s="10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139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11" t="s">
        <v>20</v>
      </c>
      <c r="Z3" s="2" t="s">
        <v>20</v>
      </c>
      <c r="AA3" s="11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 t="s">
        <v>140</v>
      </c>
      <c r="S4" s="1"/>
      <c r="T4" s="1"/>
      <c r="U4" s="1"/>
      <c r="V4" s="1"/>
      <c r="W4" s="1" t="s">
        <v>25</v>
      </c>
      <c r="X4" s="1" t="s">
        <v>26</v>
      </c>
      <c r="Y4" s="10" t="s">
        <v>27</v>
      </c>
      <c r="Z4" s="1" t="s">
        <v>28</v>
      </c>
      <c r="AA4" s="10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20493.944</v>
      </c>
      <c r="F5" s="4">
        <f>SUM(F6:F495)</f>
        <v>7472.6999999999989</v>
      </c>
      <c r="G5" s="7"/>
      <c r="H5" s="1"/>
      <c r="I5" s="1"/>
      <c r="J5" s="4">
        <f t="shared" ref="J5:S5" si="0">SUM(J6:J495)</f>
        <v>55247.093000000008</v>
      </c>
      <c r="K5" s="4">
        <f t="shared" si="0"/>
        <v>-34753.148999999998</v>
      </c>
      <c r="L5" s="4">
        <f t="shared" si="0"/>
        <v>20415.898000000001</v>
      </c>
      <c r="M5" s="4">
        <f t="shared" si="0"/>
        <v>78.045999999999992</v>
      </c>
      <c r="N5" s="4">
        <f t="shared" si="0"/>
        <v>16184.293399999995</v>
      </c>
      <c r="O5" s="4">
        <f t="shared" si="0"/>
        <v>4730</v>
      </c>
      <c r="P5" s="4">
        <f t="shared" si="0"/>
        <v>4083.1796000000008</v>
      </c>
      <c r="Q5" s="4">
        <f t="shared" si="0"/>
        <v>5341.3634000000002</v>
      </c>
      <c r="R5" s="4">
        <f t="shared" si="0"/>
        <v>5574.7344000000003</v>
      </c>
      <c r="S5" s="4">
        <f t="shared" si="0"/>
        <v>1170</v>
      </c>
      <c r="T5" s="1"/>
      <c r="U5" s="1"/>
      <c r="V5" s="1"/>
      <c r="W5" s="4">
        <f t="shared" ref="W5:AF5" si="1">SUM(W6:W495)</f>
        <v>3495.4505999999983</v>
      </c>
      <c r="X5" s="4">
        <f t="shared" si="1"/>
        <v>2653.3790000000004</v>
      </c>
      <c r="Y5" s="12">
        <f t="shared" si="1"/>
        <v>2547.5372000000007</v>
      </c>
      <c r="Z5" s="4">
        <f t="shared" si="1"/>
        <v>2892.6603999999988</v>
      </c>
      <c r="AA5" s="12">
        <f t="shared" si="1"/>
        <v>2987.0083999999997</v>
      </c>
      <c r="AB5" s="4">
        <f t="shared" si="1"/>
        <v>2675.6007999999993</v>
      </c>
      <c r="AC5" s="4">
        <f t="shared" si="1"/>
        <v>2658.449599999999</v>
      </c>
      <c r="AD5" s="4">
        <f t="shared" si="1"/>
        <v>2600.0906000000004</v>
      </c>
      <c r="AE5" s="4">
        <f t="shared" si="1"/>
        <v>2833.6713999999997</v>
      </c>
      <c r="AF5" s="4">
        <f t="shared" si="1"/>
        <v>2903.2760000000007</v>
      </c>
      <c r="AG5" s="1"/>
      <c r="AH5" s="4">
        <f>SUM(AH6:AH495)</f>
        <v>3793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65.385000000000005</v>
      </c>
      <c r="D6" s="1">
        <v>119.755</v>
      </c>
      <c r="E6" s="1">
        <v>138.482</v>
      </c>
      <c r="F6" s="1">
        <v>40</v>
      </c>
      <c r="G6" s="7">
        <v>1</v>
      </c>
      <c r="H6" s="1">
        <v>50</v>
      </c>
      <c r="I6" s="1" t="s">
        <v>37</v>
      </c>
      <c r="J6" s="1">
        <v>136.85</v>
      </c>
      <c r="K6" s="1">
        <f t="shared" ref="K6:K36" si="2">E6-J6</f>
        <v>1.632000000000005</v>
      </c>
      <c r="L6" s="1">
        <f>E6-M6</f>
        <v>138.482</v>
      </c>
      <c r="M6" s="1"/>
      <c r="N6" s="1">
        <v>223.3544</v>
      </c>
      <c r="O6" s="1"/>
      <c r="P6" s="1">
        <f>L6/5</f>
        <v>27.696400000000001</v>
      </c>
      <c r="Q6" s="5"/>
      <c r="R6" s="5">
        <f>Q6</f>
        <v>0</v>
      </c>
      <c r="S6" s="5"/>
      <c r="T6" s="1"/>
      <c r="U6" s="1">
        <f>(F6+N6+O6+R6)/P6</f>
        <v>9.5086148380294908</v>
      </c>
      <c r="V6" s="1">
        <f>(F6+N6+O6)/P6</f>
        <v>9.5086148380294908</v>
      </c>
      <c r="W6" s="1">
        <v>24.293800000000001</v>
      </c>
      <c r="X6" s="1">
        <v>18.315799999999999</v>
      </c>
      <c r="Y6" s="10">
        <v>18.0868</v>
      </c>
      <c r="Z6" s="1">
        <v>15.1172</v>
      </c>
      <c r="AA6" s="10">
        <v>13.6792</v>
      </c>
      <c r="AB6" s="1">
        <v>12.2766</v>
      </c>
      <c r="AC6" s="1">
        <v>16.384399999999999</v>
      </c>
      <c r="AD6" s="1">
        <v>15.040800000000001</v>
      </c>
      <c r="AE6" s="1">
        <v>12.4808</v>
      </c>
      <c r="AF6" s="1">
        <v>17.063199999999998</v>
      </c>
      <c r="AG6" s="1"/>
      <c r="AH6" s="1">
        <f>ROUND(R6*G6,0)</f>
        <v>0</v>
      </c>
      <c r="AI6" s="1"/>
      <c r="AJ6" s="10">
        <f>(Y6+AA6)/2</f>
        <v>15.882999999999999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223.66800000000001</v>
      </c>
      <c r="D7" s="1">
        <v>170.38800000000001</v>
      </c>
      <c r="E7" s="1">
        <v>244.483</v>
      </c>
      <c r="F7" s="1">
        <v>125</v>
      </c>
      <c r="G7" s="7">
        <v>1</v>
      </c>
      <c r="H7" s="1">
        <v>45</v>
      </c>
      <c r="I7" s="1" t="s">
        <v>37</v>
      </c>
      <c r="J7" s="1">
        <v>229</v>
      </c>
      <c r="K7" s="1">
        <f t="shared" si="2"/>
        <v>15.483000000000004</v>
      </c>
      <c r="L7" s="1">
        <f t="shared" ref="L7:L65" si="3">E7-M7</f>
        <v>244.483</v>
      </c>
      <c r="M7" s="1"/>
      <c r="N7" s="1">
        <v>400.83680000000021</v>
      </c>
      <c r="O7" s="1"/>
      <c r="P7" s="1">
        <f t="shared" ref="P7:P65" si="4">L7/5</f>
        <v>48.896599999999999</v>
      </c>
      <c r="Q7" s="5"/>
      <c r="R7" s="5">
        <f t="shared" ref="R7:R8" si="5">Q7</f>
        <v>0</v>
      </c>
      <c r="S7" s="5"/>
      <c r="T7" s="1"/>
      <c r="U7" s="1">
        <f t="shared" ref="U7:U8" si="6">(F7+N7+O7+R7)/P7</f>
        <v>10.754056519267193</v>
      </c>
      <c r="V7" s="1">
        <f t="shared" ref="V7:V65" si="7">(F7+N7+O7)/P7</f>
        <v>10.754056519267193</v>
      </c>
      <c r="W7" s="1">
        <v>50.537400000000012</v>
      </c>
      <c r="X7" s="1">
        <v>47.442799999999998</v>
      </c>
      <c r="Y7" s="10">
        <v>51.804400000000001</v>
      </c>
      <c r="Z7" s="1">
        <v>50.988799999999998</v>
      </c>
      <c r="AA7" s="10">
        <v>48.260000000000012</v>
      </c>
      <c r="AB7" s="1">
        <v>56.732199999999999</v>
      </c>
      <c r="AC7" s="1">
        <v>49.176200000000001</v>
      </c>
      <c r="AD7" s="1">
        <v>8.7325999999999997</v>
      </c>
      <c r="AE7" s="1">
        <v>25.166599999999999</v>
      </c>
      <c r="AF7" s="1">
        <v>66.778400000000005</v>
      </c>
      <c r="AG7" s="1"/>
      <c r="AH7" s="1">
        <f t="shared" ref="AH7:AH70" si="8">ROUND(R7*G7,0)</f>
        <v>0</v>
      </c>
      <c r="AI7" s="1"/>
      <c r="AJ7" s="10">
        <f t="shared" ref="AJ7:AJ65" si="9">(Y7+AA7)/2</f>
        <v>50.032200000000003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325.05500000000001</v>
      </c>
      <c r="D8" s="1">
        <v>124.759</v>
      </c>
      <c r="E8" s="1">
        <v>384.71899999999999</v>
      </c>
      <c r="F8" s="1">
        <v>23.5</v>
      </c>
      <c r="G8" s="7">
        <v>1</v>
      </c>
      <c r="H8" s="1">
        <v>45</v>
      </c>
      <c r="I8" s="1" t="s">
        <v>37</v>
      </c>
      <c r="J8" s="1">
        <v>413.2</v>
      </c>
      <c r="K8" s="1">
        <f t="shared" si="2"/>
        <v>-28.480999999999995</v>
      </c>
      <c r="L8" s="1">
        <f t="shared" si="3"/>
        <v>384.71899999999999</v>
      </c>
      <c r="M8" s="1"/>
      <c r="N8" s="1">
        <v>899.00440000000003</v>
      </c>
      <c r="O8" s="1"/>
      <c r="P8" s="1">
        <f t="shared" si="4"/>
        <v>76.943799999999996</v>
      </c>
      <c r="Q8" s="5"/>
      <c r="R8" s="5">
        <f t="shared" si="5"/>
        <v>0</v>
      </c>
      <c r="S8" s="5"/>
      <c r="T8" s="1"/>
      <c r="U8" s="1">
        <f t="shared" si="6"/>
        <v>11.989327275232053</v>
      </c>
      <c r="V8" s="1">
        <f t="shared" si="7"/>
        <v>11.989327275232053</v>
      </c>
      <c r="W8" s="1">
        <v>86.659199999999998</v>
      </c>
      <c r="X8" s="1">
        <v>59.098400000000012</v>
      </c>
      <c r="Y8" s="10">
        <v>46.864800000000002</v>
      </c>
      <c r="Z8" s="1">
        <v>46.016199999999998</v>
      </c>
      <c r="AA8" s="10">
        <v>61.956800000000001</v>
      </c>
      <c r="AB8" s="1">
        <v>86.199399999999997</v>
      </c>
      <c r="AC8" s="1">
        <v>69.974000000000004</v>
      </c>
      <c r="AD8" s="1">
        <v>45.334000000000003</v>
      </c>
      <c r="AE8" s="1">
        <v>45.334000000000003</v>
      </c>
      <c r="AF8" s="1">
        <v>70.775400000000005</v>
      </c>
      <c r="AG8" s="1"/>
      <c r="AH8" s="1">
        <f t="shared" si="8"/>
        <v>0</v>
      </c>
      <c r="AI8" s="1"/>
      <c r="AJ8" s="10">
        <f t="shared" si="9"/>
        <v>54.410800000000002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4" t="s">
        <v>40</v>
      </c>
      <c r="B9" s="14" t="s">
        <v>41</v>
      </c>
      <c r="C9" s="14"/>
      <c r="D9" s="14"/>
      <c r="E9" s="14"/>
      <c r="F9" s="14"/>
      <c r="G9" s="15">
        <v>0</v>
      </c>
      <c r="H9" s="14">
        <v>45</v>
      </c>
      <c r="I9" s="14" t="s">
        <v>37</v>
      </c>
      <c r="J9" s="14"/>
      <c r="K9" s="14">
        <f t="shared" si="2"/>
        <v>0</v>
      </c>
      <c r="L9" s="14">
        <f t="shared" si="3"/>
        <v>0</v>
      </c>
      <c r="M9" s="14"/>
      <c r="N9" s="14"/>
      <c r="O9" s="14"/>
      <c r="P9" s="14">
        <f t="shared" si="4"/>
        <v>0</v>
      </c>
      <c r="Q9" s="16"/>
      <c r="R9" s="16"/>
      <c r="S9" s="16"/>
      <c r="T9" s="14"/>
      <c r="U9" s="14" t="e">
        <f t="shared" ref="U9:U65" si="10">(F9+N9+O9+Q9)/P9</f>
        <v>#DIV/0!</v>
      </c>
      <c r="V9" s="14" t="e">
        <f t="shared" si="7"/>
        <v>#DIV/0!</v>
      </c>
      <c r="W9" s="14">
        <v>0</v>
      </c>
      <c r="X9" s="14">
        <v>0</v>
      </c>
      <c r="Y9" s="17">
        <v>0</v>
      </c>
      <c r="Z9" s="14">
        <v>0</v>
      </c>
      <c r="AA9" s="17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 t="s">
        <v>42</v>
      </c>
      <c r="AH9" s="1">
        <f t="shared" si="8"/>
        <v>0</v>
      </c>
      <c r="AI9" s="1"/>
      <c r="AJ9" s="10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4" t="s">
        <v>43</v>
      </c>
      <c r="B10" s="14" t="s">
        <v>41</v>
      </c>
      <c r="C10" s="14"/>
      <c r="D10" s="14"/>
      <c r="E10" s="14"/>
      <c r="F10" s="14"/>
      <c r="G10" s="15">
        <v>0</v>
      </c>
      <c r="H10" s="14">
        <v>45</v>
      </c>
      <c r="I10" s="14" t="s">
        <v>37</v>
      </c>
      <c r="J10" s="14"/>
      <c r="K10" s="14">
        <f t="shared" si="2"/>
        <v>0</v>
      </c>
      <c r="L10" s="14">
        <f t="shared" si="3"/>
        <v>0</v>
      </c>
      <c r="M10" s="14"/>
      <c r="N10" s="14"/>
      <c r="O10" s="14"/>
      <c r="P10" s="14">
        <f t="shared" si="4"/>
        <v>0</v>
      </c>
      <c r="Q10" s="16"/>
      <c r="R10" s="16"/>
      <c r="S10" s="16"/>
      <c r="T10" s="14"/>
      <c r="U10" s="14" t="e">
        <f t="shared" si="10"/>
        <v>#DIV/0!</v>
      </c>
      <c r="V10" s="14" t="e">
        <f t="shared" si="7"/>
        <v>#DIV/0!</v>
      </c>
      <c r="W10" s="14">
        <v>0</v>
      </c>
      <c r="X10" s="14">
        <v>0</v>
      </c>
      <c r="Y10" s="17">
        <v>0</v>
      </c>
      <c r="Z10" s="14">
        <v>0</v>
      </c>
      <c r="AA10" s="17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 t="s">
        <v>42</v>
      </c>
      <c r="AH10" s="1">
        <f t="shared" si="8"/>
        <v>0</v>
      </c>
      <c r="AI10" s="1"/>
      <c r="AJ10" s="10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4" t="s">
        <v>44</v>
      </c>
      <c r="B11" s="14" t="s">
        <v>41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/>
      <c r="P11" s="14">
        <f t="shared" si="4"/>
        <v>0</v>
      </c>
      <c r="Q11" s="16"/>
      <c r="R11" s="16"/>
      <c r="S11" s="16"/>
      <c r="T11" s="14"/>
      <c r="U11" s="14" t="e">
        <f t="shared" si="10"/>
        <v>#DIV/0!</v>
      </c>
      <c r="V11" s="14" t="e">
        <f t="shared" si="7"/>
        <v>#DIV/0!</v>
      </c>
      <c r="W11" s="14">
        <v>0</v>
      </c>
      <c r="X11" s="14">
        <v>0</v>
      </c>
      <c r="Y11" s="17">
        <v>0</v>
      </c>
      <c r="Z11" s="14">
        <v>0</v>
      </c>
      <c r="AA11" s="17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42</v>
      </c>
      <c r="AH11" s="1">
        <f t="shared" si="8"/>
        <v>0</v>
      </c>
      <c r="AI11" s="1"/>
      <c r="AJ11" s="10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41</v>
      </c>
      <c r="C12" s="1">
        <v>27</v>
      </c>
      <c r="D12" s="1">
        <v>90</v>
      </c>
      <c r="E12" s="1">
        <v>48</v>
      </c>
      <c r="F12" s="1">
        <v>65</v>
      </c>
      <c r="G12" s="7">
        <v>0.3</v>
      </c>
      <c r="H12" s="1">
        <v>40</v>
      </c>
      <c r="I12" s="1" t="s">
        <v>37</v>
      </c>
      <c r="J12" s="1">
        <v>52</v>
      </c>
      <c r="K12" s="1">
        <f t="shared" si="2"/>
        <v>-4</v>
      </c>
      <c r="L12" s="1">
        <f t="shared" si="3"/>
        <v>48</v>
      </c>
      <c r="M12" s="1"/>
      <c r="N12" s="1">
        <v>0</v>
      </c>
      <c r="O12" s="1"/>
      <c r="P12" s="1">
        <f t="shared" si="4"/>
        <v>9.6</v>
      </c>
      <c r="Q12" s="5">
        <f t="shared" ref="Q12" si="11">10*AJ12-O12-N12-F12</f>
        <v>24</v>
      </c>
      <c r="R12" s="5">
        <f t="shared" ref="R12:R13" si="12">Q12</f>
        <v>24</v>
      </c>
      <c r="S12" s="5"/>
      <c r="T12" s="1"/>
      <c r="U12" s="1">
        <f t="shared" ref="U12:U13" si="13">(F12+N12+O12+R12)/P12</f>
        <v>9.2708333333333339</v>
      </c>
      <c r="V12" s="1">
        <f t="shared" si="7"/>
        <v>6.7708333333333339</v>
      </c>
      <c r="W12" s="1">
        <v>7.6</v>
      </c>
      <c r="X12" s="1">
        <v>10.8</v>
      </c>
      <c r="Y12" s="10">
        <v>11.4</v>
      </c>
      <c r="Z12" s="1">
        <v>6.4</v>
      </c>
      <c r="AA12" s="10">
        <v>6.4</v>
      </c>
      <c r="AB12" s="1">
        <v>5.6</v>
      </c>
      <c r="AC12" s="1">
        <v>6</v>
      </c>
      <c r="AD12" s="1">
        <v>15.6</v>
      </c>
      <c r="AE12" s="1">
        <v>14.2</v>
      </c>
      <c r="AF12" s="1">
        <v>14</v>
      </c>
      <c r="AG12" s="1"/>
      <c r="AH12" s="1">
        <f t="shared" si="8"/>
        <v>7</v>
      </c>
      <c r="AI12" s="1"/>
      <c r="AJ12" s="10">
        <f t="shared" si="9"/>
        <v>8.9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41</v>
      </c>
      <c r="C13" s="1">
        <v>132</v>
      </c>
      <c r="D13" s="1">
        <v>75</v>
      </c>
      <c r="E13" s="1">
        <v>89</v>
      </c>
      <c r="F13" s="1">
        <v>117</v>
      </c>
      <c r="G13" s="7">
        <v>0.17</v>
      </c>
      <c r="H13" s="1">
        <v>180</v>
      </c>
      <c r="I13" s="1" t="s">
        <v>37</v>
      </c>
      <c r="J13" s="1">
        <v>89</v>
      </c>
      <c r="K13" s="1">
        <f t="shared" si="2"/>
        <v>0</v>
      </c>
      <c r="L13" s="1">
        <f t="shared" si="3"/>
        <v>89</v>
      </c>
      <c r="M13" s="1"/>
      <c r="N13" s="1">
        <v>20.799999999999979</v>
      </c>
      <c r="O13" s="1"/>
      <c r="P13" s="1">
        <f t="shared" si="4"/>
        <v>17.8</v>
      </c>
      <c r="Q13" s="5"/>
      <c r="R13" s="5">
        <f t="shared" si="12"/>
        <v>0</v>
      </c>
      <c r="S13" s="5"/>
      <c r="T13" s="1"/>
      <c r="U13" s="1">
        <f t="shared" si="13"/>
        <v>7.7415730337078639</v>
      </c>
      <c r="V13" s="1">
        <f t="shared" si="7"/>
        <v>7.7415730337078639</v>
      </c>
      <c r="W13" s="1">
        <v>13.2</v>
      </c>
      <c r="X13" s="1">
        <v>11.8</v>
      </c>
      <c r="Y13" s="10">
        <v>14.6</v>
      </c>
      <c r="Z13" s="1">
        <v>14.6</v>
      </c>
      <c r="AA13" s="10">
        <v>10.6</v>
      </c>
      <c r="AB13" s="1">
        <v>1</v>
      </c>
      <c r="AC13" s="1">
        <v>25.4</v>
      </c>
      <c r="AD13" s="1">
        <v>34.799999999999997</v>
      </c>
      <c r="AE13" s="1">
        <v>15</v>
      </c>
      <c r="AF13" s="1">
        <v>9.1999999999999993</v>
      </c>
      <c r="AG13" s="1"/>
      <c r="AH13" s="1">
        <f t="shared" si="8"/>
        <v>0</v>
      </c>
      <c r="AI13" s="1"/>
      <c r="AJ13" s="10">
        <f t="shared" si="9"/>
        <v>12.6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48</v>
      </c>
      <c r="B14" s="14" t="s">
        <v>41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0</v>
      </c>
      <c r="L14" s="14">
        <f t="shared" si="3"/>
        <v>0</v>
      </c>
      <c r="M14" s="14"/>
      <c r="N14" s="14"/>
      <c r="O14" s="14"/>
      <c r="P14" s="14">
        <f t="shared" si="4"/>
        <v>0</v>
      </c>
      <c r="Q14" s="16"/>
      <c r="R14" s="16"/>
      <c r="S14" s="16"/>
      <c r="T14" s="14"/>
      <c r="U14" s="14" t="e">
        <f t="shared" si="10"/>
        <v>#DIV/0!</v>
      </c>
      <c r="V14" s="14" t="e">
        <f t="shared" si="7"/>
        <v>#DIV/0!</v>
      </c>
      <c r="W14" s="14">
        <v>0</v>
      </c>
      <c r="X14" s="14">
        <v>0</v>
      </c>
      <c r="Y14" s="17">
        <v>0</v>
      </c>
      <c r="Z14" s="14">
        <v>0</v>
      </c>
      <c r="AA14" s="17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42</v>
      </c>
      <c r="AH14" s="1">
        <f t="shared" si="8"/>
        <v>0</v>
      </c>
      <c r="AI14" s="1"/>
      <c r="AJ14" s="10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41</v>
      </c>
      <c r="C15" s="1">
        <v>180</v>
      </c>
      <c r="D15" s="1"/>
      <c r="E15" s="1">
        <v>165.26</v>
      </c>
      <c r="F15" s="1">
        <v>5</v>
      </c>
      <c r="G15" s="7">
        <v>0.35</v>
      </c>
      <c r="H15" s="1">
        <v>50</v>
      </c>
      <c r="I15" s="1" t="s">
        <v>37</v>
      </c>
      <c r="J15" s="1">
        <v>281</v>
      </c>
      <c r="K15" s="1">
        <f t="shared" si="2"/>
        <v>-115.74000000000001</v>
      </c>
      <c r="L15" s="1">
        <f t="shared" si="3"/>
        <v>162.26</v>
      </c>
      <c r="M15" s="1">
        <v>3</v>
      </c>
      <c r="N15" s="1">
        <v>57.275999999999982</v>
      </c>
      <c r="O15" s="1"/>
      <c r="P15" s="1">
        <f t="shared" si="4"/>
        <v>32.451999999999998</v>
      </c>
      <c r="Q15" s="5">
        <f>12*AJ15-O15-N15-F15</f>
        <v>51.724000000000018</v>
      </c>
      <c r="R15" s="5">
        <f t="shared" ref="R15:R19" si="14">Q15</f>
        <v>51.724000000000018</v>
      </c>
      <c r="S15" s="5"/>
      <c r="T15" s="1"/>
      <c r="U15" s="1">
        <f t="shared" ref="U15:U19" si="15">(F15+N15+O15+R15)/P15</f>
        <v>3.5128805620608903</v>
      </c>
      <c r="V15" s="1">
        <f t="shared" si="7"/>
        <v>1.9190188586219643</v>
      </c>
      <c r="W15" s="1">
        <v>13.252000000000001</v>
      </c>
      <c r="X15" s="1">
        <v>10.199999999999999</v>
      </c>
      <c r="Y15" s="10">
        <v>14.8</v>
      </c>
      <c r="Z15" s="1">
        <v>11</v>
      </c>
      <c r="AA15" s="10">
        <v>4.2</v>
      </c>
      <c r="AB15" s="1">
        <v>0.4</v>
      </c>
      <c r="AC15" s="1">
        <v>10.8</v>
      </c>
      <c r="AD15" s="1">
        <v>28</v>
      </c>
      <c r="AE15" s="1">
        <v>34.799999999999997</v>
      </c>
      <c r="AF15" s="1">
        <v>15.2</v>
      </c>
      <c r="AG15" s="1"/>
      <c r="AH15" s="1">
        <f t="shared" si="8"/>
        <v>18</v>
      </c>
      <c r="AI15" s="1"/>
      <c r="AJ15" s="10">
        <f t="shared" si="9"/>
        <v>9.5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36</v>
      </c>
      <c r="C16" s="1">
        <v>127.943</v>
      </c>
      <c r="D16" s="1">
        <v>340.29300000000001</v>
      </c>
      <c r="E16" s="1">
        <v>393.55</v>
      </c>
      <c r="F16" s="1">
        <v>69</v>
      </c>
      <c r="G16" s="7">
        <v>1</v>
      </c>
      <c r="H16" s="1">
        <v>55</v>
      </c>
      <c r="I16" s="1" t="s">
        <v>37</v>
      </c>
      <c r="J16" s="1">
        <v>985.84400000000005</v>
      </c>
      <c r="K16" s="1">
        <f t="shared" si="2"/>
        <v>-592.2940000000001</v>
      </c>
      <c r="L16" s="1">
        <f t="shared" si="3"/>
        <v>393.55</v>
      </c>
      <c r="M16" s="1"/>
      <c r="N16" s="1">
        <v>279.78400000000022</v>
      </c>
      <c r="O16" s="1"/>
      <c r="P16" s="1">
        <f t="shared" si="4"/>
        <v>78.710000000000008</v>
      </c>
      <c r="Q16" s="5">
        <f t="shared" ref="Q16" si="16">10*AJ16-O16-N16-F16</f>
        <v>8.2289999999998145</v>
      </c>
      <c r="R16" s="5">
        <v>400</v>
      </c>
      <c r="S16" s="20">
        <v>500</v>
      </c>
      <c r="T16" s="18" t="s">
        <v>135</v>
      </c>
      <c r="U16" s="1">
        <f t="shared" si="15"/>
        <v>9.5132003557362488</v>
      </c>
      <c r="V16" s="1">
        <f t="shared" si="7"/>
        <v>4.4312539702706157</v>
      </c>
      <c r="W16" s="1">
        <v>42.20300000000001</v>
      </c>
      <c r="X16" s="1">
        <v>39.564599999999999</v>
      </c>
      <c r="Y16" s="10">
        <v>35.1678</v>
      </c>
      <c r="Z16" s="1">
        <v>35.886800000000001</v>
      </c>
      <c r="AA16" s="10">
        <v>36.2348</v>
      </c>
      <c r="AB16" s="1">
        <v>55.1</v>
      </c>
      <c r="AC16" s="1">
        <v>61.303199999999997</v>
      </c>
      <c r="AD16" s="1">
        <v>74.793399999999991</v>
      </c>
      <c r="AE16" s="1">
        <v>81.066600000000008</v>
      </c>
      <c r="AF16" s="1">
        <v>72.684799999999996</v>
      </c>
      <c r="AG16" s="1"/>
      <c r="AH16" s="1">
        <f t="shared" si="8"/>
        <v>400</v>
      </c>
      <c r="AI16" s="1"/>
      <c r="AJ16" s="10">
        <f t="shared" si="9"/>
        <v>35.701300000000003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36</v>
      </c>
      <c r="C17" s="1">
        <v>2377.9920000000002</v>
      </c>
      <c r="D17" s="1">
        <v>614.74</v>
      </c>
      <c r="E17" s="1">
        <v>2412.973</v>
      </c>
      <c r="F17" s="1">
        <v>490</v>
      </c>
      <c r="G17" s="7">
        <v>1</v>
      </c>
      <c r="H17" s="1">
        <v>50</v>
      </c>
      <c r="I17" s="1" t="s">
        <v>37</v>
      </c>
      <c r="J17" s="1">
        <v>9436.0400000000009</v>
      </c>
      <c r="K17" s="1">
        <f t="shared" si="2"/>
        <v>-7023.0670000000009</v>
      </c>
      <c r="L17" s="1">
        <f t="shared" si="3"/>
        <v>2412.973</v>
      </c>
      <c r="M17" s="1"/>
      <c r="N17" s="1">
        <v>1991.3753999999981</v>
      </c>
      <c r="O17" s="1">
        <v>2000</v>
      </c>
      <c r="P17" s="1">
        <f t="shared" si="4"/>
        <v>482.59460000000001</v>
      </c>
      <c r="Q17" s="5"/>
      <c r="R17" s="5">
        <f t="shared" si="14"/>
        <v>0</v>
      </c>
      <c r="S17" s="5"/>
      <c r="T17" s="1"/>
      <c r="U17" s="1">
        <f t="shared" si="15"/>
        <v>9.2860040290546095</v>
      </c>
      <c r="V17" s="1">
        <f t="shared" si="7"/>
        <v>9.2860040290546095</v>
      </c>
      <c r="W17" s="1">
        <v>443.49219999999991</v>
      </c>
      <c r="X17" s="1">
        <v>272.69760000000002</v>
      </c>
      <c r="Y17" s="10">
        <v>236.0898</v>
      </c>
      <c r="Z17" s="1">
        <v>319.82060000000001</v>
      </c>
      <c r="AA17" s="10">
        <v>352.25400000000002</v>
      </c>
      <c r="AB17" s="1">
        <v>316.86759999999992</v>
      </c>
      <c r="AC17" s="1">
        <v>262.98160000000001</v>
      </c>
      <c r="AD17" s="1">
        <v>145.12819999999999</v>
      </c>
      <c r="AE17" s="1">
        <v>197.41399999999999</v>
      </c>
      <c r="AF17" s="1">
        <v>339.3098</v>
      </c>
      <c r="AG17" s="1" t="s">
        <v>52</v>
      </c>
      <c r="AH17" s="1">
        <f t="shared" si="8"/>
        <v>0</v>
      </c>
      <c r="AI17" s="1"/>
      <c r="AJ17" s="10">
        <f t="shared" si="9"/>
        <v>294.17189999999999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36</v>
      </c>
      <c r="C18" s="1">
        <v>132.97800000000001</v>
      </c>
      <c r="D18" s="1">
        <v>85.418000000000006</v>
      </c>
      <c r="E18" s="1">
        <v>218.39599999999999</v>
      </c>
      <c r="F18" s="1"/>
      <c r="G18" s="7">
        <v>1</v>
      </c>
      <c r="H18" s="1">
        <v>60</v>
      </c>
      <c r="I18" s="1" t="s">
        <v>37</v>
      </c>
      <c r="J18" s="1">
        <v>237.9</v>
      </c>
      <c r="K18" s="1">
        <f t="shared" si="2"/>
        <v>-19.504000000000019</v>
      </c>
      <c r="L18" s="1">
        <f t="shared" si="3"/>
        <v>207.786</v>
      </c>
      <c r="M18" s="1">
        <v>10.61</v>
      </c>
      <c r="N18" s="1">
        <v>232.32660000000001</v>
      </c>
      <c r="O18" s="1"/>
      <c r="P18" s="1">
        <f t="shared" si="4"/>
        <v>41.557200000000002</v>
      </c>
      <c r="Q18" s="5"/>
      <c r="R18" s="5">
        <f t="shared" si="14"/>
        <v>0</v>
      </c>
      <c r="S18" s="5"/>
      <c r="T18" s="1"/>
      <c r="U18" s="1">
        <f t="shared" si="15"/>
        <v>5.5905258294591551</v>
      </c>
      <c r="V18" s="1">
        <f t="shared" si="7"/>
        <v>5.5905258294591551</v>
      </c>
      <c r="W18" s="1">
        <v>33.785400000000003</v>
      </c>
      <c r="X18" s="1">
        <v>19.500800000000002</v>
      </c>
      <c r="Y18" s="10">
        <v>19.145600000000002</v>
      </c>
      <c r="Z18" s="1">
        <v>25.284600000000001</v>
      </c>
      <c r="AA18" s="10">
        <v>23.131399999999999</v>
      </c>
      <c r="AB18" s="1">
        <v>25.563600000000001</v>
      </c>
      <c r="AC18" s="1">
        <v>30.296399999999998</v>
      </c>
      <c r="AD18" s="1">
        <v>29.079599999999999</v>
      </c>
      <c r="AE18" s="1">
        <v>30.2944</v>
      </c>
      <c r="AF18" s="1">
        <v>27.093</v>
      </c>
      <c r="AG18" s="1"/>
      <c r="AH18" s="1">
        <f t="shared" si="8"/>
        <v>0</v>
      </c>
      <c r="AI18" s="1"/>
      <c r="AJ18" s="10">
        <f t="shared" si="9"/>
        <v>21.138500000000001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36</v>
      </c>
      <c r="C19" s="1">
        <v>3.3660000000000001</v>
      </c>
      <c r="D19" s="1">
        <v>469.25099999999998</v>
      </c>
      <c r="E19" s="1">
        <v>94.363</v>
      </c>
      <c r="F19" s="1">
        <v>370</v>
      </c>
      <c r="G19" s="7">
        <v>1</v>
      </c>
      <c r="H19" s="1">
        <v>60</v>
      </c>
      <c r="I19" s="1" t="s">
        <v>37</v>
      </c>
      <c r="J19" s="1">
        <v>125.6</v>
      </c>
      <c r="K19" s="1">
        <f t="shared" si="2"/>
        <v>-31.236999999999995</v>
      </c>
      <c r="L19" s="1">
        <f t="shared" si="3"/>
        <v>94.363</v>
      </c>
      <c r="M19" s="1"/>
      <c r="N19" s="1">
        <v>0</v>
      </c>
      <c r="O19" s="1"/>
      <c r="P19" s="1">
        <f t="shared" si="4"/>
        <v>18.872599999999998</v>
      </c>
      <c r="Q19" s="5"/>
      <c r="R19" s="5">
        <f t="shared" si="14"/>
        <v>0</v>
      </c>
      <c r="S19" s="5"/>
      <c r="T19" s="1"/>
      <c r="U19" s="1">
        <f t="shared" si="15"/>
        <v>19.6051418458506</v>
      </c>
      <c r="V19" s="1">
        <f t="shared" si="7"/>
        <v>19.6051418458506</v>
      </c>
      <c r="W19" s="1">
        <v>1.5027999999999999</v>
      </c>
      <c r="X19" s="1">
        <v>42.424799999999998</v>
      </c>
      <c r="Y19" s="10">
        <v>4.479600000000028</v>
      </c>
      <c r="Z19" s="1">
        <v>0</v>
      </c>
      <c r="AA19" s="10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55</v>
      </c>
      <c r="AH19" s="1">
        <f t="shared" si="8"/>
        <v>0</v>
      </c>
      <c r="AI19" s="1"/>
      <c r="AJ19" s="10">
        <f t="shared" si="9"/>
        <v>2.239800000000014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56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>
        <v>99.941000000000003</v>
      </c>
      <c r="K20" s="14">
        <f t="shared" si="2"/>
        <v>-99.941000000000003</v>
      </c>
      <c r="L20" s="14">
        <f t="shared" si="3"/>
        <v>0</v>
      </c>
      <c r="M20" s="14"/>
      <c r="N20" s="14"/>
      <c r="O20" s="14"/>
      <c r="P20" s="14">
        <f t="shared" si="4"/>
        <v>0</v>
      </c>
      <c r="Q20" s="16"/>
      <c r="R20" s="16"/>
      <c r="S20" s="16"/>
      <c r="T20" s="14"/>
      <c r="U20" s="14" t="e">
        <f t="shared" si="10"/>
        <v>#DIV/0!</v>
      </c>
      <c r="V20" s="14" t="e">
        <f t="shared" si="7"/>
        <v>#DIV/0!</v>
      </c>
      <c r="W20" s="14">
        <v>0</v>
      </c>
      <c r="X20" s="14">
        <v>0</v>
      </c>
      <c r="Y20" s="17">
        <v>0</v>
      </c>
      <c r="Z20" s="14">
        <v>0</v>
      </c>
      <c r="AA20" s="17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42</v>
      </c>
      <c r="AH20" s="1">
        <f t="shared" si="8"/>
        <v>0</v>
      </c>
      <c r="AI20" s="1"/>
      <c r="AJ20" s="10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36</v>
      </c>
      <c r="C21" s="1">
        <v>775.65599999999995</v>
      </c>
      <c r="D21" s="1">
        <v>280.23</v>
      </c>
      <c r="E21" s="1">
        <v>859.08</v>
      </c>
      <c r="F21" s="1">
        <v>166.2</v>
      </c>
      <c r="G21" s="7">
        <v>1</v>
      </c>
      <c r="H21" s="1">
        <v>60</v>
      </c>
      <c r="I21" s="1" t="s">
        <v>37</v>
      </c>
      <c r="J21" s="1">
        <v>1567.17</v>
      </c>
      <c r="K21" s="1">
        <f t="shared" si="2"/>
        <v>-708.09</v>
      </c>
      <c r="L21" s="1">
        <f t="shared" si="3"/>
        <v>859.08</v>
      </c>
      <c r="M21" s="1"/>
      <c r="N21" s="1">
        <v>952.72080000000005</v>
      </c>
      <c r="O21" s="1"/>
      <c r="P21" s="1">
        <f t="shared" si="4"/>
        <v>171.816</v>
      </c>
      <c r="Q21" s="5"/>
      <c r="R21" s="5">
        <f t="shared" ref="R21:R27" si="17">Q21</f>
        <v>0</v>
      </c>
      <c r="S21" s="5"/>
      <c r="T21" s="1"/>
      <c r="U21" s="1">
        <f t="shared" ref="U21:U27" si="18">(F21+N21+O21+R21)/P21</f>
        <v>6.5123201564464317</v>
      </c>
      <c r="V21" s="1">
        <f t="shared" si="7"/>
        <v>6.5123201564464317</v>
      </c>
      <c r="W21" s="1">
        <v>130.54040000000001</v>
      </c>
      <c r="X21" s="1">
        <v>97.082799999999992</v>
      </c>
      <c r="Y21" s="10">
        <v>90.356799999999993</v>
      </c>
      <c r="Z21" s="1">
        <v>97.161199999999994</v>
      </c>
      <c r="AA21" s="10">
        <v>111.00279999999999</v>
      </c>
      <c r="AB21" s="1">
        <v>108.17359999999999</v>
      </c>
      <c r="AC21" s="1">
        <v>81.234799999999993</v>
      </c>
      <c r="AD21" s="1">
        <v>0.71480000000000243</v>
      </c>
      <c r="AE21" s="1">
        <v>22.553999999999998</v>
      </c>
      <c r="AF21" s="1">
        <v>118.13760000000001</v>
      </c>
      <c r="AG21" s="1" t="s">
        <v>52</v>
      </c>
      <c r="AH21" s="1">
        <f t="shared" si="8"/>
        <v>0</v>
      </c>
      <c r="AI21" s="1"/>
      <c r="AJ21" s="10">
        <f t="shared" si="9"/>
        <v>100.6798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36</v>
      </c>
      <c r="C22" s="1">
        <v>308.44400000000002</v>
      </c>
      <c r="D22" s="1">
        <v>3.4119999999999999</v>
      </c>
      <c r="E22" s="1">
        <v>266.40600000000001</v>
      </c>
      <c r="F22" s="1">
        <v>40.200000000000003</v>
      </c>
      <c r="G22" s="7">
        <v>1</v>
      </c>
      <c r="H22" s="1">
        <v>60</v>
      </c>
      <c r="I22" s="1" t="s">
        <v>37</v>
      </c>
      <c r="J22" s="1">
        <v>755.96</v>
      </c>
      <c r="K22" s="1">
        <f t="shared" si="2"/>
        <v>-489.55400000000003</v>
      </c>
      <c r="L22" s="1">
        <f t="shared" si="3"/>
        <v>266.40600000000001</v>
      </c>
      <c r="M22" s="1"/>
      <c r="N22" s="1">
        <v>205.82919999999999</v>
      </c>
      <c r="O22" s="1"/>
      <c r="P22" s="1">
        <f t="shared" si="4"/>
        <v>53.281199999999998</v>
      </c>
      <c r="Q22" s="5">
        <f t="shared" ref="Q22:Q26" si="19">10*AJ22-O22-N22-F22</f>
        <v>37.8078</v>
      </c>
      <c r="R22" s="5">
        <f t="shared" si="17"/>
        <v>37.8078</v>
      </c>
      <c r="S22" s="5"/>
      <c r="T22" s="1"/>
      <c r="U22" s="1">
        <f t="shared" si="18"/>
        <v>5.3271510401417386</v>
      </c>
      <c r="V22" s="1">
        <f t="shared" si="7"/>
        <v>4.6175611660398044</v>
      </c>
      <c r="W22" s="1">
        <v>30.862400000000001</v>
      </c>
      <c r="X22" s="1">
        <v>22.690799999999999</v>
      </c>
      <c r="Y22" s="10">
        <v>21.807400000000001</v>
      </c>
      <c r="Z22" s="1">
        <v>38.470199999999998</v>
      </c>
      <c r="AA22" s="10">
        <v>34.96</v>
      </c>
      <c r="AB22" s="1">
        <v>30.247599999999998</v>
      </c>
      <c r="AC22" s="1">
        <v>40.087200000000003</v>
      </c>
      <c r="AD22" s="1">
        <v>41.449599999999997</v>
      </c>
      <c r="AE22" s="1">
        <v>37.060400000000001</v>
      </c>
      <c r="AF22" s="1">
        <v>31.976600000000001</v>
      </c>
      <c r="AG22" s="1"/>
      <c r="AH22" s="1">
        <f t="shared" si="8"/>
        <v>38</v>
      </c>
      <c r="AI22" s="1"/>
      <c r="AJ22" s="10">
        <f t="shared" si="9"/>
        <v>28.383700000000001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36</v>
      </c>
      <c r="C23" s="1">
        <v>155.86500000000001</v>
      </c>
      <c r="D23" s="1">
        <v>12.478999999999999</v>
      </c>
      <c r="E23" s="1">
        <v>163.06200000000001</v>
      </c>
      <c r="F23" s="1"/>
      <c r="G23" s="7">
        <v>1</v>
      </c>
      <c r="H23" s="1">
        <v>60</v>
      </c>
      <c r="I23" s="1" t="s">
        <v>37</v>
      </c>
      <c r="J23" s="1">
        <v>476.00200000000001</v>
      </c>
      <c r="K23" s="1">
        <f t="shared" si="2"/>
        <v>-312.94</v>
      </c>
      <c r="L23" s="1">
        <f t="shared" si="3"/>
        <v>163.06200000000001</v>
      </c>
      <c r="M23" s="1"/>
      <c r="N23" s="1">
        <v>154.10339999999991</v>
      </c>
      <c r="O23" s="1"/>
      <c r="P23" s="1">
        <f t="shared" si="4"/>
        <v>32.612400000000001</v>
      </c>
      <c r="Q23" s="5">
        <f t="shared" si="19"/>
        <v>50.003600000000063</v>
      </c>
      <c r="R23" s="5">
        <f t="shared" si="17"/>
        <v>50.003600000000063</v>
      </c>
      <c r="S23" s="5"/>
      <c r="T23" s="1"/>
      <c r="U23" s="1">
        <f t="shared" si="18"/>
        <v>6.2585703597404656</v>
      </c>
      <c r="V23" s="1">
        <f t="shared" si="7"/>
        <v>4.7253008058284554</v>
      </c>
      <c r="W23" s="1">
        <v>21.674399999999991</v>
      </c>
      <c r="X23" s="1">
        <v>16.1828</v>
      </c>
      <c r="Y23" s="10">
        <v>13.7104</v>
      </c>
      <c r="Z23" s="1">
        <v>24.117599999999999</v>
      </c>
      <c r="AA23" s="10">
        <v>27.111000000000001</v>
      </c>
      <c r="AB23" s="1">
        <v>20.927600000000002</v>
      </c>
      <c r="AC23" s="1">
        <v>24.977799999999998</v>
      </c>
      <c r="AD23" s="1">
        <v>23.228400000000001</v>
      </c>
      <c r="AE23" s="1">
        <v>21.293399999999998</v>
      </c>
      <c r="AF23" s="1">
        <v>10.205</v>
      </c>
      <c r="AG23" s="1"/>
      <c r="AH23" s="1">
        <f t="shared" si="8"/>
        <v>50</v>
      </c>
      <c r="AI23" s="1"/>
      <c r="AJ23" s="10">
        <f t="shared" si="9"/>
        <v>20.410699999999999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36</v>
      </c>
      <c r="C24" s="1">
        <v>526.57100000000003</v>
      </c>
      <c r="D24" s="1">
        <v>52.773000000000003</v>
      </c>
      <c r="E24" s="1">
        <v>448.26100000000002</v>
      </c>
      <c r="F24" s="1">
        <v>105</v>
      </c>
      <c r="G24" s="7">
        <v>1</v>
      </c>
      <c r="H24" s="1">
        <v>60</v>
      </c>
      <c r="I24" s="1" t="s">
        <v>37</v>
      </c>
      <c r="J24" s="1">
        <v>942.92499999999995</v>
      </c>
      <c r="K24" s="1">
        <f t="shared" si="2"/>
        <v>-494.66399999999993</v>
      </c>
      <c r="L24" s="1">
        <f t="shared" si="3"/>
        <v>448.26100000000002</v>
      </c>
      <c r="M24" s="1"/>
      <c r="N24" s="1">
        <v>0</v>
      </c>
      <c r="O24" s="1"/>
      <c r="P24" s="1">
        <f t="shared" si="4"/>
        <v>89.652200000000008</v>
      </c>
      <c r="Q24" s="5">
        <f t="shared" si="19"/>
        <v>560.87799999999993</v>
      </c>
      <c r="R24" s="5">
        <f t="shared" si="17"/>
        <v>560.87799999999993</v>
      </c>
      <c r="S24" s="21"/>
      <c r="T24" s="22"/>
      <c r="U24" s="1">
        <f t="shared" si="18"/>
        <v>7.427347014351013</v>
      </c>
      <c r="V24" s="1">
        <f t="shared" si="7"/>
        <v>1.1711926756956326</v>
      </c>
      <c r="W24" s="1">
        <v>70.88239999999999</v>
      </c>
      <c r="X24" s="1">
        <v>54.431600000000003</v>
      </c>
      <c r="Y24" s="10">
        <v>56.034999999999997</v>
      </c>
      <c r="Z24" s="1">
        <v>71.347799999999992</v>
      </c>
      <c r="AA24" s="10">
        <v>77.140599999999992</v>
      </c>
      <c r="AB24" s="1">
        <v>60.963999999999999</v>
      </c>
      <c r="AC24" s="1">
        <v>54.832399999999993</v>
      </c>
      <c r="AD24" s="1">
        <v>53.650399999999998</v>
      </c>
      <c r="AE24" s="1">
        <v>54.840999999999987</v>
      </c>
      <c r="AF24" s="1">
        <v>66.423000000000002</v>
      </c>
      <c r="AG24" s="1" t="s">
        <v>61</v>
      </c>
      <c r="AH24" s="1">
        <f t="shared" si="8"/>
        <v>561</v>
      </c>
      <c r="AI24" s="1"/>
      <c r="AJ24" s="10">
        <f t="shared" si="9"/>
        <v>66.587799999999987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62</v>
      </c>
      <c r="B25" s="1" t="s">
        <v>36</v>
      </c>
      <c r="C25" s="1">
        <v>93.634</v>
      </c>
      <c r="D25" s="1">
        <v>86.665999999999997</v>
      </c>
      <c r="E25" s="1">
        <v>103.111</v>
      </c>
      <c r="F25" s="1">
        <v>69</v>
      </c>
      <c r="G25" s="7">
        <v>1</v>
      </c>
      <c r="H25" s="1">
        <v>30</v>
      </c>
      <c r="I25" s="1" t="s">
        <v>37</v>
      </c>
      <c r="J25" s="1">
        <v>437.90300000000002</v>
      </c>
      <c r="K25" s="1">
        <f t="shared" si="2"/>
        <v>-334.79200000000003</v>
      </c>
      <c r="L25" s="1">
        <f t="shared" si="3"/>
        <v>92.478999999999999</v>
      </c>
      <c r="M25" s="1">
        <v>10.632</v>
      </c>
      <c r="N25" s="1">
        <v>9.122999999999962</v>
      </c>
      <c r="O25" s="1"/>
      <c r="P25" s="1">
        <f t="shared" si="4"/>
        <v>18.495799999999999</v>
      </c>
      <c r="Q25" s="5">
        <f t="shared" si="19"/>
        <v>52.737000000000052</v>
      </c>
      <c r="R25" s="5">
        <f t="shared" si="17"/>
        <v>52.737000000000052</v>
      </c>
      <c r="S25" s="5"/>
      <c r="T25" s="1"/>
      <c r="U25" s="1">
        <f t="shared" si="18"/>
        <v>7.0751197569177879</v>
      </c>
      <c r="V25" s="1">
        <f t="shared" si="7"/>
        <v>4.2238237870219164</v>
      </c>
      <c r="W25" s="1">
        <v>13.0646</v>
      </c>
      <c r="X25" s="1">
        <v>19.241399999999999</v>
      </c>
      <c r="Y25" s="10">
        <v>15.6792</v>
      </c>
      <c r="Z25" s="1">
        <v>5.5602</v>
      </c>
      <c r="AA25" s="10">
        <v>10.492800000000001</v>
      </c>
      <c r="AB25" s="1">
        <v>24.92039999999999</v>
      </c>
      <c r="AC25" s="1">
        <v>24.194600000000001</v>
      </c>
      <c r="AD25" s="1">
        <v>20.610199999999999</v>
      </c>
      <c r="AE25" s="1">
        <v>25.173200000000001</v>
      </c>
      <c r="AF25" s="1">
        <v>24.504999999999999</v>
      </c>
      <c r="AG25" s="1"/>
      <c r="AH25" s="1">
        <f t="shared" si="8"/>
        <v>53</v>
      </c>
      <c r="AI25" s="1"/>
      <c r="AJ25" s="10">
        <f t="shared" si="9"/>
        <v>13.086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63</v>
      </c>
      <c r="B26" s="1" t="s">
        <v>36</v>
      </c>
      <c r="C26" s="1">
        <v>131.95599999999999</v>
      </c>
      <c r="D26" s="1">
        <v>173.524</v>
      </c>
      <c r="E26" s="1">
        <v>187.39500000000001</v>
      </c>
      <c r="F26" s="1">
        <v>108.5</v>
      </c>
      <c r="G26" s="7">
        <v>1</v>
      </c>
      <c r="H26" s="1">
        <v>30</v>
      </c>
      <c r="I26" s="1" t="s">
        <v>37</v>
      </c>
      <c r="J26" s="1">
        <v>1169.9069999999999</v>
      </c>
      <c r="K26" s="1">
        <f t="shared" si="2"/>
        <v>-982.51199999999994</v>
      </c>
      <c r="L26" s="1">
        <f t="shared" si="3"/>
        <v>179.96900000000002</v>
      </c>
      <c r="M26" s="1">
        <v>7.4260000000000002</v>
      </c>
      <c r="N26" s="1">
        <v>0</v>
      </c>
      <c r="O26" s="1"/>
      <c r="P26" s="1">
        <f t="shared" si="4"/>
        <v>35.993800000000007</v>
      </c>
      <c r="Q26" s="5">
        <f t="shared" si="19"/>
        <v>268.62999999999994</v>
      </c>
      <c r="R26" s="5">
        <f t="shared" si="17"/>
        <v>268.62999999999994</v>
      </c>
      <c r="S26" s="5"/>
      <c r="T26" s="1"/>
      <c r="U26" s="1">
        <f t="shared" si="18"/>
        <v>10.477637815401538</v>
      </c>
      <c r="V26" s="1">
        <f t="shared" si="7"/>
        <v>3.0144080369396944</v>
      </c>
      <c r="W26" s="1">
        <v>22.868200000000002</v>
      </c>
      <c r="X26" s="1">
        <v>36.694200000000002</v>
      </c>
      <c r="Y26" s="10">
        <v>37.257399999999997</v>
      </c>
      <c r="Z26" s="1">
        <v>36.936799999999998</v>
      </c>
      <c r="AA26" s="10">
        <v>38.168599999999998</v>
      </c>
      <c r="AB26" s="1">
        <v>33.193600000000004</v>
      </c>
      <c r="AC26" s="1">
        <v>37.823799999999999</v>
      </c>
      <c r="AD26" s="1">
        <v>46.156999999999996</v>
      </c>
      <c r="AE26" s="1">
        <v>46.751399999999997</v>
      </c>
      <c r="AF26" s="1">
        <v>38.0642</v>
      </c>
      <c r="AG26" s="1"/>
      <c r="AH26" s="1">
        <f t="shared" si="8"/>
        <v>269</v>
      </c>
      <c r="AI26" s="1"/>
      <c r="AJ26" s="10">
        <f t="shared" si="9"/>
        <v>37.712999999999994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64</v>
      </c>
      <c r="B27" s="1" t="s">
        <v>36</v>
      </c>
      <c r="C27" s="1">
        <v>172.31399999999999</v>
      </c>
      <c r="D27" s="1">
        <v>2.0779999999999998</v>
      </c>
      <c r="E27" s="1">
        <v>148.173</v>
      </c>
      <c r="F27" s="1"/>
      <c r="G27" s="7">
        <v>1</v>
      </c>
      <c r="H27" s="1">
        <v>30</v>
      </c>
      <c r="I27" s="1" t="s">
        <v>37</v>
      </c>
      <c r="J27" s="1">
        <v>304.70499999999998</v>
      </c>
      <c r="K27" s="1">
        <f t="shared" si="2"/>
        <v>-156.53199999999998</v>
      </c>
      <c r="L27" s="1">
        <f t="shared" si="3"/>
        <v>148.173</v>
      </c>
      <c r="M27" s="1"/>
      <c r="N27" s="1">
        <v>224.017</v>
      </c>
      <c r="O27" s="1"/>
      <c r="P27" s="1">
        <f t="shared" si="4"/>
        <v>29.634599999999999</v>
      </c>
      <c r="Q27" s="5"/>
      <c r="R27" s="5">
        <f t="shared" si="17"/>
        <v>0</v>
      </c>
      <c r="S27" s="5"/>
      <c r="T27" s="1"/>
      <c r="U27" s="1">
        <f t="shared" si="18"/>
        <v>7.5593056764727722</v>
      </c>
      <c r="V27" s="1">
        <f t="shared" si="7"/>
        <v>7.5593056764727722</v>
      </c>
      <c r="W27" s="1">
        <v>49.171399999999998</v>
      </c>
      <c r="X27" s="1">
        <v>2.6692</v>
      </c>
      <c r="Y27" s="10">
        <v>2.114800000000002</v>
      </c>
      <c r="Z27" s="1">
        <v>28.5352</v>
      </c>
      <c r="AA27" s="10">
        <v>25.860399999999998</v>
      </c>
      <c r="AB27" s="1">
        <v>7.1151999999999997</v>
      </c>
      <c r="AC27" s="1">
        <v>6.9074</v>
      </c>
      <c r="AD27" s="1">
        <v>9.4819999999999993</v>
      </c>
      <c r="AE27" s="1">
        <v>18.206800000000001</v>
      </c>
      <c r="AF27" s="1">
        <v>18.252800000000001</v>
      </c>
      <c r="AG27" s="1"/>
      <c r="AH27" s="1">
        <f t="shared" si="8"/>
        <v>0</v>
      </c>
      <c r="AI27" s="1"/>
      <c r="AJ27" s="10">
        <f t="shared" si="9"/>
        <v>13.9876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65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>
        <f t="shared" si="2"/>
        <v>0</v>
      </c>
      <c r="L28" s="14">
        <f t="shared" si="3"/>
        <v>0</v>
      </c>
      <c r="M28" s="14"/>
      <c r="N28" s="14"/>
      <c r="O28" s="14"/>
      <c r="P28" s="14">
        <f t="shared" si="4"/>
        <v>0</v>
      </c>
      <c r="Q28" s="16"/>
      <c r="R28" s="16"/>
      <c r="S28" s="16"/>
      <c r="T28" s="14"/>
      <c r="U28" s="14" t="e">
        <f t="shared" si="10"/>
        <v>#DIV/0!</v>
      </c>
      <c r="V28" s="14" t="e">
        <f t="shared" si="7"/>
        <v>#DIV/0!</v>
      </c>
      <c r="W28" s="14">
        <v>0</v>
      </c>
      <c r="X28" s="14">
        <v>0</v>
      </c>
      <c r="Y28" s="17">
        <v>0</v>
      </c>
      <c r="Z28" s="14">
        <v>0</v>
      </c>
      <c r="AA28" s="17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42</v>
      </c>
      <c r="AH28" s="1">
        <f t="shared" si="8"/>
        <v>0</v>
      </c>
      <c r="AI28" s="1"/>
      <c r="AJ28" s="10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36</v>
      </c>
      <c r="C29" s="1">
        <v>513.03200000000004</v>
      </c>
      <c r="D29" s="1">
        <v>270.24799999999999</v>
      </c>
      <c r="E29" s="1">
        <v>513.79499999999996</v>
      </c>
      <c r="F29" s="1">
        <v>261</v>
      </c>
      <c r="G29" s="7">
        <v>1</v>
      </c>
      <c r="H29" s="1">
        <v>40</v>
      </c>
      <c r="I29" s="1" t="s">
        <v>37</v>
      </c>
      <c r="J29" s="1">
        <v>467.8</v>
      </c>
      <c r="K29" s="1">
        <f t="shared" si="2"/>
        <v>45.994999999999948</v>
      </c>
      <c r="L29" s="1">
        <f t="shared" si="3"/>
        <v>513.79499999999996</v>
      </c>
      <c r="M29" s="1"/>
      <c r="N29" s="1">
        <v>518.37300000000005</v>
      </c>
      <c r="O29" s="1"/>
      <c r="P29" s="1">
        <f t="shared" si="4"/>
        <v>102.75899999999999</v>
      </c>
      <c r="Q29" s="5">
        <f t="shared" ref="Q29:Q34" si="20">10*AJ29-O29-N29-F29</f>
        <v>236.63400000000001</v>
      </c>
      <c r="R29" s="5">
        <f t="shared" ref="R29:R34" si="21">Q29</f>
        <v>236.63400000000001</v>
      </c>
      <c r="S29" s="5"/>
      <c r="T29" s="1"/>
      <c r="U29" s="1">
        <f t="shared" ref="U29:U34" si="22">(F29+N29+O29+R29)/P29</f>
        <v>9.8872799462820797</v>
      </c>
      <c r="V29" s="1">
        <f t="shared" si="7"/>
        <v>7.5844743526114513</v>
      </c>
      <c r="W29" s="1">
        <v>99.4024</v>
      </c>
      <c r="X29" s="1">
        <v>101.9868</v>
      </c>
      <c r="Y29" s="10">
        <v>103.929</v>
      </c>
      <c r="Z29" s="1">
        <v>117.8312</v>
      </c>
      <c r="AA29" s="10">
        <v>99.272400000000005</v>
      </c>
      <c r="AB29" s="1">
        <v>69.011400000000009</v>
      </c>
      <c r="AC29" s="1">
        <v>92.596199999999996</v>
      </c>
      <c r="AD29" s="1">
        <v>112.34480000000001</v>
      </c>
      <c r="AE29" s="1">
        <v>114.9288</v>
      </c>
      <c r="AF29" s="1">
        <v>99.653800000000004</v>
      </c>
      <c r="AG29" s="1" t="s">
        <v>52</v>
      </c>
      <c r="AH29" s="1">
        <f t="shared" si="8"/>
        <v>237</v>
      </c>
      <c r="AI29" s="1"/>
      <c r="AJ29" s="10">
        <f t="shared" si="9"/>
        <v>101.6007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36</v>
      </c>
      <c r="C30" s="1">
        <v>196.017</v>
      </c>
      <c r="D30" s="1"/>
      <c r="E30" s="1">
        <v>126.94199999999999</v>
      </c>
      <c r="F30" s="1">
        <v>62.7</v>
      </c>
      <c r="G30" s="7">
        <v>1</v>
      </c>
      <c r="H30" s="1">
        <v>40</v>
      </c>
      <c r="I30" s="1" t="s">
        <v>37</v>
      </c>
      <c r="J30" s="1">
        <v>333.65100000000001</v>
      </c>
      <c r="K30" s="1">
        <f t="shared" si="2"/>
        <v>-206.709</v>
      </c>
      <c r="L30" s="1">
        <f t="shared" si="3"/>
        <v>126.94199999999999</v>
      </c>
      <c r="M30" s="1"/>
      <c r="N30" s="1">
        <v>114.2364</v>
      </c>
      <c r="O30" s="1"/>
      <c r="P30" s="1">
        <f t="shared" si="4"/>
        <v>25.388399999999997</v>
      </c>
      <c r="Q30" s="5">
        <f t="shared" si="20"/>
        <v>63.821600000000004</v>
      </c>
      <c r="R30" s="5">
        <f t="shared" si="21"/>
        <v>63.821600000000004</v>
      </c>
      <c r="S30" s="5"/>
      <c r="T30" s="1"/>
      <c r="U30" s="1">
        <f t="shared" si="22"/>
        <v>9.4829922326731904</v>
      </c>
      <c r="V30" s="1">
        <f t="shared" si="7"/>
        <v>6.9691827763860665</v>
      </c>
      <c r="W30" s="1">
        <v>24.480599999999999</v>
      </c>
      <c r="X30" s="1">
        <v>17.940200000000001</v>
      </c>
      <c r="Y30" s="10">
        <v>17.810199999999998</v>
      </c>
      <c r="Z30" s="1">
        <v>23.9346</v>
      </c>
      <c r="AA30" s="10">
        <v>30.3414</v>
      </c>
      <c r="AB30" s="1">
        <v>28.134599999999999</v>
      </c>
      <c r="AC30" s="1">
        <v>23.4314</v>
      </c>
      <c r="AD30" s="1">
        <v>26.020399999999999</v>
      </c>
      <c r="AE30" s="1">
        <v>27.437200000000001</v>
      </c>
      <c r="AF30" s="1">
        <v>34.852400000000003</v>
      </c>
      <c r="AG30" s="1"/>
      <c r="AH30" s="1">
        <f t="shared" si="8"/>
        <v>64</v>
      </c>
      <c r="AI30" s="1"/>
      <c r="AJ30" s="10">
        <f t="shared" si="9"/>
        <v>24.075800000000001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36</v>
      </c>
      <c r="C31" s="1">
        <v>32.100999999999999</v>
      </c>
      <c r="D31" s="1">
        <v>104.548</v>
      </c>
      <c r="E31" s="1">
        <v>32.715000000000003</v>
      </c>
      <c r="F31" s="1">
        <v>97.2</v>
      </c>
      <c r="G31" s="7">
        <v>1</v>
      </c>
      <c r="H31" s="1">
        <v>30</v>
      </c>
      <c r="I31" s="1" t="s">
        <v>37</v>
      </c>
      <c r="J31" s="1">
        <v>31.3</v>
      </c>
      <c r="K31" s="1">
        <f t="shared" si="2"/>
        <v>1.4150000000000027</v>
      </c>
      <c r="L31" s="1">
        <f t="shared" si="3"/>
        <v>32.715000000000003</v>
      </c>
      <c r="M31" s="1"/>
      <c r="N31" s="1">
        <v>0</v>
      </c>
      <c r="O31" s="1"/>
      <c r="P31" s="1">
        <f t="shared" si="4"/>
        <v>6.543000000000001</v>
      </c>
      <c r="Q31" s="5"/>
      <c r="R31" s="5">
        <f t="shared" si="21"/>
        <v>0</v>
      </c>
      <c r="S31" s="5"/>
      <c r="T31" s="1"/>
      <c r="U31" s="1">
        <f t="shared" si="22"/>
        <v>14.855570839064647</v>
      </c>
      <c r="V31" s="1">
        <f t="shared" si="7"/>
        <v>14.855570839064647</v>
      </c>
      <c r="W31" s="1">
        <v>6.8056000000000001</v>
      </c>
      <c r="X31" s="1">
        <v>13.164199999999999</v>
      </c>
      <c r="Y31" s="10">
        <v>12.252599999999999</v>
      </c>
      <c r="Z31" s="1">
        <v>9.6037999999999997</v>
      </c>
      <c r="AA31" s="10">
        <v>10.956200000000001</v>
      </c>
      <c r="AB31" s="1">
        <v>11.9514</v>
      </c>
      <c r="AC31" s="1">
        <v>11.624599999999999</v>
      </c>
      <c r="AD31" s="1">
        <v>9.2701999999999991</v>
      </c>
      <c r="AE31" s="1">
        <v>9.6472000000000016</v>
      </c>
      <c r="AF31" s="1">
        <v>9.8046000000000006</v>
      </c>
      <c r="AG31" s="1"/>
      <c r="AH31" s="1">
        <f t="shared" si="8"/>
        <v>0</v>
      </c>
      <c r="AI31" s="1"/>
      <c r="AJ31" s="10">
        <f t="shared" si="9"/>
        <v>11.6044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36</v>
      </c>
      <c r="C32" s="1">
        <v>53.984999999999999</v>
      </c>
      <c r="D32" s="1">
        <v>168.51</v>
      </c>
      <c r="E32" s="1">
        <v>209.762</v>
      </c>
      <c r="F32" s="1"/>
      <c r="G32" s="7">
        <v>1</v>
      </c>
      <c r="H32" s="1">
        <v>50</v>
      </c>
      <c r="I32" s="1" t="s">
        <v>37</v>
      </c>
      <c r="J32" s="1">
        <v>227.6</v>
      </c>
      <c r="K32" s="1">
        <f t="shared" si="2"/>
        <v>-17.837999999999994</v>
      </c>
      <c r="L32" s="1">
        <f t="shared" si="3"/>
        <v>209.762</v>
      </c>
      <c r="M32" s="1"/>
      <c r="N32" s="1">
        <v>388.41140000000001</v>
      </c>
      <c r="O32" s="1"/>
      <c r="P32" s="1">
        <f t="shared" si="4"/>
        <v>41.952399999999997</v>
      </c>
      <c r="Q32" s="5"/>
      <c r="R32" s="5">
        <f t="shared" si="21"/>
        <v>0</v>
      </c>
      <c r="S32" s="5"/>
      <c r="T32" s="1"/>
      <c r="U32" s="1">
        <f t="shared" si="22"/>
        <v>9.2583833106091671</v>
      </c>
      <c r="V32" s="1">
        <f t="shared" si="7"/>
        <v>9.2583833106091671</v>
      </c>
      <c r="W32" s="1">
        <v>38.086799999999997</v>
      </c>
      <c r="X32" s="1">
        <v>24.460599999999999</v>
      </c>
      <c r="Y32" s="10">
        <v>18.726400000000002</v>
      </c>
      <c r="Z32" s="1">
        <v>22.2746</v>
      </c>
      <c r="AA32" s="10">
        <v>25.287400000000002</v>
      </c>
      <c r="AB32" s="1">
        <v>23.603400000000001</v>
      </c>
      <c r="AC32" s="1">
        <v>22.157399999999999</v>
      </c>
      <c r="AD32" s="1">
        <v>21.1098</v>
      </c>
      <c r="AE32" s="1">
        <v>22.534400000000002</v>
      </c>
      <c r="AF32" s="1">
        <v>30.170400000000001</v>
      </c>
      <c r="AG32" s="1"/>
      <c r="AH32" s="1">
        <f t="shared" si="8"/>
        <v>0</v>
      </c>
      <c r="AI32" s="1"/>
      <c r="AJ32" s="10">
        <f t="shared" si="9"/>
        <v>22.006900000000002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36</v>
      </c>
      <c r="C33" s="1">
        <v>82.105999999999995</v>
      </c>
      <c r="D33" s="1">
        <v>109.693</v>
      </c>
      <c r="E33" s="1">
        <v>182.06200000000001</v>
      </c>
      <c r="F33" s="1"/>
      <c r="G33" s="7">
        <v>1</v>
      </c>
      <c r="H33" s="1">
        <v>50</v>
      </c>
      <c r="I33" s="1" t="s">
        <v>37</v>
      </c>
      <c r="J33" s="1">
        <v>197.2</v>
      </c>
      <c r="K33" s="1">
        <f t="shared" si="2"/>
        <v>-15.137999999999977</v>
      </c>
      <c r="L33" s="1">
        <f t="shared" si="3"/>
        <v>170.339</v>
      </c>
      <c r="M33" s="1">
        <v>11.723000000000001</v>
      </c>
      <c r="N33" s="1">
        <v>388.57799999999997</v>
      </c>
      <c r="O33" s="1"/>
      <c r="P33" s="1">
        <f t="shared" si="4"/>
        <v>34.067799999999998</v>
      </c>
      <c r="Q33" s="5"/>
      <c r="R33" s="5">
        <f t="shared" si="21"/>
        <v>0</v>
      </c>
      <c r="S33" s="5"/>
      <c r="T33" s="1"/>
      <c r="U33" s="1">
        <f t="shared" si="22"/>
        <v>11.406019760595049</v>
      </c>
      <c r="V33" s="1">
        <f t="shared" si="7"/>
        <v>11.406019760595049</v>
      </c>
      <c r="W33" s="1">
        <v>33.972000000000001</v>
      </c>
      <c r="X33" s="1">
        <v>17.825800000000001</v>
      </c>
      <c r="Y33" s="10">
        <v>17.1036</v>
      </c>
      <c r="Z33" s="1">
        <v>20.117799999999999</v>
      </c>
      <c r="AA33" s="10">
        <v>19.429200000000002</v>
      </c>
      <c r="AB33" s="1">
        <v>7.5042</v>
      </c>
      <c r="AC33" s="1">
        <v>8.3887999999999998</v>
      </c>
      <c r="AD33" s="1">
        <v>23.518599999999999</v>
      </c>
      <c r="AE33" s="1">
        <v>24.4084</v>
      </c>
      <c r="AF33" s="1">
        <v>16.5992</v>
      </c>
      <c r="AG33" s="1"/>
      <c r="AH33" s="1">
        <f t="shared" si="8"/>
        <v>0</v>
      </c>
      <c r="AI33" s="1"/>
      <c r="AJ33" s="10">
        <f t="shared" si="9"/>
        <v>18.266400000000001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41</v>
      </c>
      <c r="C34" s="1">
        <v>294</v>
      </c>
      <c r="D34" s="1">
        <v>156</v>
      </c>
      <c r="E34" s="1">
        <v>341</v>
      </c>
      <c r="F34" s="1">
        <v>105</v>
      </c>
      <c r="G34" s="7">
        <v>0.4</v>
      </c>
      <c r="H34" s="1">
        <v>45</v>
      </c>
      <c r="I34" s="1" t="s">
        <v>37</v>
      </c>
      <c r="J34" s="1">
        <v>767</v>
      </c>
      <c r="K34" s="1">
        <f t="shared" si="2"/>
        <v>-426</v>
      </c>
      <c r="L34" s="1">
        <f t="shared" si="3"/>
        <v>335</v>
      </c>
      <c r="M34" s="1">
        <v>6</v>
      </c>
      <c r="N34" s="1">
        <v>42.599999999999909</v>
      </c>
      <c r="O34" s="1"/>
      <c r="P34" s="1">
        <f t="shared" si="4"/>
        <v>67</v>
      </c>
      <c r="Q34" s="5">
        <f t="shared" si="20"/>
        <v>449.40000000000009</v>
      </c>
      <c r="R34" s="5">
        <f t="shared" si="21"/>
        <v>449.40000000000009</v>
      </c>
      <c r="S34" s="5"/>
      <c r="T34" s="1"/>
      <c r="U34" s="1">
        <f t="shared" si="22"/>
        <v>8.91044776119403</v>
      </c>
      <c r="V34" s="1">
        <f t="shared" si="7"/>
        <v>2.2029850746268642</v>
      </c>
      <c r="W34" s="1">
        <v>57.8</v>
      </c>
      <c r="X34" s="1">
        <v>55.4</v>
      </c>
      <c r="Y34" s="10">
        <v>54.2</v>
      </c>
      <c r="Z34" s="1">
        <v>64.2</v>
      </c>
      <c r="AA34" s="10">
        <v>65.2</v>
      </c>
      <c r="AB34" s="1">
        <v>55.8</v>
      </c>
      <c r="AC34" s="1">
        <v>59.6</v>
      </c>
      <c r="AD34" s="1">
        <v>71.400000000000006</v>
      </c>
      <c r="AE34" s="1">
        <v>79.2</v>
      </c>
      <c r="AF34" s="1">
        <v>53.8</v>
      </c>
      <c r="AG34" s="1"/>
      <c r="AH34" s="1">
        <f t="shared" si="8"/>
        <v>180</v>
      </c>
      <c r="AI34" s="1"/>
      <c r="AJ34" s="10">
        <f t="shared" si="9"/>
        <v>59.7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4" t="s">
        <v>72</v>
      </c>
      <c r="B35" s="14" t="s">
        <v>41</v>
      </c>
      <c r="C35" s="14"/>
      <c r="D35" s="14"/>
      <c r="E35" s="14"/>
      <c r="F35" s="14"/>
      <c r="G35" s="15">
        <v>0</v>
      </c>
      <c r="H35" s="14">
        <v>50</v>
      </c>
      <c r="I35" s="14" t="s">
        <v>37</v>
      </c>
      <c r="J35" s="14"/>
      <c r="K35" s="14">
        <f t="shared" si="2"/>
        <v>0</v>
      </c>
      <c r="L35" s="14">
        <f t="shared" si="3"/>
        <v>0</v>
      </c>
      <c r="M35" s="14"/>
      <c r="N35" s="14"/>
      <c r="O35" s="14"/>
      <c r="P35" s="14">
        <f t="shared" si="4"/>
        <v>0</v>
      </c>
      <c r="Q35" s="16"/>
      <c r="R35" s="16"/>
      <c r="S35" s="16"/>
      <c r="T35" s="14"/>
      <c r="U35" s="14" t="e">
        <f t="shared" si="10"/>
        <v>#DIV/0!</v>
      </c>
      <c r="V35" s="14" t="e">
        <f t="shared" si="7"/>
        <v>#DIV/0!</v>
      </c>
      <c r="W35" s="14">
        <v>0</v>
      </c>
      <c r="X35" s="14">
        <v>0</v>
      </c>
      <c r="Y35" s="17">
        <v>0</v>
      </c>
      <c r="Z35" s="14">
        <v>0</v>
      </c>
      <c r="AA35" s="17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 t="s">
        <v>42</v>
      </c>
      <c r="AH35" s="1">
        <f t="shared" si="8"/>
        <v>0</v>
      </c>
      <c r="AI35" s="1"/>
      <c r="AJ35" s="10">
        <f t="shared" si="9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73</v>
      </c>
      <c r="B36" s="1" t="s">
        <v>41</v>
      </c>
      <c r="C36" s="1">
        <v>247</v>
      </c>
      <c r="D36" s="1">
        <v>354</v>
      </c>
      <c r="E36" s="1">
        <v>390</v>
      </c>
      <c r="F36" s="1">
        <v>205</v>
      </c>
      <c r="G36" s="7">
        <v>0.4</v>
      </c>
      <c r="H36" s="1">
        <v>45</v>
      </c>
      <c r="I36" s="1" t="s">
        <v>37</v>
      </c>
      <c r="J36" s="1">
        <v>608</v>
      </c>
      <c r="K36" s="1">
        <f t="shared" si="2"/>
        <v>-218</v>
      </c>
      <c r="L36" s="1">
        <f t="shared" si="3"/>
        <v>390</v>
      </c>
      <c r="M36" s="1"/>
      <c r="N36" s="1">
        <v>166.8</v>
      </c>
      <c r="O36" s="1"/>
      <c r="P36" s="1">
        <f t="shared" si="4"/>
        <v>78</v>
      </c>
      <c r="Q36" s="5">
        <f>10*AJ36-O36-N36-F36</f>
        <v>336.20000000000005</v>
      </c>
      <c r="R36" s="5">
        <f>Q36</f>
        <v>336.20000000000005</v>
      </c>
      <c r="S36" s="5"/>
      <c r="T36" s="1"/>
      <c r="U36" s="1">
        <f>(F36+N36+O36+R36)/P36</f>
        <v>9.0769230769230766</v>
      </c>
      <c r="V36" s="1">
        <f t="shared" si="7"/>
        <v>4.7666666666666666</v>
      </c>
      <c r="W36" s="1">
        <v>61.4</v>
      </c>
      <c r="X36" s="1">
        <v>69.599999999999994</v>
      </c>
      <c r="Y36" s="10">
        <v>74.599999999999994</v>
      </c>
      <c r="Z36" s="1">
        <v>65.599999999999994</v>
      </c>
      <c r="AA36" s="10">
        <v>67</v>
      </c>
      <c r="AB36" s="1">
        <v>62.2</v>
      </c>
      <c r="AC36" s="1">
        <v>59</v>
      </c>
      <c r="AD36" s="1">
        <v>73.2</v>
      </c>
      <c r="AE36" s="1">
        <v>82.2</v>
      </c>
      <c r="AF36" s="1">
        <v>56.4</v>
      </c>
      <c r="AG36" s="1"/>
      <c r="AH36" s="1">
        <f t="shared" si="8"/>
        <v>134</v>
      </c>
      <c r="AI36" s="1"/>
      <c r="AJ36" s="10">
        <f t="shared" si="9"/>
        <v>70.8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74</v>
      </c>
      <c r="B37" s="14" t="s">
        <v>36</v>
      </c>
      <c r="C37" s="14"/>
      <c r="D37" s="14"/>
      <c r="E37" s="14"/>
      <c r="F37" s="14"/>
      <c r="G37" s="15">
        <v>0</v>
      </c>
      <c r="H37" s="14">
        <v>45</v>
      </c>
      <c r="I37" s="14" t="s">
        <v>37</v>
      </c>
      <c r="J37" s="14">
        <v>178.30699999999999</v>
      </c>
      <c r="K37" s="14">
        <f t="shared" ref="K37:K64" si="23">E37-J37</f>
        <v>-178.30699999999999</v>
      </c>
      <c r="L37" s="14">
        <f t="shared" si="3"/>
        <v>0</v>
      </c>
      <c r="M37" s="14"/>
      <c r="N37" s="14"/>
      <c r="O37" s="14"/>
      <c r="P37" s="14">
        <f t="shared" si="4"/>
        <v>0</v>
      </c>
      <c r="Q37" s="16"/>
      <c r="R37" s="16"/>
      <c r="S37" s="16"/>
      <c r="T37" s="14"/>
      <c r="U37" s="14" t="e">
        <f t="shared" si="10"/>
        <v>#DIV/0!</v>
      </c>
      <c r="V37" s="14" t="e">
        <f t="shared" si="7"/>
        <v>#DIV/0!</v>
      </c>
      <c r="W37" s="14">
        <v>0</v>
      </c>
      <c r="X37" s="14">
        <v>0</v>
      </c>
      <c r="Y37" s="17">
        <v>0</v>
      </c>
      <c r="Z37" s="14">
        <v>0</v>
      </c>
      <c r="AA37" s="17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42</v>
      </c>
      <c r="AH37" s="1">
        <f t="shared" si="8"/>
        <v>0</v>
      </c>
      <c r="AI37" s="1"/>
      <c r="AJ37" s="10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4" t="s">
        <v>75</v>
      </c>
      <c r="B38" s="14" t="s">
        <v>41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/>
      <c r="K38" s="14">
        <f t="shared" si="23"/>
        <v>0</v>
      </c>
      <c r="L38" s="14">
        <f t="shared" si="3"/>
        <v>0</v>
      </c>
      <c r="M38" s="14"/>
      <c r="N38" s="14"/>
      <c r="O38" s="14"/>
      <c r="P38" s="14">
        <f t="shared" si="4"/>
        <v>0</v>
      </c>
      <c r="Q38" s="16"/>
      <c r="R38" s="16"/>
      <c r="S38" s="16"/>
      <c r="T38" s="14"/>
      <c r="U38" s="14" t="e">
        <f t="shared" si="10"/>
        <v>#DIV/0!</v>
      </c>
      <c r="V38" s="14" t="e">
        <f t="shared" si="7"/>
        <v>#DIV/0!</v>
      </c>
      <c r="W38" s="14">
        <v>0</v>
      </c>
      <c r="X38" s="14">
        <v>0</v>
      </c>
      <c r="Y38" s="17">
        <v>0</v>
      </c>
      <c r="Z38" s="14">
        <v>0</v>
      </c>
      <c r="AA38" s="17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42</v>
      </c>
      <c r="AH38" s="1">
        <f t="shared" si="8"/>
        <v>0</v>
      </c>
      <c r="AI38" s="1"/>
      <c r="AJ38" s="10">
        <f t="shared" si="9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4" t="s">
        <v>76</v>
      </c>
      <c r="B39" s="14" t="s">
        <v>41</v>
      </c>
      <c r="C39" s="14"/>
      <c r="D39" s="14"/>
      <c r="E39" s="14"/>
      <c r="F39" s="14"/>
      <c r="G39" s="15">
        <v>0</v>
      </c>
      <c r="H39" s="14">
        <v>40</v>
      </c>
      <c r="I39" s="14" t="s">
        <v>37</v>
      </c>
      <c r="J39" s="14"/>
      <c r="K39" s="14">
        <f t="shared" si="23"/>
        <v>0</v>
      </c>
      <c r="L39" s="14">
        <f t="shared" si="3"/>
        <v>0</v>
      </c>
      <c r="M39" s="14"/>
      <c r="N39" s="14"/>
      <c r="O39" s="14"/>
      <c r="P39" s="14">
        <f t="shared" si="4"/>
        <v>0</v>
      </c>
      <c r="Q39" s="16"/>
      <c r="R39" s="16"/>
      <c r="S39" s="16"/>
      <c r="T39" s="14"/>
      <c r="U39" s="14" t="e">
        <f t="shared" si="10"/>
        <v>#DIV/0!</v>
      </c>
      <c r="V39" s="14" t="e">
        <f t="shared" si="7"/>
        <v>#DIV/0!</v>
      </c>
      <c r="W39" s="14">
        <v>0</v>
      </c>
      <c r="X39" s="14">
        <v>0</v>
      </c>
      <c r="Y39" s="17">
        <v>0</v>
      </c>
      <c r="Z39" s="14">
        <v>0</v>
      </c>
      <c r="AA39" s="17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 t="s">
        <v>42</v>
      </c>
      <c r="AH39" s="1">
        <f t="shared" si="8"/>
        <v>0</v>
      </c>
      <c r="AI39" s="1"/>
      <c r="AJ39" s="10">
        <f t="shared" si="9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36</v>
      </c>
      <c r="C40" s="1">
        <v>10.148</v>
      </c>
      <c r="D40" s="1">
        <v>320.79199999999997</v>
      </c>
      <c r="E40" s="1">
        <v>296.62400000000002</v>
      </c>
      <c r="F40" s="1">
        <v>28.6</v>
      </c>
      <c r="G40" s="7">
        <v>1</v>
      </c>
      <c r="H40" s="1">
        <v>40</v>
      </c>
      <c r="I40" s="1" t="s">
        <v>37</v>
      </c>
      <c r="J40" s="1">
        <v>363.4</v>
      </c>
      <c r="K40" s="1">
        <f t="shared" si="23"/>
        <v>-66.775999999999954</v>
      </c>
      <c r="L40" s="1">
        <f t="shared" si="3"/>
        <v>286.68100000000004</v>
      </c>
      <c r="M40" s="1">
        <v>9.9429999999999996</v>
      </c>
      <c r="N40" s="1">
        <v>139.8596</v>
      </c>
      <c r="O40" s="1"/>
      <c r="P40" s="1">
        <f t="shared" si="4"/>
        <v>57.336200000000005</v>
      </c>
      <c r="Q40" s="5">
        <f t="shared" ref="Q40:Q42" si="24">10*AJ40-O40-N40-F40</f>
        <v>97.643400000000014</v>
      </c>
      <c r="R40" s="5">
        <f t="shared" ref="R40:R41" si="25">Q40</f>
        <v>97.643400000000014</v>
      </c>
      <c r="S40" s="5"/>
      <c r="T40" s="1"/>
      <c r="U40" s="1">
        <f t="shared" ref="U40:U42" si="26">(F40+N40+O40+R40)/P40</f>
        <v>4.6410993403818175</v>
      </c>
      <c r="V40" s="1">
        <f t="shared" si="7"/>
        <v>2.9381019321126964</v>
      </c>
      <c r="W40" s="1">
        <v>32.851599999999998</v>
      </c>
      <c r="X40" s="1">
        <v>33.706800000000001</v>
      </c>
      <c r="Y40" s="10">
        <v>33.568399999999997</v>
      </c>
      <c r="Z40" s="1">
        <v>24.813600000000001</v>
      </c>
      <c r="AA40" s="10">
        <v>19.652200000000001</v>
      </c>
      <c r="AB40" s="1">
        <v>33.323600000000013</v>
      </c>
      <c r="AC40" s="1">
        <v>38.223399999999998</v>
      </c>
      <c r="AD40" s="1">
        <v>33.338799999999999</v>
      </c>
      <c r="AE40" s="1">
        <v>39.7834</v>
      </c>
      <c r="AF40" s="1">
        <v>31.283200000000001</v>
      </c>
      <c r="AG40" s="1"/>
      <c r="AH40" s="1">
        <f t="shared" si="8"/>
        <v>98</v>
      </c>
      <c r="AI40" s="1"/>
      <c r="AJ40" s="10">
        <f t="shared" si="9"/>
        <v>26.610299999999999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41</v>
      </c>
      <c r="C41" s="1">
        <v>329</v>
      </c>
      <c r="D41" s="1"/>
      <c r="E41" s="1">
        <v>220</v>
      </c>
      <c r="F41" s="1">
        <v>107</v>
      </c>
      <c r="G41" s="7">
        <v>0.4</v>
      </c>
      <c r="H41" s="1">
        <v>40</v>
      </c>
      <c r="I41" s="1" t="s">
        <v>37</v>
      </c>
      <c r="J41" s="1">
        <v>219</v>
      </c>
      <c r="K41" s="1">
        <f t="shared" si="23"/>
        <v>1</v>
      </c>
      <c r="L41" s="1">
        <f t="shared" si="3"/>
        <v>220</v>
      </c>
      <c r="M41" s="1"/>
      <c r="N41" s="1">
        <v>0</v>
      </c>
      <c r="O41" s="1"/>
      <c r="P41" s="1">
        <f t="shared" si="4"/>
        <v>44</v>
      </c>
      <c r="Q41" s="5">
        <f t="shared" si="24"/>
        <v>252</v>
      </c>
      <c r="R41" s="5">
        <f t="shared" si="25"/>
        <v>252</v>
      </c>
      <c r="S41" s="5"/>
      <c r="T41" s="1"/>
      <c r="U41" s="1">
        <f t="shared" si="26"/>
        <v>8.1590909090909083</v>
      </c>
      <c r="V41" s="1">
        <f t="shared" si="7"/>
        <v>2.4318181818181817</v>
      </c>
      <c r="W41" s="1">
        <v>21</v>
      </c>
      <c r="X41" s="1">
        <v>20.399999999999999</v>
      </c>
      <c r="Y41" s="10">
        <v>22.4</v>
      </c>
      <c r="Z41" s="1">
        <v>45.6</v>
      </c>
      <c r="AA41" s="10">
        <v>49.4</v>
      </c>
      <c r="AB41" s="1">
        <v>24.4</v>
      </c>
      <c r="AC41" s="1">
        <v>23.8</v>
      </c>
      <c r="AD41" s="1">
        <v>44.6</v>
      </c>
      <c r="AE41" s="1">
        <v>51.4</v>
      </c>
      <c r="AF41" s="1">
        <v>16.399999999999999</v>
      </c>
      <c r="AG41" s="18" t="s">
        <v>47</v>
      </c>
      <c r="AH41" s="1">
        <f t="shared" si="8"/>
        <v>101</v>
      </c>
      <c r="AI41" s="1"/>
      <c r="AJ41" s="10">
        <f t="shared" si="9"/>
        <v>35.9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79</v>
      </c>
      <c r="B42" s="1" t="s">
        <v>41</v>
      </c>
      <c r="C42" s="1">
        <v>206</v>
      </c>
      <c r="D42" s="1"/>
      <c r="E42" s="1">
        <v>202</v>
      </c>
      <c r="F42" s="1">
        <v>3</v>
      </c>
      <c r="G42" s="7">
        <v>0.4</v>
      </c>
      <c r="H42" s="1">
        <v>45</v>
      </c>
      <c r="I42" s="1" t="s">
        <v>37</v>
      </c>
      <c r="J42" s="1">
        <v>219</v>
      </c>
      <c r="K42" s="1">
        <f t="shared" si="23"/>
        <v>-17</v>
      </c>
      <c r="L42" s="1">
        <f t="shared" si="3"/>
        <v>193</v>
      </c>
      <c r="M42" s="1">
        <v>9</v>
      </c>
      <c r="N42" s="1">
        <v>211.6</v>
      </c>
      <c r="O42" s="1"/>
      <c r="P42" s="1">
        <f t="shared" si="4"/>
        <v>38.6</v>
      </c>
      <c r="Q42" s="5">
        <f t="shared" si="24"/>
        <v>58.400000000000006</v>
      </c>
      <c r="R42" s="5">
        <v>350</v>
      </c>
      <c r="S42" s="20">
        <v>400</v>
      </c>
      <c r="T42" s="18" t="s">
        <v>136</v>
      </c>
      <c r="U42" s="1">
        <f t="shared" si="26"/>
        <v>14.626943005181348</v>
      </c>
      <c r="V42" s="1">
        <f t="shared" si="7"/>
        <v>5.5595854922279786</v>
      </c>
      <c r="W42" s="1">
        <v>25.8</v>
      </c>
      <c r="X42" s="1">
        <v>19.399999999999999</v>
      </c>
      <c r="Y42" s="10">
        <v>20.6</v>
      </c>
      <c r="Z42" s="1">
        <v>35.799999999999997</v>
      </c>
      <c r="AA42" s="10">
        <v>34</v>
      </c>
      <c r="AB42" s="1">
        <v>25.8</v>
      </c>
      <c r="AC42" s="1">
        <v>34.4</v>
      </c>
      <c r="AD42" s="1">
        <v>61.8</v>
      </c>
      <c r="AE42" s="1">
        <v>70.2</v>
      </c>
      <c r="AF42" s="1">
        <v>18.8</v>
      </c>
      <c r="AG42" s="1"/>
      <c r="AH42" s="1">
        <f t="shared" si="8"/>
        <v>140</v>
      </c>
      <c r="AI42" s="1"/>
      <c r="AJ42" s="10">
        <f t="shared" si="9"/>
        <v>27.3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4" t="s">
        <v>80</v>
      </c>
      <c r="B43" s="14" t="s">
        <v>36</v>
      </c>
      <c r="C43" s="14"/>
      <c r="D43" s="14"/>
      <c r="E43" s="14"/>
      <c r="F43" s="14"/>
      <c r="G43" s="15">
        <v>0</v>
      </c>
      <c r="H43" s="14">
        <v>40</v>
      </c>
      <c r="I43" s="14" t="s">
        <v>37</v>
      </c>
      <c r="J43" s="14">
        <v>70.569999999999993</v>
      </c>
      <c r="K43" s="14">
        <f t="shared" si="23"/>
        <v>-70.569999999999993</v>
      </c>
      <c r="L43" s="14">
        <f t="shared" si="3"/>
        <v>0</v>
      </c>
      <c r="M43" s="14"/>
      <c r="N43" s="14"/>
      <c r="O43" s="14"/>
      <c r="P43" s="14">
        <f t="shared" si="4"/>
        <v>0</v>
      </c>
      <c r="Q43" s="16"/>
      <c r="R43" s="16"/>
      <c r="S43" s="16"/>
      <c r="T43" s="14"/>
      <c r="U43" s="14" t="e">
        <f t="shared" si="10"/>
        <v>#DIV/0!</v>
      </c>
      <c r="V43" s="14" t="e">
        <f t="shared" si="7"/>
        <v>#DIV/0!</v>
      </c>
      <c r="W43" s="14">
        <v>0</v>
      </c>
      <c r="X43" s="14">
        <v>0</v>
      </c>
      <c r="Y43" s="17">
        <v>0</v>
      </c>
      <c r="Z43" s="14">
        <v>0</v>
      </c>
      <c r="AA43" s="17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 t="s">
        <v>42</v>
      </c>
      <c r="AH43" s="1">
        <f t="shared" si="8"/>
        <v>0</v>
      </c>
      <c r="AI43" s="1"/>
      <c r="AJ43" s="10">
        <f t="shared" si="9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81</v>
      </c>
      <c r="B44" s="1" t="s">
        <v>41</v>
      </c>
      <c r="C44" s="1">
        <v>160</v>
      </c>
      <c r="D44" s="1">
        <v>212</v>
      </c>
      <c r="E44" s="1">
        <v>292</v>
      </c>
      <c r="F44" s="1">
        <v>78</v>
      </c>
      <c r="G44" s="7">
        <v>0.35</v>
      </c>
      <c r="H44" s="1">
        <v>40</v>
      </c>
      <c r="I44" s="1" t="s">
        <v>37</v>
      </c>
      <c r="J44" s="1">
        <v>378</v>
      </c>
      <c r="K44" s="1">
        <f t="shared" si="23"/>
        <v>-86</v>
      </c>
      <c r="L44" s="1">
        <f t="shared" si="3"/>
        <v>292</v>
      </c>
      <c r="M44" s="1"/>
      <c r="N44" s="1">
        <v>0</v>
      </c>
      <c r="O44" s="1"/>
      <c r="P44" s="1">
        <f t="shared" si="4"/>
        <v>58.4</v>
      </c>
      <c r="Q44" s="5">
        <f t="shared" ref="Q44:Q48" si="27">10*AJ44-O44-N44-F44</f>
        <v>297</v>
      </c>
      <c r="R44" s="5">
        <f>S44</f>
        <v>70</v>
      </c>
      <c r="S44" s="20">
        <v>70</v>
      </c>
      <c r="T44" s="18" t="s">
        <v>137</v>
      </c>
      <c r="U44" s="1">
        <f t="shared" ref="U44:U48" si="28">(F44+N44+O44+R44)/P44</f>
        <v>2.5342465753424657</v>
      </c>
      <c r="V44" s="1">
        <f t="shared" si="7"/>
        <v>1.3356164383561644</v>
      </c>
      <c r="W44" s="1">
        <v>56.2</v>
      </c>
      <c r="X44" s="1">
        <v>44.6</v>
      </c>
      <c r="Y44" s="10">
        <v>32</v>
      </c>
      <c r="Z44" s="1">
        <v>42.8</v>
      </c>
      <c r="AA44" s="10">
        <v>43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61</v>
      </c>
      <c r="AH44" s="1">
        <f t="shared" si="8"/>
        <v>25</v>
      </c>
      <c r="AI44" s="1"/>
      <c r="AJ44" s="10">
        <f t="shared" si="9"/>
        <v>37.5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41</v>
      </c>
      <c r="C45" s="1">
        <v>432</v>
      </c>
      <c r="D45" s="1">
        <v>138</v>
      </c>
      <c r="E45" s="1">
        <v>485</v>
      </c>
      <c r="F45" s="1">
        <v>70</v>
      </c>
      <c r="G45" s="7">
        <v>0.4</v>
      </c>
      <c r="H45" s="1">
        <v>40</v>
      </c>
      <c r="I45" s="1" t="s">
        <v>37</v>
      </c>
      <c r="J45" s="1">
        <v>770</v>
      </c>
      <c r="K45" s="1">
        <f t="shared" si="23"/>
        <v>-285</v>
      </c>
      <c r="L45" s="1">
        <f t="shared" si="3"/>
        <v>485</v>
      </c>
      <c r="M45" s="1"/>
      <c r="N45" s="1">
        <v>339.4</v>
      </c>
      <c r="O45" s="1"/>
      <c r="P45" s="1">
        <f t="shared" si="4"/>
        <v>97</v>
      </c>
      <c r="Q45" s="5">
        <f t="shared" si="27"/>
        <v>344.6</v>
      </c>
      <c r="R45" s="5">
        <f t="shared" ref="R45:R48" si="29">Q45</f>
        <v>344.6</v>
      </c>
      <c r="S45" s="5"/>
      <c r="T45" s="1"/>
      <c r="U45" s="1">
        <f t="shared" si="28"/>
        <v>7.7731958762886597</v>
      </c>
      <c r="V45" s="1">
        <f t="shared" si="7"/>
        <v>4.220618556701031</v>
      </c>
      <c r="W45" s="1">
        <v>74.8</v>
      </c>
      <c r="X45" s="1">
        <v>67.2</v>
      </c>
      <c r="Y45" s="10">
        <v>70</v>
      </c>
      <c r="Z45" s="1">
        <v>85</v>
      </c>
      <c r="AA45" s="10">
        <v>80.8</v>
      </c>
      <c r="AB45" s="1">
        <v>61</v>
      </c>
      <c r="AC45" s="1">
        <v>69</v>
      </c>
      <c r="AD45" s="1">
        <v>103.4</v>
      </c>
      <c r="AE45" s="1">
        <v>108</v>
      </c>
      <c r="AF45" s="1">
        <v>76.400000000000006</v>
      </c>
      <c r="AG45" s="1"/>
      <c r="AH45" s="1">
        <f t="shared" si="8"/>
        <v>138</v>
      </c>
      <c r="AI45" s="1"/>
      <c r="AJ45" s="10">
        <f t="shared" si="9"/>
        <v>75.400000000000006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83</v>
      </c>
      <c r="B46" s="1" t="s">
        <v>36</v>
      </c>
      <c r="C46" s="1">
        <v>45.74</v>
      </c>
      <c r="D46" s="1">
        <v>119.27200000000001</v>
      </c>
      <c r="E46" s="1">
        <v>102.56</v>
      </c>
      <c r="F46" s="1">
        <v>62</v>
      </c>
      <c r="G46" s="7">
        <v>1</v>
      </c>
      <c r="H46" s="1">
        <v>50</v>
      </c>
      <c r="I46" s="1" t="s">
        <v>37</v>
      </c>
      <c r="J46" s="1">
        <v>258.23</v>
      </c>
      <c r="K46" s="1">
        <f t="shared" si="23"/>
        <v>-155.67000000000002</v>
      </c>
      <c r="L46" s="1">
        <f t="shared" si="3"/>
        <v>94.478000000000009</v>
      </c>
      <c r="M46" s="1">
        <v>8.0820000000000007</v>
      </c>
      <c r="N46" s="1">
        <v>125.3604</v>
      </c>
      <c r="O46" s="1"/>
      <c r="P46" s="1">
        <f t="shared" si="4"/>
        <v>18.895600000000002</v>
      </c>
      <c r="Q46" s="5"/>
      <c r="R46" s="5">
        <f t="shared" si="29"/>
        <v>0</v>
      </c>
      <c r="S46" s="5"/>
      <c r="T46" s="1"/>
      <c r="U46" s="1">
        <f t="shared" si="28"/>
        <v>9.9155570609030672</v>
      </c>
      <c r="V46" s="1">
        <f t="shared" si="7"/>
        <v>9.9155570609030672</v>
      </c>
      <c r="W46" s="1">
        <v>16.7288</v>
      </c>
      <c r="X46" s="1">
        <v>15.612399999999999</v>
      </c>
      <c r="Y46" s="10">
        <v>10.978199999999999</v>
      </c>
      <c r="Z46" s="1">
        <v>6.2820000000000009</v>
      </c>
      <c r="AA46" s="10">
        <v>10.0982</v>
      </c>
      <c r="AB46" s="1">
        <v>14.6334</v>
      </c>
      <c r="AC46" s="1">
        <v>16.555800000000001</v>
      </c>
      <c r="AD46" s="1">
        <v>10.192</v>
      </c>
      <c r="AE46" s="1">
        <v>11.2644</v>
      </c>
      <c r="AF46" s="1">
        <v>16.147200000000002</v>
      </c>
      <c r="AG46" s="1"/>
      <c r="AH46" s="1">
        <f t="shared" si="8"/>
        <v>0</v>
      </c>
      <c r="AI46" s="1"/>
      <c r="AJ46" s="10">
        <f t="shared" si="9"/>
        <v>10.5382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36</v>
      </c>
      <c r="C47" s="1">
        <v>151.547</v>
      </c>
      <c r="D47" s="1">
        <v>106.88500000000001</v>
      </c>
      <c r="E47" s="1">
        <v>230.41900000000001</v>
      </c>
      <c r="F47" s="1">
        <v>23</v>
      </c>
      <c r="G47" s="7">
        <v>1</v>
      </c>
      <c r="H47" s="1">
        <v>50</v>
      </c>
      <c r="I47" s="1" t="s">
        <v>37</v>
      </c>
      <c r="J47" s="1">
        <v>238.8</v>
      </c>
      <c r="K47" s="1">
        <f t="shared" si="23"/>
        <v>-8.3810000000000002</v>
      </c>
      <c r="L47" s="1">
        <f t="shared" si="3"/>
        <v>230.41900000000001</v>
      </c>
      <c r="M47" s="1"/>
      <c r="N47" s="1">
        <v>399.41039999999992</v>
      </c>
      <c r="O47" s="1"/>
      <c r="P47" s="1">
        <f t="shared" si="4"/>
        <v>46.083800000000004</v>
      </c>
      <c r="Q47" s="5"/>
      <c r="R47" s="5">
        <f t="shared" si="29"/>
        <v>0</v>
      </c>
      <c r="S47" s="5"/>
      <c r="T47" s="1"/>
      <c r="U47" s="1">
        <f t="shared" si="28"/>
        <v>9.1661364731207033</v>
      </c>
      <c r="V47" s="1">
        <f t="shared" si="7"/>
        <v>9.1661364731207033</v>
      </c>
      <c r="W47" s="1">
        <v>38.711799999999997</v>
      </c>
      <c r="X47" s="1">
        <v>22.3354</v>
      </c>
      <c r="Y47" s="10">
        <v>23.452400000000001</v>
      </c>
      <c r="Z47" s="1">
        <v>26.258600000000001</v>
      </c>
      <c r="AA47" s="10">
        <v>29.151199999999999</v>
      </c>
      <c r="AB47" s="1">
        <v>21.6204</v>
      </c>
      <c r="AC47" s="1">
        <v>12.776</v>
      </c>
      <c r="AD47" s="1">
        <v>18.5732</v>
      </c>
      <c r="AE47" s="1">
        <v>28.657599999999999</v>
      </c>
      <c r="AF47" s="1">
        <v>47.411200000000001</v>
      </c>
      <c r="AG47" s="1"/>
      <c r="AH47" s="1">
        <f t="shared" si="8"/>
        <v>0</v>
      </c>
      <c r="AI47" s="1"/>
      <c r="AJ47" s="10">
        <f t="shared" si="9"/>
        <v>26.3018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36</v>
      </c>
      <c r="C48" s="1">
        <v>351.089</v>
      </c>
      <c r="D48" s="1">
        <v>177.762</v>
      </c>
      <c r="E48" s="1">
        <v>323.78500000000003</v>
      </c>
      <c r="F48" s="1">
        <v>170.2</v>
      </c>
      <c r="G48" s="7">
        <v>1</v>
      </c>
      <c r="H48" s="1">
        <v>40</v>
      </c>
      <c r="I48" s="1" t="s">
        <v>37</v>
      </c>
      <c r="J48" s="1">
        <v>1025.4770000000001</v>
      </c>
      <c r="K48" s="1">
        <f t="shared" si="23"/>
        <v>-701.69200000000001</v>
      </c>
      <c r="L48" s="1">
        <f t="shared" si="3"/>
        <v>323.78500000000003</v>
      </c>
      <c r="M48" s="1"/>
      <c r="N48" s="1">
        <v>0</v>
      </c>
      <c r="O48" s="1"/>
      <c r="P48" s="1">
        <f t="shared" si="4"/>
        <v>64.757000000000005</v>
      </c>
      <c r="Q48" s="5">
        <f t="shared" si="27"/>
        <v>572.08899999999994</v>
      </c>
      <c r="R48" s="5">
        <f t="shared" si="29"/>
        <v>572.08899999999994</v>
      </c>
      <c r="S48" s="5"/>
      <c r="T48" s="1"/>
      <c r="U48" s="1">
        <f t="shared" si="28"/>
        <v>11.462683570888089</v>
      </c>
      <c r="V48" s="1">
        <f t="shared" si="7"/>
        <v>2.628287289405006</v>
      </c>
      <c r="W48" s="1">
        <v>76.528800000000004</v>
      </c>
      <c r="X48" s="1">
        <v>70.382800000000003</v>
      </c>
      <c r="Y48" s="10">
        <v>67.849999999999994</v>
      </c>
      <c r="Z48" s="1">
        <v>65.577200000000005</v>
      </c>
      <c r="AA48" s="10">
        <v>80.607799999999997</v>
      </c>
      <c r="AB48" s="1">
        <v>105.9482</v>
      </c>
      <c r="AC48" s="1">
        <v>96.486800000000002</v>
      </c>
      <c r="AD48" s="1">
        <v>77.770799999999994</v>
      </c>
      <c r="AE48" s="1">
        <v>77.027200000000008</v>
      </c>
      <c r="AF48" s="1">
        <v>113.8308</v>
      </c>
      <c r="AG48" s="1"/>
      <c r="AH48" s="1">
        <f t="shared" si="8"/>
        <v>572</v>
      </c>
      <c r="AI48" s="1"/>
      <c r="AJ48" s="10">
        <f t="shared" si="9"/>
        <v>74.228899999999996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86</v>
      </c>
      <c r="B49" s="14" t="s">
        <v>41</v>
      </c>
      <c r="C49" s="14"/>
      <c r="D49" s="14"/>
      <c r="E49" s="14"/>
      <c r="F49" s="14"/>
      <c r="G49" s="15">
        <v>0</v>
      </c>
      <c r="H49" s="14">
        <v>50</v>
      </c>
      <c r="I49" s="14" t="s">
        <v>37</v>
      </c>
      <c r="J49" s="14"/>
      <c r="K49" s="14">
        <f t="shared" si="23"/>
        <v>0</v>
      </c>
      <c r="L49" s="14">
        <f t="shared" si="3"/>
        <v>0</v>
      </c>
      <c r="M49" s="14"/>
      <c r="N49" s="14"/>
      <c r="O49" s="14"/>
      <c r="P49" s="14">
        <f t="shared" si="4"/>
        <v>0</v>
      </c>
      <c r="Q49" s="16"/>
      <c r="R49" s="16"/>
      <c r="S49" s="16"/>
      <c r="T49" s="14"/>
      <c r="U49" s="14" t="e">
        <f t="shared" si="10"/>
        <v>#DIV/0!</v>
      </c>
      <c r="V49" s="14" t="e">
        <f t="shared" si="7"/>
        <v>#DIV/0!</v>
      </c>
      <c r="W49" s="14">
        <v>0</v>
      </c>
      <c r="X49" s="14">
        <v>0</v>
      </c>
      <c r="Y49" s="17">
        <v>0</v>
      </c>
      <c r="Z49" s="14">
        <v>0</v>
      </c>
      <c r="AA49" s="17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 t="s">
        <v>42</v>
      </c>
      <c r="AH49" s="1">
        <f t="shared" si="8"/>
        <v>0</v>
      </c>
      <c r="AI49" s="1"/>
      <c r="AJ49" s="10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36</v>
      </c>
      <c r="C50" s="1">
        <v>20.873999999999999</v>
      </c>
      <c r="D50" s="1">
        <v>216.83500000000001</v>
      </c>
      <c r="E50" s="1">
        <v>92.884</v>
      </c>
      <c r="F50" s="1">
        <v>125</v>
      </c>
      <c r="G50" s="7">
        <v>1</v>
      </c>
      <c r="H50" s="1">
        <v>40</v>
      </c>
      <c r="I50" s="1" t="s">
        <v>37</v>
      </c>
      <c r="J50" s="1">
        <v>265.286</v>
      </c>
      <c r="K50" s="1">
        <f t="shared" si="23"/>
        <v>-172.40199999999999</v>
      </c>
      <c r="L50" s="1">
        <f t="shared" si="3"/>
        <v>92.884</v>
      </c>
      <c r="M50" s="1"/>
      <c r="N50" s="1">
        <v>35.754999999999967</v>
      </c>
      <c r="O50" s="1"/>
      <c r="P50" s="1">
        <f t="shared" si="4"/>
        <v>18.576799999999999</v>
      </c>
      <c r="Q50" s="5">
        <f t="shared" ref="Q50:Q52" si="30">10*AJ50-O50-N50-F50</f>
        <v>6.3080000000000211</v>
      </c>
      <c r="R50" s="5">
        <f t="shared" ref="R50:R52" si="31">Q50</f>
        <v>6.3080000000000211</v>
      </c>
      <c r="S50" s="5"/>
      <c r="T50" s="1"/>
      <c r="U50" s="1">
        <f t="shared" ref="U50:U52" si="32">(F50+N50+O50+R50)/P50</f>
        <v>8.9930989190818664</v>
      </c>
      <c r="V50" s="1">
        <f t="shared" si="7"/>
        <v>8.6535355927823936</v>
      </c>
      <c r="W50" s="1">
        <v>20.466000000000001</v>
      </c>
      <c r="X50" s="1">
        <v>29.877400000000002</v>
      </c>
      <c r="Y50" s="10">
        <v>26.029</v>
      </c>
      <c r="Z50" s="1">
        <v>7.0936000000000003</v>
      </c>
      <c r="AA50" s="10">
        <v>7.3835999999999986</v>
      </c>
      <c r="AB50" s="1">
        <v>21.743200000000002</v>
      </c>
      <c r="AC50" s="1">
        <v>26.852799999999998</v>
      </c>
      <c r="AD50" s="1">
        <v>2.8879999999999999</v>
      </c>
      <c r="AE50" s="1">
        <v>5.7876000000000003</v>
      </c>
      <c r="AF50" s="1">
        <v>14.3498</v>
      </c>
      <c r="AG50" s="1"/>
      <c r="AH50" s="1">
        <f t="shared" si="8"/>
        <v>6</v>
      </c>
      <c r="AI50" s="1"/>
      <c r="AJ50" s="10">
        <f t="shared" si="9"/>
        <v>16.706299999999999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41</v>
      </c>
      <c r="C51" s="1">
        <v>52</v>
      </c>
      <c r="D51" s="1">
        <v>240</v>
      </c>
      <c r="E51" s="1">
        <v>199</v>
      </c>
      <c r="F51" s="1">
        <v>74</v>
      </c>
      <c r="G51" s="7">
        <v>0.4</v>
      </c>
      <c r="H51" s="1">
        <v>40</v>
      </c>
      <c r="I51" s="1" t="s">
        <v>37</v>
      </c>
      <c r="J51" s="1">
        <v>282</v>
      </c>
      <c r="K51" s="1">
        <f t="shared" si="23"/>
        <v>-83</v>
      </c>
      <c r="L51" s="1">
        <f t="shared" si="3"/>
        <v>199</v>
      </c>
      <c r="M51" s="1"/>
      <c r="N51" s="1">
        <v>37</v>
      </c>
      <c r="O51" s="1"/>
      <c r="P51" s="1">
        <f t="shared" si="4"/>
        <v>39.799999999999997</v>
      </c>
      <c r="Q51" s="5">
        <f t="shared" si="30"/>
        <v>245</v>
      </c>
      <c r="R51" s="5">
        <f t="shared" si="31"/>
        <v>245</v>
      </c>
      <c r="S51" s="5"/>
      <c r="T51" s="1"/>
      <c r="U51" s="1">
        <f t="shared" si="32"/>
        <v>8.9447236180904532</v>
      </c>
      <c r="V51" s="1">
        <f t="shared" si="7"/>
        <v>2.7889447236180906</v>
      </c>
      <c r="W51" s="1">
        <v>22</v>
      </c>
      <c r="X51" s="1">
        <v>26.4</v>
      </c>
      <c r="Y51" s="10">
        <v>35.6</v>
      </c>
      <c r="Z51" s="1">
        <v>37.6</v>
      </c>
      <c r="AA51" s="10">
        <v>35.6</v>
      </c>
      <c r="AB51" s="1">
        <v>29.4</v>
      </c>
      <c r="AC51" s="1">
        <v>30.2</v>
      </c>
      <c r="AD51" s="1">
        <v>41</v>
      </c>
      <c r="AE51" s="1">
        <v>49</v>
      </c>
      <c r="AF51" s="1">
        <v>44.6</v>
      </c>
      <c r="AG51" s="1"/>
      <c r="AH51" s="1">
        <f t="shared" si="8"/>
        <v>98</v>
      </c>
      <c r="AI51" s="1"/>
      <c r="AJ51" s="10">
        <f t="shared" si="9"/>
        <v>35.6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41</v>
      </c>
      <c r="C52" s="1">
        <v>269</v>
      </c>
      <c r="D52" s="1">
        <v>24</v>
      </c>
      <c r="E52" s="1">
        <v>185</v>
      </c>
      <c r="F52" s="1">
        <v>100</v>
      </c>
      <c r="G52" s="7">
        <v>0.4</v>
      </c>
      <c r="H52" s="1">
        <v>40</v>
      </c>
      <c r="I52" s="1" t="s">
        <v>37</v>
      </c>
      <c r="J52" s="1">
        <v>244</v>
      </c>
      <c r="K52" s="1">
        <f t="shared" si="23"/>
        <v>-59</v>
      </c>
      <c r="L52" s="1">
        <f t="shared" si="3"/>
        <v>185</v>
      </c>
      <c r="M52" s="1"/>
      <c r="N52" s="1">
        <v>103</v>
      </c>
      <c r="O52" s="1"/>
      <c r="P52" s="1">
        <f t="shared" si="4"/>
        <v>37</v>
      </c>
      <c r="Q52" s="5">
        <f t="shared" si="30"/>
        <v>170</v>
      </c>
      <c r="R52" s="5">
        <f t="shared" si="31"/>
        <v>170</v>
      </c>
      <c r="S52" s="5"/>
      <c r="T52" s="1"/>
      <c r="U52" s="1">
        <f t="shared" si="32"/>
        <v>10.081081081081081</v>
      </c>
      <c r="V52" s="1">
        <f t="shared" si="7"/>
        <v>5.4864864864864868</v>
      </c>
      <c r="W52" s="1">
        <v>26</v>
      </c>
      <c r="X52" s="1">
        <v>32.799999999999997</v>
      </c>
      <c r="Y52" s="10">
        <v>27.2</v>
      </c>
      <c r="Z52" s="1">
        <v>39.6</v>
      </c>
      <c r="AA52" s="10">
        <v>47.4</v>
      </c>
      <c r="AB52" s="1">
        <v>30.8</v>
      </c>
      <c r="AC52" s="1">
        <v>19.399999999999999</v>
      </c>
      <c r="AD52" s="1">
        <v>32</v>
      </c>
      <c r="AE52" s="1">
        <v>33.799999999999997</v>
      </c>
      <c r="AF52" s="1">
        <v>41.2</v>
      </c>
      <c r="AG52" s="1"/>
      <c r="AH52" s="1">
        <f t="shared" si="8"/>
        <v>68</v>
      </c>
      <c r="AI52" s="1"/>
      <c r="AJ52" s="10">
        <f t="shared" si="9"/>
        <v>37.299999999999997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90</v>
      </c>
      <c r="B53" s="14" t="s">
        <v>36</v>
      </c>
      <c r="C53" s="14"/>
      <c r="D53" s="14"/>
      <c r="E53" s="14"/>
      <c r="F53" s="14"/>
      <c r="G53" s="15">
        <v>0</v>
      </c>
      <c r="H53" s="14">
        <v>50</v>
      </c>
      <c r="I53" s="14" t="s">
        <v>37</v>
      </c>
      <c r="J53" s="14">
        <v>206.29</v>
      </c>
      <c r="K53" s="14">
        <f t="shared" si="23"/>
        <v>-206.29</v>
      </c>
      <c r="L53" s="14">
        <f t="shared" si="3"/>
        <v>0</v>
      </c>
      <c r="M53" s="14"/>
      <c r="N53" s="14"/>
      <c r="O53" s="14"/>
      <c r="P53" s="14">
        <f t="shared" si="4"/>
        <v>0</v>
      </c>
      <c r="Q53" s="16"/>
      <c r="R53" s="16"/>
      <c r="S53" s="16"/>
      <c r="T53" s="14"/>
      <c r="U53" s="14" t="e">
        <f t="shared" si="10"/>
        <v>#DIV/0!</v>
      </c>
      <c r="V53" s="14" t="e">
        <f t="shared" si="7"/>
        <v>#DIV/0!</v>
      </c>
      <c r="W53" s="14">
        <v>0</v>
      </c>
      <c r="X53" s="14">
        <v>0</v>
      </c>
      <c r="Y53" s="17">
        <v>0</v>
      </c>
      <c r="Z53" s="14">
        <v>0</v>
      </c>
      <c r="AA53" s="17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 t="s">
        <v>42</v>
      </c>
      <c r="AH53" s="1">
        <f t="shared" si="8"/>
        <v>0</v>
      </c>
      <c r="AI53" s="1"/>
      <c r="AJ53" s="10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36</v>
      </c>
      <c r="C54" s="1">
        <v>118.822</v>
      </c>
      <c r="D54" s="1">
        <v>131.15299999999999</v>
      </c>
      <c r="E54" s="1">
        <v>231.45</v>
      </c>
      <c r="F54" s="1"/>
      <c r="G54" s="7">
        <v>1</v>
      </c>
      <c r="H54" s="1">
        <v>50</v>
      </c>
      <c r="I54" s="1" t="s">
        <v>37</v>
      </c>
      <c r="J54" s="1">
        <v>239.55</v>
      </c>
      <c r="K54" s="1">
        <f t="shared" si="23"/>
        <v>-8.1000000000000227</v>
      </c>
      <c r="L54" s="1">
        <f t="shared" si="3"/>
        <v>231.45</v>
      </c>
      <c r="M54" s="1"/>
      <c r="N54" s="1">
        <v>491.69080000000008</v>
      </c>
      <c r="O54" s="1"/>
      <c r="P54" s="1">
        <f t="shared" si="4"/>
        <v>46.29</v>
      </c>
      <c r="Q54" s="5"/>
      <c r="R54" s="5">
        <f t="shared" ref="R54:R55" si="33">Q54</f>
        <v>0</v>
      </c>
      <c r="S54" s="5"/>
      <c r="T54" s="1"/>
      <c r="U54" s="1">
        <f t="shared" ref="U54:U55" si="34">(F54+N54+O54+R54)/P54</f>
        <v>10.621965867357963</v>
      </c>
      <c r="V54" s="1">
        <f t="shared" si="7"/>
        <v>10.621965867357963</v>
      </c>
      <c r="W54" s="1">
        <v>44.446599999999997</v>
      </c>
      <c r="X54" s="1">
        <v>26.331800000000001</v>
      </c>
      <c r="Y54" s="10">
        <v>27.115600000000001</v>
      </c>
      <c r="Z54" s="1">
        <v>27.207599999999999</v>
      </c>
      <c r="AA54" s="10">
        <v>30.464400000000001</v>
      </c>
      <c r="AB54" s="1">
        <v>26.936199999999999</v>
      </c>
      <c r="AC54" s="1">
        <v>16.695599999999999</v>
      </c>
      <c r="AD54" s="1">
        <v>14.8208</v>
      </c>
      <c r="AE54" s="1">
        <v>26.481200000000001</v>
      </c>
      <c r="AF54" s="1">
        <v>54.8904</v>
      </c>
      <c r="AG54" s="1"/>
      <c r="AH54" s="1">
        <f t="shared" si="8"/>
        <v>0</v>
      </c>
      <c r="AI54" s="1"/>
      <c r="AJ54" s="10">
        <f t="shared" si="9"/>
        <v>28.79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36</v>
      </c>
      <c r="C55" s="1">
        <v>31.712</v>
      </c>
      <c r="D55" s="1">
        <v>75.313999999999993</v>
      </c>
      <c r="E55" s="1">
        <v>42.079000000000001</v>
      </c>
      <c r="F55" s="1">
        <v>62</v>
      </c>
      <c r="G55" s="7">
        <v>1</v>
      </c>
      <c r="H55" s="1">
        <v>50</v>
      </c>
      <c r="I55" s="1" t="s">
        <v>37</v>
      </c>
      <c r="J55" s="1">
        <v>49.6</v>
      </c>
      <c r="K55" s="1">
        <f t="shared" si="23"/>
        <v>-7.5210000000000008</v>
      </c>
      <c r="L55" s="1">
        <f t="shared" si="3"/>
        <v>42.079000000000001</v>
      </c>
      <c r="M55" s="1"/>
      <c r="N55" s="1">
        <v>28.278000000000009</v>
      </c>
      <c r="O55" s="1"/>
      <c r="P55" s="1">
        <f t="shared" si="4"/>
        <v>8.4158000000000008</v>
      </c>
      <c r="Q55" s="5"/>
      <c r="R55" s="5">
        <f t="shared" si="33"/>
        <v>0</v>
      </c>
      <c r="S55" s="5"/>
      <c r="T55" s="1"/>
      <c r="U55" s="1">
        <f t="shared" si="34"/>
        <v>10.727203593241283</v>
      </c>
      <c r="V55" s="1">
        <f t="shared" si="7"/>
        <v>10.727203593241283</v>
      </c>
      <c r="W55" s="1">
        <v>7.9409999999999998</v>
      </c>
      <c r="X55" s="1">
        <v>9.5907999999999998</v>
      </c>
      <c r="Y55" s="10">
        <v>5.202</v>
      </c>
      <c r="Z55" s="1">
        <v>2.4620000000000002</v>
      </c>
      <c r="AA55" s="10">
        <v>6.2915999999999999</v>
      </c>
      <c r="AB55" s="1">
        <v>12.042</v>
      </c>
      <c r="AC55" s="1">
        <v>10.882400000000001</v>
      </c>
      <c r="AD55" s="1">
        <v>5.6327999999999996</v>
      </c>
      <c r="AE55" s="1">
        <v>7.4024000000000001</v>
      </c>
      <c r="AF55" s="1">
        <v>7.5923999999999996</v>
      </c>
      <c r="AG55" s="1"/>
      <c r="AH55" s="1">
        <f t="shared" si="8"/>
        <v>0</v>
      </c>
      <c r="AI55" s="1"/>
      <c r="AJ55" s="10">
        <f t="shared" si="9"/>
        <v>5.7468000000000004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4" t="s">
        <v>93</v>
      </c>
      <c r="B56" s="14" t="s">
        <v>41</v>
      </c>
      <c r="C56" s="14"/>
      <c r="D56" s="14"/>
      <c r="E56" s="14"/>
      <c r="F56" s="14"/>
      <c r="G56" s="15">
        <v>0</v>
      </c>
      <c r="H56" s="14">
        <v>50</v>
      </c>
      <c r="I56" s="14" t="s">
        <v>37</v>
      </c>
      <c r="J56" s="14"/>
      <c r="K56" s="14">
        <f t="shared" si="23"/>
        <v>0</v>
      </c>
      <c r="L56" s="14">
        <f t="shared" si="3"/>
        <v>0</v>
      </c>
      <c r="M56" s="14"/>
      <c r="N56" s="14"/>
      <c r="O56" s="14"/>
      <c r="P56" s="14">
        <f t="shared" si="4"/>
        <v>0</v>
      </c>
      <c r="Q56" s="16"/>
      <c r="R56" s="16"/>
      <c r="S56" s="16"/>
      <c r="T56" s="14"/>
      <c r="U56" s="14" t="e">
        <f t="shared" si="10"/>
        <v>#DIV/0!</v>
      </c>
      <c r="V56" s="14" t="e">
        <f t="shared" si="7"/>
        <v>#DIV/0!</v>
      </c>
      <c r="W56" s="14">
        <v>0</v>
      </c>
      <c r="X56" s="14">
        <v>0</v>
      </c>
      <c r="Y56" s="17">
        <v>0</v>
      </c>
      <c r="Z56" s="14">
        <v>0</v>
      </c>
      <c r="AA56" s="17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 t="s">
        <v>42</v>
      </c>
      <c r="AH56" s="1">
        <f t="shared" si="8"/>
        <v>0</v>
      </c>
      <c r="AI56" s="1"/>
      <c r="AJ56" s="10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41</v>
      </c>
      <c r="C57" s="1">
        <v>930</v>
      </c>
      <c r="D57" s="1">
        <v>396</v>
      </c>
      <c r="E57" s="1">
        <v>555</v>
      </c>
      <c r="F57" s="1">
        <v>730</v>
      </c>
      <c r="G57" s="7">
        <v>0.4</v>
      </c>
      <c r="H57" s="1">
        <v>40</v>
      </c>
      <c r="I57" s="1" t="s">
        <v>37</v>
      </c>
      <c r="J57" s="1">
        <v>1041</v>
      </c>
      <c r="K57" s="1">
        <f t="shared" si="23"/>
        <v>-486</v>
      </c>
      <c r="L57" s="1">
        <f t="shared" si="3"/>
        <v>555</v>
      </c>
      <c r="M57" s="1"/>
      <c r="N57" s="1">
        <v>40</v>
      </c>
      <c r="O57" s="1"/>
      <c r="P57" s="1">
        <f t="shared" si="4"/>
        <v>111</v>
      </c>
      <c r="Q57" s="5">
        <f t="shared" ref="Q57:Q60" si="35">10*AJ57-O57-N57-F57</f>
        <v>320</v>
      </c>
      <c r="R57" s="5">
        <v>280</v>
      </c>
      <c r="S57" s="5"/>
      <c r="T57" s="1"/>
      <c r="U57" s="1">
        <f t="shared" ref="U57:U60" si="36">(F57+N57+O57+R57)/P57</f>
        <v>9.4594594594594597</v>
      </c>
      <c r="V57" s="1">
        <f t="shared" si="7"/>
        <v>6.9369369369369371</v>
      </c>
      <c r="W57" s="1">
        <v>91</v>
      </c>
      <c r="X57" s="1">
        <v>103</v>
      </c>
      <c r="Y57" s="10">
        <v>108.8</v>
      </c>
      <c r="Z57" s="1">
        <v>109.2</v>
      </c>
      <c r="AA57" s="10">
        <v>109.2</v>
      </c>
      <c r="AB57" s="1">
        <v>98.8</v>
      </c>
      <c r="AC57" s="1">
        <v>100.6</v>
      </c>
      <c r="AD57" s="1">
        <v>128.6</v>
      </c>
      <c r="AE57" s="1">
        <v>129.4</v>
      </c>
      <c r="AF57" s="1">
        <v>107.4</v>
      </c>
      <c r="AG57" s="1"/>
      <c r="AH57" s="1">
        <f t="shared" si="8"/>
        <v>112</v>
      </c>
      <c r="AI57" s="1"/>
      <c r="AJ57" s="10">
        <f t="shared" si="9"/>
        <v>109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41</v>
      </c>
      <c r="C58" s="1">
        <v>674</v>
      </c>
      <c r="D58" s="1"/>
      <c r="E58" s="1">
        <v>453</v>
      </c>
      <c r="F58" s="1">
        <v>206</v>
      </c>
      <c r="G58" s="7">
        <v>0.4</v>
      </c>
      <c r="H58" s="1">
        <v>40</v>
      </c>
      <c r="I58" s="1" t="s">
        <v>37</v>
      </c>
      <c r="J58" s="1">
        <v>1061</v>
      </c>
      <c r="K58" s="1">
        <f t="shared" si="23"/>
        <v>-608</v>
      </c>
      <c r="L58" s="1">
        <f t="shared" si="3"/>
        <v>453</v>
      </c>
      <c r="M58" s="1"/>
      <c r="N58" s="1">
        <v>313</v>
      </c>
      <c r="O58" s="1"/>
      <c r="P58" s="1">
        <f t="shared" si="4"/>
        <v>90.6</v>
      </c>
      <c r="Q58" s="5">
        <f t="shared" si="35"/>
        <v>172</v>
      </c>
      <c r="R58" s="5">
        <v>150</v>
      </c>
      <c r="S58" s="5"/>
      <c r="T58" s="1"/>
      <c r="U58" s="1">
        <f t="shared" si="36"/>
        <v>7.3841059602649013</v>
      </c>
      <c r="V58" s="1">
        <f t="shared" si="7"/>
        <v>5.7284768211920536</v>
      </c>
      <c r="W58" s="1">
        <v>70.8</v>
      </c>
      <c r="X58" s="1">
        <v>43.2</v>
      </c>
      <c r="Y58" s="10">
        <v>46.4</v>
      </c>
      <c r="Z58" s="1">
        <v>89.6</v>
      </c>
      <c r="AA58" s="10">
        <v>91.8</v>
      </c>
      <c r="AB58" s="1">
        <v>55.4</v>
      </c>
      <c r="AC58" s="1">
        <v>57</v>
      </c>
      <c r="AD58" s="1">
        <v>81.8</v>
      </c>
      <c r="AE58" s="1">
        <v>90.6</v>
      </c>
      <c r="AF58" s="1">
        <v>80.400000000000006</v>
      </c>
      <c r="AG58" s="18" t="s">
        <v>47</v>
      </c>
      <c r="AH58" s="1">
        <f t="shared" si="8"/>
        <v>60</v>
      </c>
      <c r="AI58" s="1"/>
      <c r="AJ58" s="10">
        <f t="shared" si="9"/>
        <v>69.099999999999994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36</v>
      </c>
      <c r="C59" s="1">
        <v>181.61600000000001</v>
      </c>
      <c r="D59" s="1">
        <v>239.346</v>
      </c>
      <c r="E59" s="1">
        <v>315.50299999999999</v>
      </c>
      <c r="F59" s="1">
        <v>101.3</v>
      </c>
      <c r="G59" s="7">
        <v>1</v>
      </c>
      <c r="H59" s="1">
        <v>40</v>
      </c>
      <c r="I59" s="1" t="s">
        <v>37</v>
      </c>
      <c r="J59" s="1">
        <v>457.291</v>
      </c>
      <c r="K59" s="1">
        <f t="shared" si="23"/>
        <v>-141.78800000000001</v>
      </c>
      <c r="L59" s="1">
        <f t="shared" si="3"/>
        <v>315.50299999999999</v>
      </c>
      <c r="M59" s="1"/>
      <c r="N59" s="1">
        <v>266.66460000000001</v>
      </c>
      <c r="O59" s="1"/>
      <c r="P59" s="1">
        <f t="shared" si="4"/>
        <v>63.1006</v>
      </c>
      <c r="Q59" s="5">
        <f t="shared" si="35"/>
        <v>22.550400000000039</v>
      </c>
      <c r="R59" s="5">
        <f t="shared" ref="R59:R60" si="37">Q59</f>
        <v>22.550400000000039</v>
      </c>
      <c r="S59" s="5"/>
      <c r="T59" s="1"/>
      <c r="U59" s="1">
        <f t="shared" si="36"/>
        <v>6.1887684110769161</v>
      </c>
      <c r="V59" s="1">
        <f t="shared" si="7"/>
        <v>5.8313962149329805</v>
      </c>
      <c r="W59" s="1">
        <v>54.0764</v>
      </c>
      <c r="X59" s="1">
        <v>40.442799999999998</v>
      </c>
      <c r="Y59" s="10">
        <v>32.215200000000003</v>
      </c>
      <c r="Z59" s="1">
        <v>36.021799999999999</v>
      </c>
      <c r="AA59" s="10">
        <v>45.887799999999999</v>
      </c>
      <c r="AB59" s="1">
        <v>44.62</v>
      </c>
      <c r="AC59" s="1">
        <v>43.083799999999997</v>
      </c>
      <c r="AD59" s="1">
        <v>42.786000000000001</v>
      </c>
      <c r="AE59" s="1">
        <v>41.346600000000002</v>
      </c>
      <c r="AF59" s="1">
        <v>41.991199999999999</v>
      </c>
      <c r="AG59" s="1"/>
      <c r="AH59" s="1">
        <f t="shared" si="8"/>
        <v>23</v>
      </c>
      <c r="AI59" s="1"/>
      <c r="AJ59" s="10">
        <f t="shared" si="9"/>
        <v>39.051500000000004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36</v>
      </c>
      <c r="C60" s="1">
        <v>162.66399999999999</v>
      </c>
      <c r="D60" s="1">
        <v>190.999</v>
      </c>
      <c r="E60" s="1">
        <v>345.86900000000003</v>
      </c>
      <c r="F60" s="1">
        <v>2.7</v>
      </c>
      <c r="G60" s="7">
        <v>1</v>
      </c>
      <c r="H60" s="1">
        <v>40</v>
      </c>
      <c r="I60" s="1" t="s">
        <v>37</v>
      </c>
      <c r="J60" s="1">
        <v>601.822</v>
      </c>
      <c r="K60" s="1">
        <f t="shared" si="23"/>
        <v>-255.95299999999997</v>
      </c>
      <c r="L60" s="1">
        <f t="shared" si="3"/>
        <v>344.23900000000003</v>
      </c>
      <c r="M60" s="1">
        <v>1.63</v>
      </c>
      <c r="N60" s="1">
        <v>282.80639999999988</v>
      </c>
      <c r="O60" s="1"/>
      <c r="P60" s="1">
        <f t="shared" si="4"/>
        <v>68.847800000000007</v>
      </c>
      <c r="Q60" s="5">
        <f t="shared" si="35"/>
        <v>40.508600000000101</v>
      </c>
      <c r="R60" s="5">
        <f t="shared" si="37"/>
        <v>40.508600000000101</v>
      </c>
      <c r="S60" s="5"/>
      <c r="T60" s="1"/>
      <c r="U60" s="1">
        <f t="shared" si="36"/>
        <v>4.7353001838838704</v>
      </c>
      <c r="V60" s="1">
        <f t="shared" si="7"/>
        <v>4.1469211797617334</v>
      </c>
      <c r="W60" s="1">
        <v>51.814799999999991</v>
      </c>
      <c r="X60" s="1">
        <v>32.108199999999997</v>
      </c>
      <c r="Y60" s="10">
        <v>31.4938</v>
      </c>
      <c r="Z60" s="1">
        <v>33.484999999999999</v>
      </c>
      <c r="AA60" s="10">
        <v>33.709200000000003</v>
      </c>
      <c r="AB60" s="1">
        <v>35.14</v>
      </c>
      <c r="AC60" s="1">
        <v>34.591200000000001</v>
      </c>
      <c r="AD60" s="1">
        <v>34.308999999999997</v>
      </c>
      <c r="AE60" s="1">
        <v>36.630800000000001</v>
      </c>
      <c r="AF60" s="1">
        <v>36.386800000000001</v>
      </c>
      <c r="AG60" s="1"/>
      <c r="AH60" s="1">
        <f t="shared" si="8"/>
        <v>41</v>
      </c>
      <c r="AI60" s="1"/>
      <c r="AJ60" s="10">
        <f t="shared" si="9"/>
        <v>32.601500000000001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4" t="s">
        <v>98</v>
      </c>
      <c r="B61" s="14" t="s">
        <v>36</v>
      </c>
      <c r="C61" s="14"/>
      <c r="D61" s="14"/>
      <c r="E61" s="14"/>
      <c r="F61" s="14"/>
      <c r="G61" s="15">
        <v>0</v>
      </c>
      <c r="H61" s="14">
        <v>40</v>
      </c>
      <c r="I61" s="14" t="s">
        <v>37</v>
      </c>
      <c r="J61" s="14">
        <v>151.292</v>
      </c>
      <c r="K61" s="14">
        <f t="shared" si="23"/>
        <v>-151.292</v>
      </c>
      <c r="L61" s="14">
        <f t="shared" si="3"/>
        <v>0</v>
      </c>
      <c r="M61" s="14"/>
      <c r="N61" s="14"/>
      <c r="O61" s="14"/>
      <c r="P61" s="14">
        <f t="shared" si="4"/>
        <v>0</v>
      </c>
      <c r="Q61" s="16"/>
      <c r="R61" s="16"/>
      <c r="S61" s="16"/>
      <c r="T61" s="14"/>
      <c r="U61" s="14" t="e">
        <f t="shared" si="10"/>
        <v>#DIV/0!</v>
      </c>
      <c r="V61" s="14" t="e">
        <f t="shared" si="7"/>
        <v>#DIV/0!</v>
      </c>
      <c r="W61" s="14">
        <v>0</v>
      </c>
      <c r="X61" s="14">
        <v>0</v>
      </c>
      <c r="Y61" s="17">
        <v>0</v>
      </c>
      <c r="Z61" s="14">
        <v>0</v>
      </c>
      <c r="AA61" s="17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 t="s">
        <v>42</v>
      </c>
      <c r="AH61" s="1">
        <f t="shared" si="8"/>
        <v>0</v>
      </c>
      <c r="AI61" s="1"/>
      <c r="AJ61" s="10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36</v>
      </c>
      <c r="C62" s="1">
        <v>10.15</v>
      </c>
      <c r="D62" s="1">
        <v>89.259</v>
      </c>
      <c r="E62" s="1">
        <v>42.134</v>
      </c>
      <c r="F62" s="1">
        <v>55</v>
      </c>
      <c r="G62" s="7">
        <v>1</v>
      </c>
      <c r="H62" s="1">
        <v>30</v>
      </c>
      <c r="I62" s="1" t="s">
        <v>37</v>
      </c>
      <c r="J62" s="1">
        <v>44.2</v>
      </c>
      <c r="K62" s="1">
        <f t="shared" si="23"/>
        <v>-2.0660000000000025</v>
      </c>
      <c r="L62" s="1">
        <f t="shared" si="3"/>
        <v>42.134</v>
      </c>
      <c r="M62" s="1"/>
      <c r="N62" s="1">
        <v>7.1540000000000248</v>
      </c>
      <c r="O62" s="1"/>
      <c r="P62" s="1">
        <f t="shared" si="4"/>
        <v>8.4268000000000001</v>
      </c>
      <c r="Q62" s="5">
        <f>10*AJ62-O62-N62-F62</f>
        <v>28.82999999999997</v>
      </c>
      <c r="R62" s="5">
        <f>Q62</f>
        <v>28.82999999999997</v>
      </c>
      <c r="S62" s="5"/>
      <c r="T62" s="1"/>
      <c r="U62" s="1">
        <f>(F62+N62+O62+R62)/P62</f>
        <v>10.796981060426258</v>
      </c>
      <c r="V62" s="1">
        <f t="shared" si="7"/>
        <v>7.3757535482033543</v>
      </c>
      <c r="W62" s="1">
        <v>8.5986000000000011</v>
      </c>
      <c r="X62" s="1">
        <v>11.8604</v>
      </c>
      <c r="Y62" s="10">
        <v>10.227</v>
      </c>
      <c r="Z62" s="1">
        <v>5.8298000000000014</v>
      </c>
      <c r="AA62" s="10">
        <v>7.9697999999999993</v>
      </c>
      <c r="AB62" s="1">
        <v>10.7842</v>
      </c>
      <c r="AC62" s="1">
        <v>10.385</v>
      </c>
      <c r="AD62" s="1">
        <v>8.2392000000000003</v>
      </c>
      <c r="AE62" s="1">
        <v>8.079600000000001</v>
      </c>
      <c r="AF62" s="1">
        <v>11.489800000000001</v>
      </c>
      <c r="AG62" s="1"/>
      <c r="AH62" s="1">
        <f t="shared" si="8"/>
        <v>29</v>
      </c>
      <c r="AI62" s="1"/>
      <c r="AJ62" s="10">
        <f t="shared" si="9"/>
        <v>9.0983999999999998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100</v>
      </c>
      <c r="B63" s="14" t="s">
        <v>41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>
        <f t="shared" si="23"/>
        <v>0</v>
      </c>
      <c r="L63" s="14">
        <f t="shared" si="3"/>
        <v>0</v>
      </c>
      <c r="M63" s="14"/>
      <c r="N63" s="14"/>
      <c r="O63" s="14"/>
      <c r="P63" s="14">
        <f t="shared" si="4"/>
        <v>0</v>
      </c>
      <c r="Q63" s="16"/>
      <c r="R63" s="16"/>
      <c r="S63" s="16"/>
      <c r="T63" s="14"/>
      <c r="U63" s="14" t="e">
        <f t="shared" si="10"/>
        <v>#DIV/0!</v>
      </c>
      <c r="V63" s="14" t="e">
        <f t="shared" si="7"/>
        <v>#DIV/0!</v>
      </c>
      <c r="W63" s="14">
        <v>0</v>
      </c>
      <c r="X63" s="14">
        <v>0</v>
      </c>
      <c r="Y63" s="17">
        <v>0</v>
      </c>
      <c r="Z63" s="14">
        <v>0</v>
      </c>
      <c r="AA63" s="17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42</v>
      </c>
      <c r="AH63" s="1">
        <f t="shared" si="8"/>
        <v>0</v>
      </c>
      <c r="AI63" s="1"/>
      <c r="AJ63" s="10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4" t="s">
        <v>101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23"/>
        <v>0</v>
      </c>
      <c r="L64" s="14">
        <f t="shared" si="3"/>
        <v>0</v>
      </c>
      <c r="M64" s="14"/>
      <c r="N64" s="14"/>
      <c r="O64" s="14"/>
      <c r="P64" s="14">
        <f t="shared" si="4"/>
        <v>0</v>
      </c>
      <c r="Q64" s="16"/>
      <c r="R64" s="16"/>
      <c r="S64" s="16"/>
      <c r="T64" s="14"/>
      <c r="U64" s="14" t="e">
        <f t="shared" si="10"/>
        <v>#DIV/0!</v>
      </c>
      <c r="V64" s="14" t="e">
        <f t="shared" si="7"/>
        <v>#DIV/0!</v>
      </c>
      <c r="W64" s="14">
        <v>0</v>
      </c>
      <c r="X64" s="14">
        <v>0</v>
      </c>
      <c r="Y64" s="17">
        <v>0</v>
      </c>
      <c r="Z64" s="14">
        <v>0</v>
      </c>
      <c r="AA64" s="17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42</v>
      </c>
      <c r="AH64" s="1">
        <f t="shared" si="8"/>
        <v>0</v>
      </c>
      <c r="AI64" s="1"/>
      <c r="AJ64" s="10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4" t="s">
        <v>102</v>
      </c>
      <c r="B65" s="14" t="s">
        <v>41</v>
      </c>
      <c r="C65" s="14"/>
      <c r="D65" s="14"/>
      <c r="E65" s="14"/>
      <c r="F65" s="14"/>
      <c r="G65" s="15">
        <v>0</v>
      </c>
      <c r="H65" s="14">
        <v>50</v>
      </c>
      <c r="I65" s="14" t="s">
        <v>37</v>
      </c>
      <c r="J65" s="14"/>
      <c r="K65" s="14">
        <f t="shared" ref="K65:K93" si="38">E65-J65</f>
        <v>0</v>
      </c>
      <c r="L65" s="14">
        <f t="shared" si="3"/>
        <v>0</v>
      </c>
      <c r="M65" s="14"/>
      <c r="N65" s="14"/>
      <c r="O65" s="14"/>
      <c r="P65" s="14">
        <f t="shared" si="4"/>
        <v>0</v>
      </c>
      <c r="Q65" s="16"/>
      <c r="R65" s="16"/>
      <c r="S65" s="16"/>
      <c r="T65" s="14"/>
      <c r="U65" s="14" t="e">
        <f t="shared" si="10"/>
        <v>#DIV/0!</v>
      </c>
      <c r="V65" s="14" t="e">
        <f t="shared" si="7"/>
        <v>#DIV/0!</v>
      </c>
      <c r="W65" s="14">
        <v>0</v>
      </c>
      <c r="X65" s="14">
        <v>0</v>
      </c>
      <c r="Y65" s="17">
        <v>0</v>
      </c>
      <c r="Z65" s="14">
        <v>0</v>
      </c>
      <c r="AA65" s="17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42</v>
      </c>
      <c r="AH65" s="1">
        <f t="shared" si="8"/>
        <v>0</v>
      </c>
      <c r="AI65" s="1"/>
      <c r="AJ65" s="10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103</v>
      </c>
      <c r="B66" s="14" t="s">
        <v>41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38"/>
        <v>0</v>
      </c>
      <c r="L66" s="14">
        <f t="shared" ref="L66:L93" si="39">E66-M66</f>
        <v>0</v>
      </c>
      <c r="M66" s="14"/>
      <c r="N66" s="14"/>
      <c r="O66" s="14"/>
      <c r="P66" s="14">
        <f t="shared" ref="P66:P93" si="40">L66/5</f>
        <v>0</v>
      </c>
      <c r="Q66" s="16"/>
      <c r="R66" s="16"/>
      <c r="S66" s="16"/>
      <c r="T66" s="14"/>
      <c r="U66" s="14" t="e">
        <f t="shared" ref="U66:U85" si="41">(F66+N66+O66+Q66)/P66</f>
        <v>#DIV/0!</v>
      </c>
      <c r="V66" s="14" t="e">
        <f t="shared" ref="V66:V93" si="42">(F66+N66+O66)/P66</f>
        <v>#DIV/0!</v>
      </c>
      <c r="W66" s="14">
        <v>0</v>
      </c>
      <c r="X66" s="14">
        <v>0</v>
      </c>
      <c r="Y66" s="17">
        <v>0</v>
      </c>
      <c r="Z66" s="14">
        <v>0</v>
      </c>
      <c r="AA66" s="17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42</v>
      </c>
      <c r="AH66" s="1">
        <f t="shared" si="8"/>
        <v>0</v>
      </c>
      <c r="AI66" s="1"/>
      <c r="AJ66" s="10">
        <f t="shared" ref="AJ66:AJ93" si="43">(Y66+AA66)/2</f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104</v>
      </c>
      <c r="B67" s="14" t="s">
        <v>41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>
        <f t="shared" si="38"/>
        <v>0</v>
      </c>
      <c r="L67" s="14">
        <f t="shared" si="39"/>
        <v>0</v>
      </c>
      <c r="M67" s="14"/>
      <c r="N67" s="14"/>
      <c r="O67" s="14"/>
      <c r="P67" s="14">
        <f t="shared" si="40"/>
        <v>0</v>
      </c>
      <c r="Q67" s="16"/>
      <c r="R67" s="16"/>
      <c r="S67" s="16"/>
      <c r="T67" s="14"/>
      <c r="U67" s="14" t="e">
        <f t="shared" si="41"/>
        <v>#DIV/0!</v>
      </c>
      <c r="V67" s="14" t="e">
        <f t="shared" si="42"/>
        <v>#DIV/0!</v>
      </c>
      <c r="W67" s="14">
        <v>0</v>
      </c>
      <c r="X67" s="14">
        <v>0</v>
      </c>
      <c r="Y67" s="17">
        <v>0</v>
      </c>
      <c r="Z67" s="14">
        <v>0</v>
      </c>
      <c r="AA67" s="17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42</v>
      </c>
      <c r="AH67" s="1">
        <f t="shared" si="8"/>
        <v>0</v>
      </c>
      <c r="AI67" s="1"/>
      <c r="AJ67" s="10">
        <f t="shared" si="43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4" t="s">
        <v>105</v>
      </c>
      <c r="B68" s="14" t="s">
        <v>41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38"/>
        <v>0</v>
      </c>
      <c r="L68" s="14">
        <f t="shared" si="39"/>
        <v>0</v>
      </c>
      <c r="M68" s="14"/>
      <c r="N68" s="14"/>
      <c r="O68" s="14"/>
      <c r="P68" s="14">
        <f t="shared" si="40"/>
        <v>0</v>
      </c>
      <c r="Q68" s="16"/>
      <c r="R68" s="16"/>
      <c r="S68" s="16"/>
      <c r="T68" s="14"/>
      <c r="U68" s="14" t="e">
        <f t="shared" si="41"/>
        <v>#DIV/0!</v>
      </c>
      <c r="V68" s="14" t="e">
        <f t="shared" si="42"/>
        <v>#DIV/0!</v>
      </c>
      <c r="W68" s="14">
        <v>0</v>
      </c>
      <c r="X68" s="14">
        <v>0</v>
      </c>
      <c r="Y68" s="17">
        <v>0</v>
      </c>
      <c r="Z68" s="14">
        <v>0</v>
      </c>
      <c r="AA68" s="17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42</v>
      </c>
      <c r="AH68" s="1">
        <f t="shared" si="8"/>
        <v>0</v>
      </c>
      <c r="AI68" s="1"/>
      <c r="AJ68" s="10">
        <f t="shared" si="43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41</v>
      </c>
      <c r="C69" s="1">
        <v>37</v>
      </c>
      <c r="D69" s="1">
        <v>1</v>
      </c>
      <c r="E69" s="1">
        <v>36</v>
      </c>
      <c r="F69" s="1"/>
      <c r="G69" s="7">
        <v>0.4</v>
      </c>
      <c r="H69" s="1">
        <v>50</v>
      </c>
      <c r="I69" s="1" t="s">
        <v>37</v>
      </c>
      <c r="J69" s="1">
        <v>46</v>
      </c>
      <c r="K69" s="1">
        <f t="shared" si="38"/>
        <v>-10</v>
      </c>
      <c r="L69" s="1">
        <f t="shared" si="39"/>
        <v>36</v>
      </c>
      <c r="M69" s="1"/>
      <c r="N69" s="1">
        <v>104</v>
      </c>
      <c r="O69" s="1"/>
      <c r="P69" s="1">
        <f t="shared" si="40"/>
        <v>7.2</v>
      </c>
      <c r="Q69" s="5"/>
      <c r="R69" s="5">
        <f t="shared" ref="R69:R74" si="44">Q69</f>
        <v>0</v>
      </c>
      <c r="S69" s="5"/>
      <c r="T69" s="1"/>
      <c r="U69" s="1">
        <f t="shared" ref="U69:U74" si="45">(F69+N69+O69+R69)/P69</f>
        <v>14.444444444444445</v>
      </c>
      <c r="V69" s="1">
        <f t="shared" si="42"/>
        <v>14.444444444444445</v>
      </c>
      <c r="W69" s="1">
        <v>8</v>
      </c>
      <c r="X69" s="1">
        <v>3.8</v>
      </c>
      <c r="Y69" s="10">
        <v>4.2</v>
      </c>
      <c r="Z69" s="1">
        <v>4</v>
      </c>
      <c r="AA69" s="10">
        <v>6.6</v>
      </c>
      <c r="AB69" s="1">
        <v>5.4</v>
      </c>
      <c r="AC69" s="1">
        <v>1.2</v>
      </c>
      <c r="AD69" s="1">
        <v>1.6</v>
      </c>
      <c r="AE69" s="1">
        <v>4.5999999999999996</v>
      </c>
      <c r="AF69" s="1">
        <v>9</v>
      </c>
      <c r="AG69" s="1"/>
      <c r="AH69" s="1">
        <f t="shared" si="8"/>
        <v>0</v>
      </c>
      <c r="AI69" s="1"/>
      <c r="AJ69" s="10">
        <f t="shared" si="43"/>
        <v>5.4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41</v>
      </c>
      <c r="C70" s="1"/>
      <c r="D70" s="1">
        <v>54</v>
      </c>
      <c r="E70" s="1">
        <v>47</v>
      </c>
      <c r="F70" s="1">
        <v>7</v>
      </c>
      <c r="G70" s="7">
        <v>0.11</v>
      </c>
      <c r="H70" s="1">
        <v>150</v>
      </c>
      <c r="I70" s="1" t="s">
        <v>37</v>
      </c>
      <c r="J70" s="1">
        <v>47</v>
      </c>
      <c r="K70" s="1">
        <f t="shared" si="38"/>
        <v>0</v>
      </c>
      <c r="L70" s="1">
        <f t="shared" si="39"/>
        <v>47</v>
      </c>
      <c r="M70" s="1"/>
      <c r="N70" s="1">
        <v>50</v>
      </c>
      <c r="O70" s="1"/>
      <c r="P70" s="1">
        <f t="shared" si="40"/>
        <v>9.4</v>
      </c>
      <c r="Q70" s="5"/>
      <c r="R70" s="5">
        <f t="shared" si="44"/>
        <v>0</v>
      </c>
      <c r="S70" s="5"/>
      <c r="T70" s="1"/>
      <c r="U70" s="1">
        <f t="shared" si="45"/>
        <v>6.0638297872340425</v>
      </c>
      <c r="V70" s="1">
        <f t="shared" si="42"/>
        <v>6.0638297872340425</v>
      </c>
      <c r="W70" s="1">
        <v>7</v>
      </c>
      <c r="X70" s="1">
        <v>0</v>
      </c>
      <c r="Y70" s="10">
        <v>0</v>
      </c>
      <c r="Z70" s="1">
        <v>0</v>
      </c>
      <c r="AA70" s="10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 t="s">
        <v>108</v>
      </c>
      <c r="AH70" s="1">
        <f t="shared" si="8"/>
        <v>0</v>
      </c>
      <c r="AI70" s="1"/>
      <c r="AJ70" s="10">
        <f t="shared" si="43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109</v>
      </c>
      <c r="B71" s="1" t="s">
        <v>41</v>
      </c>
      <c r="C71" s="1"/>
      <c r="D71" s="1">
        <v>20</v>
      </c>
      <c r="E71" s="1">
        <v>12</v>
      </c>
      <c r="F71" s="1"/>
      <c r="G71" s="7">
        <v>0.06</v>
      </c>
      <c r="H71" s="1">
        <v>60</v>
      </c>
      <c r="I71" s="1" t="s">
        <v>37</v>
      </c>
      <c r="J71" s="1">
        <v>28</v>
      </c>
      <c r="K71" s="1">
        <f t="shared" si="38"/>
        <v>-16</v>
      </c>
      <c r="L71" s="1">
        <f t="shared" si="39"/>
        <v>12</v>
      </c>
      <c r="M71" s="1"/>
      <c r="N71" s="1">
        <v>16.8</v>
      </c>
      <c r="O71" s="1"/>
      <c r="P71" s="1">
        <f t="shared" si="40"/>
        <v>2.4</v>
      </c>
      <c r="Q71" s="5"/>
      <c r="R71" s="5">
        <f t="shared" si="44"/>
        <v>0</v>
      </c>
      <c r="S71" s="5"/>
      <c r="T71" s="1"/>
      <c r="U71" s="1">
        <f t="shared" si="45"/>
        <v>7.0000000000000009</v>
      </c>
      <c r="V71" s="1">
        <f t="shared" si="42"/>
        <v>7.0000000000000009</v>
      </c>
      <c r="W71" s="1">
        <v>2.4</v>
      </c>
      <c r="X71" s="1">
        <v>0</v>
      </c>
      <c r="Y71" s="10">
        <v>0</v>
      </c>
      <c r="Z71" s="1">
        <v>-1.4</v>
      </c>
      <c r="AA71" s="10">
        <v>-1.6</v>
      </c>
      <c r="AB71" s="1">
        <v>1.6</v>
      </c>
      <c r="AC71" s="1">
        <v>3</v>
      </c>
      <c r="AD71" s="1">
        <v>9</v>
      </c>
      <c r="AE71" s="1">
        <v>10.4</v>
      </c>
      <c r="AF71" s="1">
        <v>8.1999999999999993</v>
      </c>
      <c r="AG71" s="1" t="s">
        <v>110</v>
      </c>
      <c r="AH71" s="1">
        <f t="shared" ref="AH71:AH93" si="46">ROUND(R71*G71,0)</f>
        <v>0</v>
      </c>
      <c r="AI71" s="1"/>
      <c r="AJ71" s="10">
        <f t="shared" si="43"/>
        <v>-0.8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41</v>
      </c>
      <c r="C72" s="1">
        <v>12</v>
      </c>
      <c r="D72" s="1">
        <v>20</v>
      </c>
      <c r="E72" s="1">
        <v>27</v>
      </c>
      <c r="F72" s="1"/>
      <c r="G72" s="7">
        <v>0.15</v>
      </c>
      <c r="H72" s="1">
        <v>60</v>
      </c>
      <c r="I72" s="1" t="s">
        <v>37</v>
      </c>
      <c r="J72" s="1">
        <v>32</v>
      </c>
      <c r="K72" s="1">
        <f t="shared" si="38"/>
        <v>-5</v>
      </c>
      <c r="L72" s="1">
        <f t="shared" si="39"/>
        <v>27</v>
      </c>
      <c r="M72" s="1"/>
      <c r="N72" s="1">
        <v>83.600000000000009</v>
      </c>
      <c r="O72" s="1"/>
      <c r="P72" s="1">
        <f t="shared" si="40"/>
        <v>5.4</v>
      </c>
      <c r="Q72" s="5"/>
      <c r="R72" s="5">
        <f t="shared" si="44"/>
        <v>0</v>
      </c>
      <c r="S72" s="5"/>
      <c r="T72" s="1"/>
      <c r="U72" s="1">
        <f t="shared" si="45"/>
        <v>15.481481481481483</v>
      </c>
      <c r="V72" s="1">
        <f t="shared" si="42"/>
        <v>15.481481481481483</v>
      </c>
      <c r="W72" s="1">
        <v>11.8</v>
      </c>
      <c r="X72" s="1">
        <v>2.8</v>
      </c>
      <c r="Y72" s="10">
        <v>-0.2</v>
      </c>
      <c r="Z72" s="1">
        <v>0</v>
      </c>
      <c r="AA72" s="10">
        <v>0</v>
      </c>
      <c r="AB72" s="1">
        <v>0</v>
      </c>
      <c r="AC72" s="1">
        <v>0</v>
      </c>
      <c r="AD72" s="1">
        <v>6.4</v>
      </c>
      <c r="AE72" s="1">
        <v>10.8</v>
      </c>
      <c r="AF72" s="1">
        <v>8.8000000000000007</v>
      </c>
      <c r="AG72" s="1"/>
      <c r="AH72" s="1">
        <f t="shared" si="46"/>
        <v>0</v>
      </c>
      <c r="AI72" s="1"/>
      <c r="AJ72" s="10">
        <f t="shared" si="43"/>
        <v>-0.1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41</v>
      </c>
      <c r="C73" s="1">
        <v>26</v>
      </c>
      <c r="D73" s="1">
        <v>60</v>
      </c>
      <c r="E73" s="1">
        <v>72</v>
      </c>
      <c r="F73" s="1">
        <v>13</v>
      </c>
      <c r="G73" s="7">
        <v>0.4</v>
      </c>
      <c r="H73" s="1">
        <v>55</v>
      </c>
      <c r="I73" s="1" t="s">
        <v>37</v>
      </c>
      <c r="J73" s="1">
        <v>73</v>
      </c>
      <c r="K73" s="1">
        <f t="shared" si="38"/>
        <v>-1</v>
      </c>
      <c r="L73" s="1">
        <f t="shared" si="39"/>
        <v>72</v>
      </c>
      <c r="M73" s="1"/>
      <c r="N73" s="1">
        <v>0</v>
      </c>
      <c r="O73" s="1"/>
      <c r="P73" s="1">
        <f t="shared" si="40"/>
        <v>14.4</v>
      </c>
      <c r="Q73" s="5">
        <f t="shared" ref="Q73" si="47">10*AJ73-O73-N73-F73</f>
        <v>56</v>
      </c>
      <c r="R73" s="5">
        <f t="shared" si="44"/>
        <v>56</v>
      </c>
      <c r="S73" s="5"/>
      <c r="T73" s="1"/>
      <c r="U73" s="1">
        <f t="shared" si="45"/>
        <v>4.791666666666667</v>
      </c>
      <c r="V73" s="1">
        <f t="shared" si="42"/>
        <v>0.90277777777777779</v>
      </c>
      <c r="W73" s="1">
        <v>5</v>
      </c>
      <c r="X73" s="1">
        <v>8.1999999999999993</v>
      </c>
      <c r="Y73" s="10">
        <v>7.8</v>
      </c>
      <c r="Z73" s="1">
        <v>5.4</v>
      </c>
      <c r="AA73" s="10">
        <v>6</v>
      </c>
      <c r="AB73" s="1">
        <v>5.8</v>
      </c>
      <c r="AC73" s="1">
        <v>4.5999999999999996</v>
      </c>
      <c r="AD73" s="1">
        <v>2</v>
      </c>
      <c r="AE73" s="1">
        <v>3.4</v>
      </c>
      <c r="AF73" s="1">
        <v>7</v>
      </c>
      <c r="AG73" s="1"/>
      <c r="AH73" s="1">
        <f t="shared" si="46"/>
        <v>22</v>
      </c>
      <c r="AI73" s="1"/>
      <c r="AJ73" s="10">
        <f t="shared" si="43"/>
        <v>6.9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36</v>
      </c>
      <c r="C74" s="1">
        <v>6.3680000000000003</v>
      </c>
      <c r="D74" s="1">
        <v>79.546999999999997</v>
      </c>
      <c r="E74" s="1">
        <v>69.679000000000002</v>
      </c>
      <c r="F74" s="1">
        <v>14.9</v>
      </c>
      <c r="G74" s="7">
        <v>1</v>
      </c>
      <c r="H74" s="1">
        <v>55</v>
      </c>
      <c r="I74" s="1" t="s">
        <v>37</v>
      </c>
      <c r="J74" s="1">
        <v>74.099999999999994</v>
      </c>
      <c r="K74" s="1">
        <f t="shared" si="38"/>
        <v>-4.4209999999999923</v>
      </c>
      <c r="L74" s="1">
        <f t="shared" si="39"/>
        <v>69.679000000000002</v>
      </c>
      <c r="M74" s="1"/>
      <c r="N74" s="1">
        <v>61.169000000000011</v>
      </c>
      <c r="O74" s="1"/>
      <c r="P74" s="1">
        <f t="shared" si="40"/>
        <v>13.9358</v>
      </c>
      <c r="Q74" s="5"/>
      <c r="R74" s="5">
        <f t="shared" si="44"/>
        <v>0</v>
      </c>
      <c r="S74" s="5"/>
      <c r="T74" s="1"/>
      <c r="U74" s="1">
        <f t="shared" si="45"/>
        <v>5.4585312648000128</v>
      </c>
      <c r="V74" s="1">
        <f t="shared" si="42"/>
        <v>5.4585312648000128</v>
      </c>
      <c r="W74" s="1">
        <v>9.3120000000000012</v>
      </c>
      <c r="X74" s="1">
        <v>6.5959999999999992</v>
      </c>
      <c r="Y74" s="10">
        <v>7.4036</v>
      </c>
      <c r="Z74" s="1">
        <v>4.7723999999999993</v>
      </c>
      <c r="AA74" s="10">
        <v>4.7691999999999997</v>
      </c>
      <c r="AB74" s="1">
        <v>4.5224000000000002</v>
      </c>
      <c r="AC74" s="1">
        <v>3.721200000000001</v>
      </c>
      <c r="AD74" s="1">
        <v>4.2552000000000003</v>
      </c>
      <c r="AE74" s="1">
        <v>6.39</v>
      </c>
      <c r="AF74" s="1">
        <v>10.110200000000001</v>
      </c>
      <c r="AG74" s="1"/>
      <c r="AH74" s="1">
        <f t="shared" si="46"/>
        <v>0</v>
      </c>
      <c r="AI74" s="1"/>
      <c r="AJ74" s="10">
        <f t="shared" si="43"/>
        <v>6.0863999999999994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4" t="s">
        <v>114</v>
      </c>
      <c r="B75" s="14" t="s">
        <v>36</v>
      </c>
      <c r="C75" s="14"/>
      <c r="D75" s="14"/>
      <c r="E75" s="14"/>
      <c r="F75" s="14"/>
      <c r="G75" s="15">
        <v>0</v>
      </c>
      <c r="H75" s="14">
        <v>50</v>
      </c>
      <c r="I75" s="14" t="s">
        <v>37</v>
      </c>
      <c r="J75" s="14"/>
      <c r="K75" s="14">
        <f t="shared" si="38"/>
        <v>0</v>
      </c>
      <c r="L75" s="14">
        <f t="shared" si="39"/>
        <v>0</v>
      </c>
      <c r="M75" s="14"/>
      <c r="N75" s="14"/>
      <c r="O75" s="14"/>
      <c r="P75" s="14">
        <f t="shared" si="40"/>
        <v>0</v>
      </c>
      <c r="Q75" s="16"/>
      <c r="R75" s="16"/>
      <c r="S75" s="16"/>
      <c r="T75" s="14"/>
      <c r="U75" s="14" t="e">
        <f t="shared" si="41"/>
        <v>#DIV/0!</v>
      </c>
      <c r="V75" s="14" t="e">
        <f t="shared" si="42"/>
        <v>#DIV/0!</v>
      </c>
      <c r="W75" s="14">
        <v>0</v>
      </c>
      <c r="X75" s="14">
        <v>0</v>
      </c>
      <c r="Y75" s="17">
        <v>0</v>
      </c>
      <c r="Z75" s="14">
        <v>0</v>
      </c>
      <c r="AA75" s="17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 t="s">
        <v>42</v>
      </c>
      <c r="AH75" s="1">
        <f t="shared" si="46"/>
        <v>0</v>
      </c>
      <c r="AI75" s="1"/>
      <c r="AJ75" s="10">
        <f t="shared" si="43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41</v>
      </c>
      <c r="C76" s="1">
        <v>41</v>
      </c>
      <c r="D76" s="1"/>
      <c r="E76" s="1">
        <v>-24</v>
      </c>
      <c r="F76" s="1"/>
      <c r="G76" s="7">
        <v>0.2</v>
      </c>
      <c r="H76" s="1">
        <v>40</v>
      </c>
      <c r="I76" s="1" t="s">
        <v>37</v>
      </c>
      <c r="J76" s="1"/>
      <c r="K76" s="1">
        <f t="shared" si="38"/>
        <v>-24</v>
      </c>
      <c r="L76" s="1">
        <f t="shared" si="39"/>
        <v>-24</v>
      </c>
      <c r="M76" s="1"/>
      <c r="N76" s="1">
        <v>20</v>
      </c>
      <c r="O76" s="1"/>
      <c r="P76" s="1">
        <f t="shared" si="40"/>
        <v>-4.8</v>
      </c>
      <c r="Q76" s="5"/>
      <c r="R76" s="5">
        <f t="shared" ref="R76:R84" si="48">Q76</f>
        <v>0</v>
      </c>
      <c r="S76" s="5"/>
      <c r="T76" s="1"/>
      <c r="U76" s="1">
        <f t="shared" ref="U76:U84" si="49">(F76+N76+O76+R76)/P76</f>
        <v>-4.166666666666667</v>
      </c>
      <c r="V76" s="1">
        <f t="shared" si="42"/>
        <v>-4.166666666666667</v>
      </c>
      <c r="W76" s="1">
        <v>-3.4</v>
      </c>
      <c r="X76" s="1">
        <v>-0.4</v>
      </c>
      <c r="Y76" s="10">
        <v>-0.2</v>
      </c>
      <c r="Z76" s="1">
        <v>2.6</v>
      </c>
      <c r="AA76" s="10">
        <v>5.8</v>
      </c>
      <c r="AB76" s="1">
        <v>6.4</v>
      </c>
      <c r="AC76" s="1">
        <v>4.2</v>
      </c>
      <c r="AD76" s="1">
        <v>7.2</v>
      </c>
      <c r="AE76" s="1">
        <v>9.4</v>
      </c>
      <c r="AF76" s="1">
        <v>13</v>
      </c>
      <c r="AG76" s="1"/>
      <c r="AH76" s="1">
        <f t="shared" si="46"/>
        <v>0</v>
      </c>
      <c r="AI76" s="1"/>
      <c r="AJ76" s="10">
        <f t="shared" si="43"/>
        <v>2.8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41</v>
      </c>
      <c r="C77" s="1">
        <v>55</v>
      </c>
      <c r="D77" s="1"/>
      <c r="E77" s="1">
        <v>11</v>
      </c>
      <c r="F77" s="1"/>
      <c r="G77" s="7">
        <v>0.2</v>
      </c>
      <c r="H77" s="1">
        <v>35</v>
      </c>
      <c r="I77" s="1" t="s">
        <v>37</v>
      </c>
      <c r="J77" s="1">
        <v>36</v>
      </c>
      <c r="K77" s="1">
        <f t="shared" si="38"/>
        <v>-25</v>
      </c>
      <c r="L77" s="1">
        <f t="shared" si="39"/>
        <v>11</v>
      </c>
      <c r="M77" s="1"/>
      <c r="N77" s="1">
        <v>0</v>
      </c>
      <c r="O77" s="1"/>
      <c r="P77" s="1">
        <f t="shared" si="40"/>
        <v>2.2000000000000002</v>
      </c>
      <c r="Q77" s="5">
        <v>30</v>
      </c>
      <c r="R77" s="5">
        <f t="shared" si="48"/>
        <v>30</v>
      </c>
      <c r="S77" s="5"/>
      <c r="T77" s="1"/>
      <c r="U77" s="1">
        <f t="shared" si="49"/>
        <v>13.636363636363635</v>
      </c>
      <c r="V77" s="1">
        <f t="shared" si="42"/>
        <v>0</v>
      </c>
      <c r="W77" s="1">
        <v>1.2</v>
      </c>
      <c r="X77" s="1">
        <v>2</v>
      </c>
      <c r="Y77" s="10">
        <v>2.2000000000000002</v>
      </c>
      <c r="Z77" s="1">
        <v>5.8</v>
      </c>
      <c r="AA77" s="10">
        <v>7.6</v>
      </c>
      <c r="AB77" s="1">
        <v>10.6</v>
      </c>
      <c r="AC77" s="1">
        <v>9.6</v>
      </c>
      <c r="AD77" s="1">
        <v>8.8000000000000007</v>
      </c>
      <c r="AE77" s="1">
        <v>6.8</v>
      </c>
      <c r="AF77" s="1">
        <v>10.199999999999999</v>
      </c>
      <c r="AG77" s="1"/>
      <c r="AH77" s="1">
        <f t="shared" si="46"/>
        <v>6</v>
      </c>
      <c r="AI77" s="1"/>
      <c r="AJ77" s="10">
        <f t="shared" si="43"/>
        <v>4.9000000000000004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36</v>
      </c>
      <c r="C78" s="1">
        <v>243.208</v>
      </c>
      <c r="D78" s="1"/>
      <c r="E78" s="1">
        <v>126.931</v>
      </c>
      <c r="F78" s="1">
        <v>100</v>
      </c>
      <c r="G78" s="7">
        <v>1</v>
      </c>
      <c r="H78" s="1">
        <v>60</v>
      </c>
      <c r="I78" s="1" t="s">
        <v>37</v>
      </c>
      <c r="J78" s="1">
        <v>432.45</v>
      </c>
      <c r="K78" s="1">
        <f t="shared" si="38"/>
        <v>-305.51900000000001</v>
      </c>
      <c r="L78" s="1">
        <f t="shared" si="39"/>
        <v>126.931</v>
      </c>
      <c r="M78" s="1"/>
      <c r="N78" s="1">
        <v>200</v>
      </c>
      <c r="O78" s="1"/>
      <c r="P78" s="1">
        <f t="shared" si="40"/>
        <v>25.386199999999999</v>
      </c>
      <c r="Q78" s="5"/>
      <c r="R78" s="5">
        <v>150</v>
      </c>
      <c r="S78" s="20">
        <v>200</v>
      </c>
      <c r="T78" s="18" t="s">
        <v>134</v>
      </c>
      <c r="U78" s="1">
        <f t="shared" si="49"/>
        <v>17.726166184777558</v>
      </c>
      <c r="V78" s="1">
        <f t="shared" si="42"/>
        <v>11.817444123185037</v>
      </c>
      <c r="W78" s="1">
        <v>22.9116</v>
      </c>
      <c r="X78" s="1">
        <v>14.0892</v>
      </c>
      <c r="Y78" s="10">
        <v>10.49</v>
      </c>
      <c r="Z78" s="1">
        <v>14.9124</v>
      </c>
      <c r="AA78" s="10">
        <v>17.3292</v>
      </c>
      <c r="AB78" s="1">
        <v>41.816000000000003</v>
      </c>
      <c r="AC78" s="1">
        <v>42.760399999999997</v>
      </c>
      <c r="AD78" s="1">
        <v>53.086399999999998</v>
      </c>
      <c r="AE78" s="1">
        <v>49.037999999999997</v>
      </c>
      <c r="AF78" s="1">
        <v>53.924599999999998</v>
      </c>
      <c r="AG78" s="1"/>
      <c r="AH78" s="1">
        <f t="shared" si="46"/>
        <v>150</v>
      </c>
      <c r="AI78" s="1"/>
      <c r="AJ78" s="10">
        <f t="shared" si="43"/>
        <v>13.909600000000001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36</v>
      </c>
      <c r="C79" s="1">
        <v>1330.88</v>
      </c>
      <c r="D79" s="1">
        <v>179.25800000000001</v>
      </c>
      <c r="E79" s="1">
        <v>1163.1289999999999</v>
      </c>
      <c r="F79" s="1">
        <v>312</v>
      </c>
      <c r="G79" s="7">
        <v>1</v>
      </c>
      <c r="H79" s="1">
        <v>60</v>
      </c>
      <c r="I79" s="1" t="s">
        <v>37</v>
      </c>
      <c r="J79" s="1">
        <v>4666.0150000000003</v>
      </c>
      <c r="K79" s="1">
        <f t="shared" si="38"/>
        <v>-3502.8860000000004</v>
      </c>
      <c r="L79" s="1">
        <f t="shared" si="39"/>
        <v>1163.1289999999999</v>
      </c>
      <c r="M79" s="1"/>
      <c r="N79" s="1">
        <v>994.70899999999983</v>
      </c>
      <c r="O79" s="1">
        <v>730</v>
      </c>
      <c r="P79" s="1">
        <f t="shared" si="40"/>
        <v>232.62579999999997</v>
      </c>
      <c r="Q79" s="5"/>
      <c r="R79" s="5">
        <f t="shared" si="48"/>
        <v>0</v>
      </c>
      <c r="S79" s="5"/>
      <c r="T79" s="1"/>
      <c r="U79" s="1">
        <f t="shared" si="49"/>
        <v>8.7553014326011986</v>
      </c>
      <c r="V79" s="1">
        <f t="shared" si="42"/>
        <v>8.7553014326011986</v>
      </c>
      <c r="W79" s="1">
        <v>232.3552</v>
      </c>
      <c r="X79" s="1">
        <v>135.4522</v>
      </c>
      <c r="Y79" s="10">
        <v>137.50640000000001</v>
      </c>
      <c r="Z79" s="1">
        <v>190.38079999999999</v>
      </c>
      <c r="AA79" s="10">
        <v>207.54900000000001</v>
      </c>
      <c r="AB79" s="1">
        <v>206.15780000000001</v>
      </c>
      <c r="AC79" s="1">
        <v>196.87479999999999</v>
      </c>
      <c r="AD79" s="1">
        <v>205.42400000000001</v>
      </c>
      <c r="AE79" s="1">
        <v>202.8766</v>
      </c>
      <c r="AF79" s="1">
        <v>233.7148</v>
      </c>
      <c r="AG79" s="1"/>
      <c r="AH79" s="1">
        <f t="shared" si="46"/>
        <v>0</v>
      </c>
      <c r="AI79" s="1"/>
      <c r="AJ79" s="10">
        <f t="shared" si="43"/>
        <v>172.52770000000001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119</v>
      </c>
      <c r="B80" s="1" t="s">
        <v>36</v>
      </c>
      <c r="C80" s="1">
        <v>1509.893</v>
      </c>
      <c r="D80" s="1">
        <v>1271.855</v>
      </c>
      <c r="E80" s="1">
        <v>1961.502</v>
      </c>
      <c r="F80" s="1">
        <v>700</v>
      </c>
      <c r="G80" s="7">
        <v>1</v>
      </c>
      <c r="H80" s="1">
        <v>60</v>
      </c>
      <c r="I80" s="1" t="s">
        <v>37</v>
      </c>
      <c r="J80" s="1">
        <v>7898.96</v>
      </c>
      <c r="K80" s="1">
        <f t="shared" si="38"/>
        <v>-5937.4580000000005</v>
      </c>
      <c r="L80" s="1">
        <f t="shared" si="39"/>
        <v>1961.502</v>
      </c>
      <c r="M80" s="1"/>
      <c r="N80" s="1">
        <v>1578.5968</v>
      </c>
      <c r="O80" s="1">
        <v>1000</v>
      </c>
      <c r="P80" s="1">
        <f t="shared" si="40"/>
        <v>392.30039999999997</v>
      </c>
      <c r="Q80" s="5"/>
      <c r="R80" s="5">
        <f t="shared" si="48"/>
        <v>0</v>
      </c>
      <c r="S80" s="5"/>
      <c r="T80" s="1"/>
      <c r="U80" s="1">
        <f t="shared" si="49"/>
        <v>8.3573628780393818</v>
      </c>
      <c r="V80" s="1">
        <f t="shared" si="42"/>
        <v>8.3573628780393818</v>
      </c>
      <c r="W80" s="1">
        <v>366.94979999999998</v>
      </c>
      <c r="X80" s="1">
        <v>234.41399999999999</v>
      </c>
      <c r="Y80" s="10">
        <v>234.2758</v>
      </c>
      <c r="Z80" s="1">
        <v>235.36859999999999</v>
      </c>
      <c r="AA80" s="10">
        <v>199.30680000000001</v>
      </c>
      <c r="AB80" s="1">
        <v>186.38079999999991</v>
      </c>
      <c r="AC80" s="1">
        <v>279.19380000000001</v>
      </c>
      <c r="AD80" s="1">
        <v>223.84020000000001</v>
      </c>
      <c r="AE80" s="1">
        <v>248.517</v>
      </c>
      <c r="AF80" s="1">
        <v>120.5772</v>
      </c>
      <c r="AG80" s="1"/>
      <c r="AH80" s="1">
        <f t="shared" si="46"/>
        <v>0</v>
      </c>
      <c r="AI80" s="1"/>
      <c r="AJ80" s="10">
        <f t="shared" si="43"/>
        <v>216.79130000000001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120</v>
      </c>
      <c r="B81" s="1" t="s">
        <v>36</v>
      </c>
      <c r="C81" s="1">
        <v>2943.8539999999998</v>
      </c>
      <c r="D81" s="1">
        <v>1792.3579999999999</v>
      </c>
      <c r="E81" s="1">
        <v>3353.623</v>
      </c>
      <c r="F81" s="1">
        <v>1170</v>
      </c>
      <c r="G81" s="7">
        <v>1</v>
      </c>
      <c r="H81" s="1">
        <v>60</v>
      </c>
      <c r="I81" s="1" t="s">
        <v>37</v>
      </c>
      <c r="J81" s="1">
        <v>12276.355</v>
      </c>
      <c r="K81" s="1">
        <f t="shared" si="38"/>
        <v>-8922.732</v>
      </c>
      <c r="L81" s="1">
        <f t="shared" si="39"/>
        <v>3353.623</v>
      </c>
      <c r="M81" s="1"/>
      <c r="N81" s="1">
        <v>2786.5007999999989</v>
      </c>
      <c r="O81" s="1">
        <v>1000</v>
      </c>
      <c r="P81" s="1">
        <f t="shared" si="40"/>
        <v>670.72460000000001</v>
      </c>
      <c r="Q81" s="5"/>
      <c r="R81" s="5">
        <f t="shared" si="48"/>
        <v>0</v>
      </c>
      <c r="S81" s="5"/>
      <c r="T81" s="1"/>
      <c r="U81" s="1">
        <f t="shared" si="49"/>
        <v>7.3897704065125964</v>
      </c>
      <c r="V81" s="1">
        <f t="shared" si="42"/>
        <v>7.3897704065125964</v>
      </c>
      <c r="W81" s="1">
        <v>582.44479999999987</v>
      </c>
      <c r="X81" s="1">
        <v>393.577</v>
      </c>
      <c r="Y81" s="10">
        <v>395.09919999999988</v>
      </c>
      <c r="Z81" s="1">
        <v>432.00819999999999</v>
      </c>
      <c r="AA81" s="10">
        <v>465.75619999999998</v>
      </c>
      <c r="AB81" s="1">
        <v>394.64639999999991</v>
      </c>
      <c r="AC81" s="1">
        <v>337.35</v>
      </c>
      <c r="AD81" s="1">
        <v>339.97519999999997</v>
      </c>
      <c r="AE81" s="1">
        <v>356.05459999999999</v>
      </c>
      <c r="AF81" s="1">
        <v>363.69740000000002</v>
      </c>
      <c r="AG81" s="1" t="s">
        <v>52</v>
      </c>
      <c r="AH81" s="1">
        <f t="shared" si="46"/>
        <v>0</v>
      </c>
      <c r="AI81" s="1"/>
      <c r="AJ81" s="10">
        <f t="shared" si="43"/>
        <v>430.42769999999996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36</v>
      </c>
      <c r="C82" s="1">
        <v>43.661999999999999</v>
      </c>
      <c r="D82" s="1"/>
      <c r="E82" s="1">
        <v>34.314</v>
      </c>
      <c r="F82" s="1">
        <v>2.7</v>
      </c>
      <c r="G82" s="7">
        <v>1</v>
      </c>
      <c r="H82" s="1">
        <v>55</v>
      </c>
      <c r="I82" s="1" t="s">
        <v>37</v>
      </c>
      <c r="J82" s="1">
        <v>44</v>
      </c>
      <c r="K82" s="1">
        <f t="shared" si="38"/>
        <v>-9.6859999999999999</v>
      </c>
      <c r="L82" s="1">
        <f t="shared" si="39"/>
        <v>34.314</v>
      </c>
      <c r="M82" s="1"/>
      <c r="N82" s="1">
        <v>20</v>
      </c>
      <c r="O82" s="1"/>
      <c r="P82" s="1">
        <f t="shared" si="40"/>
        <v>6.8628</v>
      </c>
      <c r="Q82" s="5">
        <f t="shared" ref="Q82" si="50">10*AJ82-O82-N82-F82</f>
        <v>6.0940000000000003</v>
      </c>
      <c r="R82" s="5">
        <f t="shared" si="48"/>
        <v>6.0940000000000003</v>
      </c>
      <c r="S82" s="5"/>
      <c r="T82" s="1"/>
      <c r="U82" s="1">
        <f t="shared" si="49"/>
        <v>4.1956635775485225</v>
      </c>
      <c r="V82" s="1">
        <f t="shared" si="42"/>
        <v>3.3076878242116918</v>
      </c>
      <c r="W82" s="1">
        <v>6.0351999999999997</v>
      </c>
      <c r="X82" s="1">
        <v>3.1227999999999998</v>
      </c>
      <c r="Y82" s="10">
        <v>2.6088</v>
      </c>
      <c r="Z82" s="1">
        <v>2.1</v>
      </c>
      <c r="AA82" s="10">
        <v>3.15</v>
      </c>
      <c r="AB82" s="1">
        <v>3.242</v>
      </c>
      <c r="AC82" s="1">
        <v>4.3305999999999996</v>
      </c>
      <c r="AD82" s="1">
        <v>5.8845999999999989</v>
      </c>
      <c r="AE82" s="1">
        <v>5.2018000000000004</v>
      </c>
      <c r="AF82" s="1">
        <v>5.5380000000000003</v>
      </c>
      <c r="AG82" s="1"/>
      <c r="AH82" s="1">
        <f t="shared" si="46"/>
        <v>6</v>
      </c>
      <c r="AI82" s="1"/>
      <c r="AJ82" s="10">
        <f t="shared" si="43"/>
        <v>2.8794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122</v>
      </c>
      <c r="B83" s="1" t="s">
        <v>36</v>
      </c>
      <c r="C83" s="1">
        <v>18.686</v>
      </c>
      <c r="D83" s="1"/>
      <c r="E83" s="1">
        <v>9.0969999999999995</v>
      </c>
      <c r="F83" s="1"/>
      <c r="G83" s="7">
        <v>1</v>
      </c>
      <c r="H83" s="1">
        <v>55</v>
      </c>
      <c r="I83" s="1" t="s">
        <v>37</v>
      </c>
      <c r="J83" s="1">
        <v>21.4</v>
      </c>
      <c r="K83" s="1">
        <f t="shared" si="38"/>
        <v>-12.302999999999999</v>
      </c>
      <c r="L83" s="1">
        <f t="shared" si="39"/>
        <v>9.0969999999999995</v>
      </c>
      <c r="M83" s="1"/>
      <c r="N83" s="1">
        <v>26.6508</v>
      </c>
      <c r="O83" s="1"/>
      <c r="P83" s="1">
        <f t="shared" si="40"/>
        <v>1.8193999999999999</v>
      </c>
      <c r="Q83" s="5"/>
      <c r="R83" s="5">
        <f t="shared" si="48"/>
        <v>0</v>
      </c>
      <c r="S83" s="5"/>
      <c r="T83" s="1"/>
      <c r="U83" s="1">
        <f t="shared" si="49"/>
        <v>14.648125755743653</v>
      </c>
      <c r="V83" s="1">
        <f t="shared" si="42"/>
        <v>14.648125755743653</v>
      </c>
      <c r="W83" s="1">
        <v>3.9971999999999999</v>
      </c>
      <c r="X83" s="1">
        <v>1.6639999999999999</v>
      </c>
      <c r="Y83" s="10">
        <v>2.4632000000000001</v>
      </c>
      <c r="Z83" s="1">
        <v>1.5911999999999999</v>
      </c>
      <c r="AA83" s="10">
        <v>2.0204</v>
      </c>
      <c r="AB83" s="1">
        <v>3.8976000000000002</v>
      </c>
      <c r="AC83" s="1">
        <v>4.9424000000000001</v>
      </c>
      <c r="AD83" s="1">
        <v>4.0991999999999997</v>
      </c>
      <c r="AE83" s="1">
        <v>2.7789999999999999</v>
      </c>
      <c r="AF83" s="1">
        <v>5.4951999999999996</v>
      </c>
      <c r="AG83" s="1"/>
      <c r="AH83" s="1">
        <f t="shared" si="46"/>
        <v>0</v>
      </c>
      <c r="AI83" s="1"/>
      <c r="AJ83" s="10">
        <f t="shared" si="43"/>
        <v>2.2418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123</v>
      </c>
      <c r="B84" s="1" t="s">
        <v>36</v>
      </c>
      <c r="C84" s="1">
        <v>14.784000000000001</v>
      </c>
      <c r="D84" s="1">
        <v>6.4000000000000001E-2</v>
      </c>
      <c r="E84" s="1">
        <v>10.173</v>
      </c>
      <c r="F84" s="1">
        <v>4</v>
      </c>
      <c r="G84" s="7">
        <v>1</v>
      </c>
      <c r="H84" s="1">
        <v>55</v>
      </c>
      <c r="I84" s="1" t="s">
        <v>37</v>
      </c>
      <c r="J84" s="1">
        <v>11.4</v>
      </c>
      <c r="K84" s="1">
        <f t="shared" si="38"/>
        <v>-1.2270000000000003</v>
      </c>
      <c r="L84" s="1">
        <f t="shared" si="39"/>
        <v>10.173</v>
      </c>
      <c r="M84" s="1"/>
      <c r="N84" s="1">
        <v>19.138000000000002</v>
      </c>
      <c r="O84" s="1"/>
      <c r="P84" s="1">
        <f t="shared" si="40"/>
        <v>2.0346000000000002</v>
      </c>
      <c r="Q84" s="5"/>
      <c r="R84" s="5">
        <f t="shared" si="48"/>
        <v>0</v>
      </c>
      <c r="S84" s="5"/>
      <c r="T84" s="1"/>
      <c r="U84" s="1">
        <f t="shared" si="49"/>
        <v>11.372259903666569</v>
      </c>
      <c r="V84" s="1">
        <f t="shared" si="42"/>
        <v>11.372259903666569</v>
      </c>
      <c r="W84" s="1">
        <v>2.5781999999999998</v>
      </c>
      <c r="X84" s="1">
        <v>1.8888</v>
      </c>
      <c r="Y84" s="10">
        <v>1.6140000000000001</v>
      </c>
      <c r="Z84" s="1">
        <v>0.25800000000000001</v>
      </c>
      <c r="AA84" s="10">
        <v>1.3208</v>
      </c>
      <c r="AB84" s="1">
        <v>2.4028</v>
      </c>
      <c r="AC84" s="1">
        <v>2.15</v>
      </c>
      <c r="AD84" s="1">
        <v>3.2608000000000001</v>
      </c>
      <c r="AE84" s="1">
        <v>3.0030000000000001</v>
      </c>
      <c r="AF84" s="1">
        <v>3.3092000000000001</v>
      </c>
      <c r="AG84" s="1"/>
      <c r="AH84" s="1">
        <f t="shared" si="46"/>
        <v>0</v>
      </c>
      <c r="AI84" s="1"/>
      <c r="AJ84" s="10">
        <f t="shared" si="43"/>
        <v>1.4674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124</v>
      </c>
      <c r="B85" s="14" t="s">
        <v>36</v>
      </c>
      <c r="C85" s="14"/>
      <c r="D85" s="14"/>
      <c r="E85" s="14"/>
      <c r="F85" s="14"/>
      <c r="G85" s="15">
        <v>0</v>
      </c>
      <c r="H85" s="14">
        <v>60</v>
      </c>
      <c r="I85" s="14" t="s">
        <v>37</v>
      </c>
      <c r="J85" s="14"/>
      <c r="K85" s="14">
        <f t="shared" si="38"/>
        <v>0</v>
      </c>
      <c r="L85" s="14">
        <f t="shared" si="39"/>
        <v>0</v>
      </c>
      <c r="M85" s="14"/>
      <c r="N85" s="14"/>
      <c r="O85" s="14"/>
      <c r="P85" s="14">
        <f t="shared" si="40"/>
        <v>0</v>
      </c>
      <c r="Q85" s="16"/>
      <c r="R85" s="16"/>
      <c r="S85" s="16"/>
      <c r="T85" s="14"/>
      <c r="U85" s="14" t="e">
        <f t="shared" si="41"/>
        <v>#DIV/0!</v>
      </c>
      <c r="V85" s="14" t="e">
        <f t="shared" si="42"/>
        <v>#DIV/0!</v>
      </c>
      <c r="W85" s="14">
        <v>0</v>
      </c>
      <c r="X85" s="14">
        <v>0</v>
      </c>
      <c r="Y85" s="17">
        <v>0</v>
      </c>
      <c r="Z85" s="14">
        <v>0</v>
      </c>
      <c r="AA85" s="17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 t="s">
        <v>42</v>
      </c>
      <c r="AH85" s="1">
        <f t="shared" si="46"/>
        <v>0</v>
      </c>
      <c r="AI85" s="1"/>
      <c r="AJ85" s="10">
        <f t="shared" si="43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125</v>
      </c>
      <c r="B86" s="1" t="s">
        <v>41</v>
      </c>
      <c r="C86" s="1">
        <v>74</v>
      </c>
      <c r="D86" s="1">
        <v>1</v>
      </c>
      <c r="E86" s="1">
        <v>69</v>
      </c>
      <c r="F86" s="1"/>
      <c r="G86" s="7">
        <v>0.3</v>
      </c>
      <c r="H86" s="1">
        <v>40</v>
      </c>
      <c r="I86" s="1" t="s">
        <v>37</v>
      </c>
      <c r="J86" s="1">
        <v>79</v>
      </c>
      <c r="K86" s="1">
        <f t="shared" si="38"/>
        <v>-10</v>
      </c>
      <c r="L86" s="1">
        <f t="shared" si="39"/>
        <v>69</v>
      </c>
      <c r="M86" s="1"/>
      <c r="N86" s="1">
        <v>46</v>
      </c>
      <c r="O86" s="1"/>
      <c r="P86" s="1">
        <f t="shared" si="40"/>
        <v>13.8</v>
      </c>
      <c r="Q86" s="5">
        <f t="shared" ref="Q86:Q91" si="51">10*AJ86-O86-N86-F86</f>
        <v>51</v>
      </c>
      <c r="R86" s="5">
        <f t="shared" ref="R86:R93" si="52">Q86</f>
        <v>51</v>
      </c>
      <c r="S86" s="5"/>
      <c r="T86" s="1"/>
      <c r="U86" s="1">
        <f t="shared" ref="U86:U93" si="53">(F86+N86+O86+R86)/P86</f>
        <v>7.0289855072463761</v>
      </c>
      <c r="V86" s="1">
        <f t="shared" si="42"/>
        <v>3.333333333333333</v>
      </c>
      <c r="W86" s="1">
        <v>8.8000000000000007</v>
      </c>
      <c r="X86" s="1">
        <v>6.2</v>
      </c>
      <c r="Y86" s="10">
        <v>7.8</v>
      </c>
      <c r="Z86" s="1">
        <v>10.8</v>
      </c>
      <c r="AA86" s="10">
        <v>11.6</v>
      </c>
      <c r="AB86" s="1">
        <v>11.2</v>
      </c>
      <c r="AC86" s="1">
        <v>9.6</v>
      </c>
      <c r="AD86" s="1">
        <v>12.8</v>
      </c>
      <c r="AE86" s="1">
        <v>13.2</v>
      </c>
      <c r="AF86" s="1">
        <v>15.4</v>
      </c>
      <c r="AG86" s="1"/>
      <c r="AH86" s="1">
        <f t="shared" si="46"/>
        <v>15</v>
      </c>
      <c r="AI86" s="1"/>
      <c r="AJ86" s="10">
        <f t="shared" si="43"/>
        <v>9.6999999999999993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126</v>
      </c>
      <c r="B87" s="1" t="s">
        <v>41</v>
      </c>
      <c r="C87" s="1">
        <v>94</v>
      </c>
      <c r="D87" s="1">
        <v>1</v>
      </c>
      <c r="E87" s="1">
        <v>89</v>
      </c>
      <c r="F87" s="1"/>
      <c r="G87" s="7">
        <v>0.3</v>
      </c>
      <c r="H87" s="1">
        <v>40</v>
      </c>
      <c r="I87" s="1" t="s">
        <v>37</v>
      </c>
      <c r="J87" s="1">
        <v>101</v>
      </c>
      <c r="K87" s="1">
        <f t="shared" si="38"/>
        <v>-12</v>
      </c>
      <c r="L87" s="1">
        <f t="shared" si="39"/>
        <v>89</v>
      </c>
      <c r="M87" s="1"/>
      <c r="N87" s="1">
        <v>31.599999999999991</v>
      </c>
      <c r="O87" s="1"/>
      <c r="P87" s="1">
        <f t="shared" si="40"/>
        <v>17.8</v>
      </c>
      <c r="Q87" s="5">
        <f t="shared" si="51"/>
        <v>69.400000000000006</v>
      </c>
      <c r="R87" s="5">
        <f t="shared" si="52"/>
        <v>69.400000000000006</v>
      </c>
      <c r="S87" s="5"/>
      <c r="T87" s="1"/>
      <c r="U87" s="1">
        <f t="shared" si="53"/>
        <v>5.6741573033707864</v>
      </c>
      <c r="V87" s="1">
        <f t="shared" si="42"/>
        <v>1.7752808988764039</v>
      </c>
      <c r="W87" s="1">
        <v>8.6</v>
      </c>
      <c r="X87" s="1">
        <v>6.8</v>
      </c>
      <c r="Y87" s="10">
        <v>5</v>
      </c>
      <c r="Z87" s="1">
        <v>10.4</v>
      </c>
      <c r="AA87" s="10">
        <v>15.2</v>
      </c>
      <c r="AB87" s="1">
        <v>15.6</v>
      </c>
      <c r="AC87" s="1">
        <v>12</v>
      </c>
      <c r="AD87" s="1">
        <v>12.8</v>
      </c>
      <c r="AE87" s="1">
        <v>14.6</v>
      </c>
      <c r="AF87" s="1">
        <v>17.399999999999999</v>
      </c>
      <c r="AG87" s="1"/>
      <c r="AH87" s="1">
        <f t="shared" si="46"/>
        <v>21</v>
      </c>
      <c r="AI87" s="1"/>
      <c r="AJ87" s="10">
        <f t="shared" si="43"/>
        <v>10.1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127</v>
      </c>
      <c r="B88" s="1" t="s">
        <v>41</v>
      </c>
      <c r="C88" s="1"/>
      <c r="D88" s="1">
        <v>228</v>
      </c>
      <c r="E88" s="1">
        <v>65</v>
      </c>
      <c r="F88" s="1">
        <v>162</v>
      </c>
      <c r="G88" s="7">
        <v>0.3</v>
      </c>
      <c r="H88" s="1">
        <v>40</v>
      </c>
      <c r="I88" s="1" t="s">
        <v>37</v>
      </c>
      <c r="J88" s="1">
        <v>63</v>
      </c>
      <c r="K88" s="1">
        <f t="shared" si="38"/>
        <v>2</v>
      </c>
      <c r="L88" s="1">
        <f t="shared" si="39"/>
        <v>65</v>
      </c>
      <c r="M88" s="1"/>
      <c r="N88" s="1">
        <v>0</v>
      </c>
      <c r="O88" s="1"/>
      <c r="P88" s="1">
        <f t="shared" si="40"/>
        <v>13</v>
      </c>
      <c r="Q88" s="5"/>
      <c r="R88" s="5">
        <f t="shared" si="52"/>
        <v>0</v>
      </c>
      <c r="S88" s="5"/>
      <c r="T88" s="1"/>
      <c r="U88" s="1">
        <f t="shared" si="53"/>
        <v>12.461538461538462</v>
      </c>
      <c r="V88" s="1">
        <f t="shared" si="42"/>
        <v>12.461538461538462</v>
      </c>
      <c r="W88" s="1">
        <v>5.8</v>
      </c>
      <c r="X88" s="1">
        <v>20.6</v>
      </c>
      <c r="Y88" s="10">
        <v>14.8</v>
      </c>
      <c r="Z88" s="1">
        <v>0</v>
      </c>
      <c r="AA88" s="10">
        <v>0</v>
      </c>
      <c r="AB88" s="1">
        <v>3.2</v>
      </c>
      <c r="AC88" s="1">
        <v>3.2</v>
      </c>
      <c r="AD88" s="1">
        <v>0</v>
      </c>
      <c r="AE88" s="1">
        <v>0</v>
      </c>
      <c r="AF88" s="1">
        <v>0</v>
      </c>
      <c r="AG88" s="1" t="s">
        <v>108</v>
      </c>
      <c r="AH88" s="1">
        <f t="shared" si="46"/>
        <v>0</v>
      </c>
      <c r="AI88" s="1"/>
      <c r="AJ88" s="10">
        <f t="shared" si="43"/>
        <v>7.4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128</v>
      </c>
      <c r="B89" s="1" t="s">
        <v>41</v>
      </c>
      <c r="C89" s="1"/>
      <c r="D89" s="1">
        <v>240</v>
      </c>
      <c r="E89" s="1">
        <v>114</v>
      </c>
      <c r="F89" s="1">
        <v>126</v>
      </c>
      <c r="G89" s="7">
        <v>0.3</v>
      </c>
      <c r="H89" s="1">
        <v>40</v>
      </c>
      <c r="I89" s="1" t="s">
        <v>37</v>
      </c>
      <c r="J89" s="1">
        <v>111</v>
      </c>
      <c r="K89" s="1">
        <f t="shared" si="38"/>
        <v>3</v>
      </c>
      <c r="L89" s="1">
        <f t="shared" si="39"/>
        <v>114</v>
      </c>
      <c r="M89" s="1"/>
      <c r="N89" s="1">
        <v>0</v>
      </c>
      <c r="O89" s="1"/>
      <c r="P89" s="1">
        <f t="shared" si="40"/>
        <v>22.8</v>
      </c>
      <c r="Q89" s="5"/>
      <c r="R89" s="5">
        <f t="shared" si="52"/>
        <v>0</v>
      </c>
      <c r="S89" s="5"/>
      <c r="T89" s="1"/>
      <c r="U89" s="1">
        <f t="shared" si="53"/>
        <v>5.5263157894736841</v>
      </c>
      <c r="V89" s="1">
        <f t="shared" si="42"/>
        <v>5.5263157894736841</v>
      </c>
      <c r="W89" s="1">
        <v>5.2</v>
      </c>
      <c r="X89" s="1">
        <v>21.6</v>
      </c>
      <c r="Y89" s="10">
        <v>16.2</v>
      </c>
      <c r="Z89" s="1">
        <v>0</v>
      </c>
      <c r="AA89" s="10">
        <v>0</v>
      </c>
      <c r="AB89" s="1">
        <v>3.6</v>
      </c>
      <c r="AC89" s="1">
        <v>3.6</v>
      </c>
      <c r="AD89" s="1">
        <v>0</v>
      </c>
      <c r="AE89" s="1">
        <v>0</v>
      </c>
      <c r="AF89" s="1">
        <v>0</v>
      </c>
      <c r="AG89" s="1" t="s">
        <v>108</v>
      </c>
      <c r="AH89" s="1">
        <f t="shared" si="46"/>
        <v>0</v>
      </c>
      <c r="AI89" s="1"/>
      <c r="AJ89" s="10">
        <f t="shared" si="43"/>
        <v>8.1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129</v>
      </c>
      <c r="B90" s="1" t="s">
        <v>41</v>
      </c>
      <c r="C90" s="1">
        <v>572</v>
      </c>
      <c r="D90" s="1"/>
      <c r="E90" s="1">
        <v>326</v>
      </c>
      <c r="F90" s="1">
        <v>243</v>
      </c>
      <c r="G90" s="7">
        <v>0.3</v>
      </c>
      <c r="H90" s="1">
        <v>40</v>
      </c>
      <c r="I90" s="1" t="s">
        <v>37</v>
      </c>
      <c r="J90" s="1">
        <v>324</v>
      </c>
      <c r="K90" s="1">
        <f t="shared" si="38"/>
        <v>2</v>
      </c>
      <c r="L90" s="1">
        <f t="shared" si="39"/>
        <v>326</v>
      </c>
      <c r="M90" s="1"/>
      <c r="N90" s="1">
        <v>0</v>
      </c>
      <c r="O90" s="1"/>
      <c r="P90" s="1">
        <f t="shared" si="40"/>
        <v>65.2</v>
      </c>
      <c r="Q90" s="5">
        <f t="shared" si="51"/>
        <v>311</v>
      </c>
      <c r="R90" s="5">
        <f>S90</f>
        <v>0</v>
      </c>
      <c r="S90" s="20">
        <v>0</v>
      </c>
      <c r="T90" s="18" t="s">
        <v>137</v>
      </c>
      <c r="U90" s="1">
        <f t="shared" si="53"/>
        <v>3.7269938650306749</v>
      </c>
      <c r="V90" s="1">
        <f t="shared" si="42"/>
        <v>3.7269938650306749</v>
      </c>
      <c r="W90" s="1">
        <v>68.599999999999994</v>
      </c>
      <c r="X90" s="1">
        <v>44.6</v>
      </c>
      <c r="Y90" s="10">
        <v>56.2</v>
      </c>
      <c r="Z90" s="1">
        <v>74.8</v>
      </c>
      <c r="AA90" s="10">
        <v>54.6</v>
      </c>
      <c r="AB90" s="1">
        <v>3</v>
      </c>
      <c r="AC90" s="1">
        <v>3</v>
      </c>
      <c r="AD90" s="1">
        <v>0</v>
      </c>
      <c r="AE90" s="1">
        <v>0</v>
      </c>
      <c r="AF90" s="1">
        <v>0</v>
      </c>
      <c r="AG90" s="18" t="s">
        <v>138</v>
      </c>
      <c r="AH90" s="1">
        <f t="shared" si="46"/>
        <v>0</v>
      </c>
      <c r="AI90" s="1"/>
      <c r="AJ90" s="10">
        <f t="shared" si="43"/>
        <v>55.400000000000006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130</v>
      </c>
      <c r="B91" s="1" t="s">
        <v>36</v>
      </c>
      <c r="C91" s="1">
        <v>30.902999999999999</v>
      </c>
      <c r="D91" s="1">
        <v>26.942</v>
      </c>
      <c r="E91" s="1">
        <v>29.199000000000002</v>
      </c>
      <c r="F91" s="1">
        <v>17</v>
      </c>
      <c r="G91" s="7">
        <v>1</v>
      </c>
      <c r="H91" s="1">
        <v>45</v>
      </c>
      <c r="I91" s="1" t="s">
        <v>37</v>
      </c>
      <c r="J91" s="1">
        <v>27.8</v>
      </c>
      <c r="K91" s="1">
        <f t="shared" si="38"/>
        <v>1.3990000000000009</v>
      </c>
      <c r="L91" s="1">
        <f t="shared" si="39"/>
        <v>29.199000000000002</v>
      </c>
      <c r="M91" s="1"/>
      <c r="N91" s="1">
        <v>5</v>
      </c>
      <c r="O91" s="1"/>
      <c r="P91" s="1">
        <f t="shared" si="40"/>
        <v>5.8398000000000003</v>
      </c>
      <c r="Q91" s="5">
        <f t="shared" si="51"/>
        <v>50.875</v>
      </c>
      <c r="R91" s="5">
        <f t="shared" si="52"/>
        <v>50.875</v>
      </c>
      <c r="S91" s="5"/>
      <c r="T91" s="1"/>
      <c r="U91" s="1">
        <f t="shared" si="53"/>
        <v>12.479023254221035</v>
      </c>
      <c r="V91" s="1">
        <f t="shared" si="42"/>
        <v>3.767252303161067</v>
      </c>
      <c r="W91" s="1">
        <v>3.7652000000000001</v>
      </c>
      <c r="X91" s="1">
        <v>6.3109999999999999</v>
      </c>
      <c r="Y91" s="10">
        <v>7.1230000000000002</v>
      </c>
      <c r="Z91" s="1">
        <v>7.2324000000000002</v>
      </c>
      <c r="AA91" s="10">
        <v>7.452</v>
      </c>
      <c r="AB91" s="1">
        <v>8.0573999999999995</v>
      </c>
      <c r="AC91" s="1">
        <v>9.4214000000000002</v>
      </c>
      <c r="AD91" s="1">
        <v>10.249599999999999</v>
      </c>
      <c r="AE91" s="1">
        <v>9.1579999999999995</v>
      </c>
      <c r="AF91" s="1">
        <v>10.3874</v>
      </c>
      <c r="AG91" s="1"/>
      <c r="AH91" s="1">
        <f t="shared" si="46"/>
        <v>51</v>
      </c>
      <c r="AI91" s="1"/>
      <c r="AJ91" s="10">
        <f t="shared" si="43"/>
        <v>7.2874999999999996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41</v>
      </c>
      <c r="C92" s="1">
        <v>133</v>
      </c>
      <c r="D92" s="1"/>
      <c r="E92" s="1">
        <v>94</v>
      </c>
      <c r="F92" s="1">
        <v>39</v>
      </c>
      <c r="G92" s="7">
        <v>0.33</v>
      </c>
      <c r="H92" s="1">
        <v>40</v>
      </c>
      <c r="I92" s="1" t="s">
        <v>37</v>
      </c>
      <c r="J92" s="1">
        <v>94</v>
      </c>
      <c r="K92" s="1">
        <f t="shared" si="38"/>
        <v>0</v>
      </c>
      <c r="L92" s="1">
        <f t="shared" si="39"/>
        <v>94</v>
      </c>
      <c r="M92" s="1"/>
      <c r="N92" s="1">
        <v>50</v>
      </c>
      <c r="O92" s="1"/>
      <c r="P92" s="1">
        <f t="shared" si="40"/>
        <v>18.8</v>
      </c>
      <c r="Q92" s="5"/>
      <c r="R92" s="5">
        <f t="shared" si="52"/>
        <v>0</v>
      </c>
      <c r="S92" s="5"/>
      <c r="T92" s="1"/>
      <c r="U92" s="1">
        <f t="shared" si="53"/>
        <v>4.7340425531914896</v>
      </c>
      <c r="V92" s="1">
        <f t="shared" si="42"/>
        <v>4.7340425531914896</v>
      </c>
      <c r="W92" s="1">
        <v>15.6</v>
      </c>
      <c r="X92" s="1">
        <v>4.5999999999999996</v>
      </c>
      <c r="Y92" s="10">
        <v>9.4</v>
      </c>
      <c r="Z92" s="1">
        <v>15.8</v>
      </c>
      <c r="AA92" s="10">
        <v>8.8000000000000007</v>
      </c>
      <c r="AB92" s="1">
        <v>2.2000000000000002</v>
      </c>
      <c r="AC92" s="1">
        <v>2.4</v>
      </c>
      <c r="AD92" s="1">
        <v>9.4</v>
      </c>
      <c r="AE92" s="1">
        <v>9.4</v>
      </c>
      <c r="AF92" s="1">
        <v>2.4</v>
      </c>
      <c r="AG92" s="1" t="s">
        <v>108</v>
      </c>
      <c r="AH92" s="1">
        <f t="shared" si="46"/>
        <v>0</v>
      </c>
      <c r="AI92" s="1"/>
      <c r="AJ92" s="10">
        <f t="shared" si="43"/>
        <v>9.1000000000000014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132</v>
      </c>
      <c r="B93" s="1" t="s">
        <v>41</v>
      </c>
      <c r="C93" s="1">
        <v>63</v>
      </c>
      <c r="D93" s="1"/>
      <c r="E93" s="1">
        <v>23</v>
      </c>
      <c r="F93" s="1">
        <v>40</v>
      </c>
      <c r="G93" s="7">
        <v>0.33</v>
      </c>
      <c r="H93" s="1">
        <v>50</v>
      </c>
      <c r="I93" s="1" t="s">
        <v>37</v>
      </c>
      <c r="J93" s="1">
        <v>23</v>
      </c>
      <c r="K93" s="1">
        <f t="shared" si="38"/>
        <v>0</v>
      </c>
      <c r="L93" s="1">
        <f t="shared" si="39"/>
        <v>23</v>
      </c>
      <c r="M93" s="1"/>
      <c r="N93" s="1">
        <v>0</v>
      </c>
      <c r="O93" s="1"/>
      <c r="P93" s="1">
        <f t="shared" si="40"/>
        <v>4.5999999999999996</v>
      </c>
      <c r="Q93" s="5"/>
      <c r="R93" s="5">
        <f t="shared" si="52"/>
        <v>0</v>
      </c>
      <c r="S93" s="5"/>
      <c r="T93" s="1"/>
      <c r="U93" s="1">
        <f t="shared" si="53"/>
        <v>8.6956521739130448</v>
      </c>
      <c r="V93" s="1">
        <f t="shared" si="42"/>
        <v>8.6956521739130448</v>
      </c>
      <c r="W93" s="1">
        <v>3.2</v>
      </c>
      <c r="X93" s="1">
        <v>5</v>
      </c>
      <c r="Y93" s="10">
        <v>6.6</v>
      </c>
      <c r="Z93" s="1">
        <v>4.8</v>
      </c>
      <c r="AA93" s="10">
        <v>2.4</v>
      </c>
      <c r="AB93" s="1">
        <v>0</v>
      </c>
      <c r="AC93" s="1">
        <v>1.2</v>
      </c>
      <c r="AD93" s="1">
        <v>9.6</v>
      </c>
      <c r="AE93" s="1">
        <v>11.2</v>
      </c>
      <c r="AF93" s="1">
        <v>3.6</v>
      </c>
      <c r="AG93" s="19" t="s">
        <v>133</v>
      </c>
      <c r="AH93" s="1">
        <f t="shared" si="46"/>
        <v>0</v>
      </c>
      <c r="AI93" s="1"/>
      <c r="AJ93" s="10">
        <f t="shared" si="43"/>
        <v>4.5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0"/>
      <c r="Z94" s="1"/>
      <c r="AA94" s="10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0"/>
      <c r="Z95" s="1"/>
      <c r="AA95" s="10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0"/>
      <c r="Z96" s="1"/>
      <c r="AA96" s="10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  <c r="Z97" s="1"/>
      <c r="AA97" s="10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  <c r="Z98" s="1"/>
      <c r="AA98" s="10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  <c r="Z99" s="1"/>
      <c r="AA99" s="10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0"/>
      <c r="Z100" s="1"/>
      <c r="AA100" s="10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0"/>
      <c r="Z101" s="1"/>
      <c r="AA101" s="10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0"/>
      <c r="Z102" s="1"/>
      <c r="AA102" s="10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0"/>
      <c r="Z103" s="1"/>
      <c r="AA103" s="10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0"/>
      <c r="Z104" s="1"/>
      <c r="AA104" s="10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0"/>
      <c r="Z105" s="1"/>
      <c r="AA105" s="10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0"/>
      <c r="Z106" s="1"/>
      <c r="AA106" s="10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0"/>
      <c r="Z107" s="1"/>
      <c r="AA107" s="10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0"/>
      <c r="Z108" s="1"/>
      <c r="AA108" s="10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0"/>
      <c r="Z109" s="1"/>
      <c r="AA109" s="10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0"/>
      <c r="Z110" s="1"/>
      <c r="AA110" s="10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0"/>
      <c r="Z111" s="1"/>
      <c r="AA111" s="10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0"/>
      <c r="Z112" s="1"/>
      <c r="AA112" s="10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0"/>
      <c r="Z113" s="1"/>
      <c r="AA113" s="10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0"/>
      <c r="Z114" s="1"/>
      <c r="AA114" s="10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0"/>
      <c r="Z115" s="1"/>
      <c r="AA115" s="10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0"/>
      <c r="Z116" s="1"/>
      <c r="AA116" s="10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0"/>
      <c r="Z117" s="1"/>
      <c r="AA117" s="10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0"/>
      <c r="Z118" s="1"/>
      <c r="AA118" s="10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0"/>
      <c r="Z119" s="1"/>
      <c r="AA119" s="10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0"/>
      <c r="Z120" s="1"/>
      <c r="AA120" s="10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0"/>
      <c r="Z121" s="1"/>
      <c r="AA121" s="10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0"/>
      <c r="Z122" s="1"/>
      <c r="AA122" s="10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0"/>
      <c r="Z123" s="1"/>
      <c r="AA123" s="10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0"/>
      <c r="Z124" s="1"/>
      <c r="AA124" s="10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0"/>
      <c r="Z125" s="1"/>
      <c r="AA125" s="10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0"/>
      <c r="Z126" s="1"/>
      <c r="AA126" s="10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0"/>
      <c r="Z127" s="1"/>
      <c r="AA127" s="10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0"/>
      <c r="Z128" s="1"/>
      <c r="AA128" s="10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0"/>
      <c r="Z129" s="1"/>
      <c r="AA129" s="10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0"/>
      <c r="Z130" s="1"/>
      <c r="AA130" s="10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0"/>
      <c r="Z131" s="1"/>
      <c r="AA131" s="10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0"/>
      <c r="Z132" s="1"/>
      <c r="AA132" s="10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0"/>
      <c r="Z133" s="1"/>
      <c r="AA133" s="10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0"/>
      <c r="Z134" s="1"/>
      <c r="AA134" s="10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0"/>
      <c r="Z135" s="1"/>
      <c r="AA135" s="10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0"/>
      <c r="Z136" s="1"/>
      <c r="AA136" s="10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0"/>
      <c r="Z137" s="1"/>
      <c r="AA137" s="10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0"/>
      <c r="Z138" s="1"/>
      <c r="AA138" s="10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0"/>
      <c r="Z139" s="1"/>
      <c r="AA139" s="10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0"/>
      <c r="Z140" s="1"/>
      <c r="AA140" s="10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0"/>
      <c r="Z141" s="1"/>
      <c r="AA141" s="10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0"/>
      <c r="Z142" s="1"/>
      <c r="AA142" s="10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0"/>
      <c r="Z143" s="1"/>
      <c r="AA143" s="10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0"/>
      <c r="Z144" s="1"/>
      <c r="AA144" s="10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0"/>
      <c r="Z145" s="1"/>
      <c r="AA145" s="10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0"/>
      <c r="Z146" s="1"/>
      <c r="AA146" s="10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0"/>
      <c r="Z147" s="1"/>
      <c r="AA147" s="10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0"/>
      <c r="Z148" s="1"/>
      <c r="AA148" s="10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0"/>
      <c r="Z149" s="1"/>
      <c r="AA149" s="10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0"/>
      <c r="Z150" s="1"/>
      <c r="AA150" s="10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0"/>
      <c r="Z151" s="1"/>
      <c r="AA151" s="10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0"/>
      <c r="Z152" s="1"/>
      <c r="AA152" s="10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0"/>
      <c r="Z153" s="1"/>
      <c r="AA153" s="10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0"/>
      <c r="Z154" s="1"/>
      <c r="AA154" s="10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0"/>
      <c r="Z155" s="1"/>
      <c r="AA155" s="10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0"/>
      <c r="Z156" s="1"/>
      <c r="AA156" s="10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0"/>
      <c r="Z157" s="1"/>
      <c r="AA157" s="10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0"/>
      <c r="Z158" s="1"/>
      <c r="AA158" s="10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0"/>
      <c r="Z159" s="1"/>
      <c r="AA159" s="10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0"/>
      <c r="Z160" s="1"/>
      <c r="AA160" s="10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0"/>
      <c r="Z161" s="1"/>
      <c r="AA161" s="10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0"/>
      <c r="Z162" s="1"/>
      <c r="AA162" s="10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0"/>
      <c r="Z163" s="1"/>
      <c r="AA163" s="10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0"/>
      <c r="Z164" s="1"/>
      <c r="AA164" s="10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0"/>
      <c r="Z165" s="1"/>
      <c r="AA165" s="10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0"/>
      <c r="Z166" s="1"/>
      <c r="AA166" s="10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0"/>
      <c r="Z167" s="1"/>
      <c r="AA167" s="10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0"/>
      <c r="Z168" s="1"/>
      <c r="AA168" s="10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0"/>
      <c r="Z169" s="1"/>
      <c r="AA169" s="10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0"/>
      <c r="Z170" s="1"/>
      <c r="AA170" s="10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0"/>
      <c r="Z171" s="1"/>
      <c r="AA171" s="10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0"/>
      <c r="Z172" s="1"/>
      <c r="AA172" s="10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0"/>
      <c r="Z173" s="1"/>
      <c r="AA173" s="10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0"/>
      <c r="Z174" s="1"/>
      <c r="AA174" s="10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0"/>
      <c r="Z175" s="1"/>
      <c r="AA175" s="10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0"/>
      <c r="Z176" s="1"/>
      <c r="AA176" s="10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0"/>
      <c r="Z177" s="1"/>
      <c r="AA177" s="10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0"/>
      <c r="Z178" s="1"/>
      <c r="AA178" s="10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0"/>
      <c r="Z179" s="1"/>
      <c r="AA179" s="10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0"/>
      <c r="Z180" s="1"/>
      <c r="AA180" s="10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0"/>
      <c r="Z181" s="1"/>
      <c r="AA181" s="10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0"/>
      <c r="Z182" s="1"/>
      <c r="AA182" s="10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0"/>
      <c r="Z183" s="1"/>
      <c r="AA183" s="10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0"/>
      <c r="Z184" s="1"/>
      <c r="AA184" s="10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0"/>
      <c r="Z185" s="1"/>
      <c r="AA185" s="10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0"/>
      <c r="Z186" s="1"/>
      <c r="AA186" s="10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0"/>
      <c r="Z187" s="1"/>
      <c r="AA187" s="10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0"/>
      <c r="Z188" s="1"/>
      <c r="AA188" s="10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0"/>
      <c r="Z189" s="1"/>
      <c r="AA189" s="10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0"/>
      <c r="Z190" s="1"/>
      <c r="AA190" s="10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0"/>
      <c r="Z191" s="1"/>
      <c r="AA191" s="10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0"/>
      <c r="Z192" s="1"/>
      <c r="AA192" s="10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0"/>
      <c r="Z193" s="1"/>
      <c r="AA193" s="10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0"/>
      <c r="Z194" s="1"/>
      <c r="AA194" s="10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0"/>
      <c r="Z195" s="1"/>
      <c r="AA195" s="10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0"/>
      <c r="Z196" s="1"/>
      <c r="AA196" s="10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0"/>
      <c r="Z197" s="1"/>
      <c r="AA197" s="10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0"/>
      <c r="Z198" s="1"/>
      <c r="AA198" s="10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0"/>
      <c r="Z199" s="1"/>
      <c r="AA199" s="10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0"/>
      <c r="Z200" s="1"/>
      <c r="AA200" s="10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0"/>
      <c r="Z201" s="1"/>
      <c r="AA201" s="10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0"/>
      <c r="Z202" s="1"/>
      <c r="AA202" s="10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0"/>
      <c r="Z203" s="1"/>
      <c r="AA203" s="10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0"/>
      <c r="Z204" s="1"/>
      <c r="AA204" s="10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0"/>
      <c r="Z205" s="1"/>
      <c r="AA205" s="10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0"/>
      <c r="Z206" s="1"/>
      <c r="AA206" s="10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0"/>
      <c r="Z207" s="1"/>
      <c r="AA207" s="10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0"/>
      <c r="Z208" s="1"/>
      <c r="AA208" s="10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0"/>
      <c r="Z209" s="1"/>
      <c r="AA209" s="10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0"/>
      <c r="Z210" s="1"/>
      <c r="AA210" s="10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0"/>
      <c r="Z211" s="1"/>
      <c r="AA211" s="10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0"/>
      <c r="Z212" s="1"/>
      <c r="AA212" s="10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0"/>
      <c r="Z213" s="1"/>
      <c r="AA213" s="10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0"/>
      <c r="Z214" s="1"/>
      <c r="AA214" s="10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0"/>
      <c r="Z215" s="1"/>
      <c r="AA215" s="10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0"/>
      <c r="Z216" s="1"/>
      <c r="AA216" s="10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0"/>
      <c r="Z217" s="1"/>
      <c r="AA217" s="10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0"/>
      <c r="Z218" s="1"/>
      <c r="AA218" s="10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0"/>
      <c r="Z219" s="1"/>
      <c r="AA219" s="10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0"/>
      <c r="Z220" s="1"/>
      <c r="AA220" s="10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0"/>
      <c r="Z221" s="1"/>
      <c r="AA221" s="10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0"/>
      <c r="Z222" s="1"/>
      <c r="AA222" s="10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0"/>
      <c r="Z223" s="1"/>
      <c r="AA223" s="10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0"/>
      <c r="Z224" s="1"/>
      <c r="AA224" s="10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0"/>
      <c r="Z225" s="1"/>
      <c r="AA225" s="10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0"/>
      <c r="Z226" s="1"/>
      <c r="AA226" s="10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0"/>
      <c r="Z227" s="1"/>
      <c r="AA227" s="10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0"/>
      <c r="Z228" s="1"/>
      <c r="AA228" s="10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0"/>
      <c r="Z229" s="1"/>
      <c r="AA229" s="10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0"/>
      <c r="Z230" s="1"/>
      <c r="AA230" s="10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0"/>
      <c r="Z231" s="1"/>
      <c r="AA231" s="10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0"/>
      <c r="Z232" s="1"/>
      <c r="AA232" s="10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0"/>
      <c r="Z233" s="1"/>
      <c r="AA233" s="10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0"/>
      <c r="Z234" s="1"/>
      <c r="AA234" s="10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0"/>
      <c r="Z235" s="1"/>
      <c r="AA235" s="10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0"/>
      <c r="Z236" s="1"/>
      <c r="AA236" s="10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0"/>
      <c r="Z237" s="1"/>
      <c r="AA237" s="10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0"/>
      <c r="Z238" s="1"/>
      <c r="AA238" s="10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0"/>
      <c r="Z239" s="1"/>
      <c r="AA239" s="10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0"/>
      <c r="Z240" s="1"/>
      <c r="AA240" s="10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0"/>
      <c r="Z241" s="1"/>
      <c r="AA241" s="10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0"/>
      <c r="Z242" s="1"/>
      <c r="AA242" s="10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0"/>
      <c r="Z243" s="1"/>
      <c r="AA243" s="10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0"/>
      <c r="Z244" s="1"/>
      <c r="AA244" s="10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0"/>
      <c r="Z245" s="1"/>
      <c r="AA245" s="10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0"/>
      <c r="Z246" s="1"/>
      <c r="AA246" s="10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0"/>
      <c r="Z247" s="1"/>
      <c r="AA247" s="10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0"/>
      <c r="Z248" s="1"/>
      <c r="AA248" s="10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0"/>
      <c r="Z249" s="1"/>
      <c r="AA249" s="10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0"/>
      <c r="Z250" s="1"/>
      <c r="AA250" s="10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0"/>
      <c r="Z251" s="1"/>
      <c r="AA251" s="10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0"/>
      <c r="Z252" s="1"/>
      <c r="AA252" s="10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0"/>
      <c r="Z253" s="1"/>
      <c r="AA253" s="10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0"/>
      <c r="Z254" s="1"/>
      <c r="AA254" s="10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0"/>
      <c r="Z255" s="1"/>
      <c r="AA255" s="10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0"/>
      <c r="Z256" s="1"/>
      <c r="AA256" s="10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0"/>
      <c r="Z257" s="1"/>
      <c r="AA257" s="10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0"/>
      <c r="Z258" s="1"/>
      <c r="AA258" s="10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0"/>
      <c r="Z259" s="1"/>
      <c r="AA259" s="10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0"/>
      <c r="Z260" s="1"/>
      <c r="AA260" s="10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0"/>
      <c r="Z261" s="1"/>
      <c r="AA261" s="10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0"/>
      <c r="Z262" s="1"/>
      <c r="AA262" s="10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0"/>
      <c r="Z263" s="1"/>
      <c r="AA263" s="10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0"/>
      <c r="Z264" s="1"/>
      <c r="AA264" s="10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0"/>
      <c r="Z265" s="1"/>
      <c r="AA265" s="10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0"/>
      <c r="Z266" s="1"/>
      <c r="AA266" s="10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0"/>
      <c r="Z267" s="1"/>
      <c r="AA267" s="10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0"/>
      <c r="Z268" s="1"/>
      <c r="AA268" s="10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0"/>
      <c r="Z269" s="1"/>
      <c r="AA269" s="10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0"/>
      <c r="Z270" s="1"/>
      <c r="AA270" s="10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0"/>
      <c r="Z271" s="1"/>
      <c r="AA271" s="10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0"/>
      <c r="Z272" s="1"/>
      <c r="AA272" s="10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0"/>
      <c r="Z273" s="1"/>
      <c r="AA273" s="10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0"/>
      <c r="Z274" s="1"/>
      <c r="AA274" s="10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0"/>
      <c r="Z275" s="1"/>
      <c r="AA275" s="10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0"/>
      <c r="Z276" s="1"/>
      <c r="AA276" s="10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0"/>
      <c r="Z277" s="1"/>
      <c r="AA277" s="10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0"/>
      <c r="Z278" s="1"/>
      <c r="AA278" s="10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0"/>
      <c r="Z279" s="1"/>
      <c r="AA279" s="10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0"/>
      <c r="Z280" s="1"/>
      <c r="AA280" s="10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0"/>
      <c r="Z281" s="1"/>
      <c r="AA281" s="10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0"/>
      <c r="Z282" s="1"/>
      <c r="AA282" s="10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0"/>
      <c r="Z283" s="1"/>
      <c r="AA283" s="10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0"/>
      <c r="Z284" s="1"/>
      <c r="AA284" s="10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0"/>
      <c r="Z285" s="1"/>
      <c r="AA285" s="10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0"/>
      <c r="Z286" s="1"/>
      <c r="AA286" s="10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0"/>
      <c r="Z287" s="1"/>
      <c r="AA287" s="10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0"/>
      <c r="Z288" s="1"/>
      <c r="AA288" s="10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0"/>
      <c r="Z289" s="1"/>
      <c r="AA289" s="10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0"/>
      <c r="Z290" s="1"/>
      <c r="AA290" s="10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0"/>
      <c r="Z291" s="1"/>
      <c r="AA291" s="10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0"/>
      <c r="Z292" s="1"/>
      <c r="AA292" s="10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0"/>
      <c r="Z293" s="1"/>
      <c r="AA293" s="10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0"/>
      <c r="Z294" s="1"/>
      <c r="AA294" s="10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0"/>
      <c r="Z295" s="1"/>
      <c r="AA295" s="10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0"/>
      <c r="Z296" s="1"/>
      <c r="AA296" s="10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0"/>
      <c r="Z297" s="1"/>
      <c r="AA297" s="10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0"/>
      <c r="Z298" s="1"/>
      <c r="AA298" s="10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0"/>
      <c r="Z299" s="1"/>
      <c r="AA299" s="10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0"/>
      <c r="Z300" s="1"/>
      <c r="AA300" s="10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0"/>
      <c r="Z301" s="1"/>
      <c r="AA301" s="10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0"/>
      <c r="Z302" s="1"/>
      <c r="AA302" s="10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0"/>
      <c r="Z303" s="1"/>
      <c r="AA303" s="10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0"/>
      <c r="Z304" s="1"/>
      <c r="AA304" s="10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0"/>
      <c r="Z305" s="1"/>
      <c r="AA305" s="10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0"/>
      <c r="Z306" s="1"/>
      <c r="AA306" s="10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0"/>
      <c r="Z307" s="1"/>
      <c r="AA307" s="10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0"/>
      <c r="Z308" s="1"/>
      <c r="AA308" s="10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0"/>
      <c r="Z309" s="1"/>
      <c r="AA309" s="10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0"/>
      <c r="Z310" s="1"/>
      <c r="AA310" s="10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0"/>
      <c r="Z311" s="1"/>
      <c r="AA311" s="10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0"/>
      <c r="Z312" s="1"/>
      <c r="AA312" s="10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0"/>
      <c r="Z313" s="1"/>
      <c r="AA313" s="10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0"/>
      <c r="Z314" s="1"/>
      <c r="AA314" s="10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0"/>
      <c r="Z315" s="1"/>
      <c r="AA315" s="10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0"/>
      <c r="Z316" s="1"/>
      <c r="AA316" s="10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0"/>
      <c r="Z317" s="1"/>
      <c r="AA317" s="10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0"/>
      <c r="Z318" s="1"/>
      <c r="AA318" s="10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0"/>
      <c r="Z319" s="1"/>
      <c r="AA319" s="10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0"/>
      <c r="Z320" s="1"/>
      <c r="AA320" s="10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0"/>
      <c r="Z321" s="1"/>
      <c r="AA321" s="10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0"/>
      <c r="Z322" s="1"/>
      <c r="AA322" s="10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0"/>
      <c r="Z323" s="1"/>
      <c r="AA323" s="10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0"/>
      <c r="Z324" s="1"/>
      <c r="AA324" s="10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0"/>
      <c r="Z325" s="1"/>
      <c r="AA325" s="10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0"/>
      <c r="Z326" s="1"/>
      <c r="AA326" s="10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0"/>
      <c r="Z327" s="1"/>
      <c r="AA327" s="10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0"/>
      <c r="Z328" s="1"/>
      <c r="AA328" s="10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0"/>
      <c r="Z329" s="1"/>
      <c r="AA329" s="10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0"/>
      <c r="Z330" s="1"/>
      <c r="AA330" s="10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0"/>
      <c r="Z331" s="1"/>
      <c r="AA331" s="10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0"/>
      <c r="Z332" s="1"/>
      <c r="AA332" s="10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0"/>
      <c r="Z333" s="1"/>
      <c r="AA333" s="10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0"/>
      <c r="Z334" s="1"/>
      <c r="AA334" s="10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0"/>
      <c r="Z335" s="1"/>
      <c r="AA335" s="10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0"/>
      <c r="Z336" s="1"/>
      <c r="AA336" s="10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0"/>
      <c r="Z337" s="1"/>
      <c r="AA337" s="10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0"/>
      <c r="Z338" s="1"/>
      <c r="AA338" s="10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0"/>
      <c r="Z339" s="1"/>
      <c r="AA339" s="10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0"/>
      <c r="Z340" s="1"/>
      <c r="AA340" s="10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0"/>
      <c r="Z341" s="1"/>
      <c r="AA341" s="10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0"/>
      <c r="Z342" s="1"/>
      <c r="AA342" s="10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0"/>
      <c r="Z343" s="1"/>
      <c r="AA343" s="10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0"/>
      <c r="Z344" s="1"/>
      <c r="AA344" s="10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0"/>
      <c r="Z345" s="1"/>
      <c r="AA345" s="10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0"/>
      <c r="Z346" s="1"/>
      <c r="AA346" s="10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0"/>
      <c r="Z347" s="1"/>
      <c r="AA347" s="10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0"/>
      <c r="Z348" s="1"/>
      <c r="AA348" s="10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0"/>
      <c r="Z349" s="1"/>
      <c r="AA349" s="10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0"/>
      <c r="Z350" s="1"/>
      <c r="AA350" s="10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0"/>
      <c r="Z351" s="1"/>
      <c r="AA351" s="10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0"/>
      <c r="Z352" s="1"/>
      <c r="AA352" s="10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0"/>
      <c r="Z353" s="1"/>
      <c r="AA353" s="10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0"/>
      <c r="Z354" s="1"/>
      <c r="AA354" s="10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0"/>
      <c r="Z355" s="1"/>
      <c r="AA355" s="10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0"/>
      <c r="Z356" s="1"/>
      <c r="AA356" s="10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0"/>
      <c r="Z357" s="1"/>
      <c r="AA357" s="10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0"/>
      <c r="Z358" s="1"/>
      <c r="AA358" s="10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0"/>
      <c r="Z359" s="1"/>
      <c r="AA359" s="10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0"/>
      <c r="Z360" s="1"/>
      <c r="AA360" s="10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0"/>
      <c r="Z361" s="1"/>
      <c r="AA361" s="10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0"/>
      <c r="Z362" s="1"/>
      <c r="AA362" s="10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0"/>
      <c r="Z363" s="1"/>
      <c r="AA363" s="10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0"/>
      <c r="Z364" s="1"/>
      <c r="AA364" s="10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0"/>
      <c r="Z365" s="1"/>
      <c r="AA365" s="10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0"/>
      <c r="Z366" s="1"/>
      <c r="AA366" s="10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0"/>
      <c r="Z367" s="1"/>
      <c r="AA367" s="10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0"/>
      <c r="Z368" s="1"/>
      <c r="AA368" s="10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0"/>
      <c r="Z369" s="1"/>
      <c r="AA369" s="10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0"/>
      <c r="Z370" s="1"/>
      <c r="AA370" s="10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0"/>
      <c r="Z371" s="1"/>
      <c r="AA371" s="10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0"/>
      <c r="Z372" s="1"/>
      <c r="AA372" s="10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0"/>
      <c r="Z373" s="1"/>
      <c r="AA373" s="10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0"/>
      <c r="Z374" s="1"/>
      <c r="AA374" s="10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0"/>
      <c r="Z375" s="1"/>
      <c r="AA375" s="10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0"/>
      <c r="Z376" s="1"/>
      <c r="AA376" s="10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0"/>
      <c r="Z377" s="1"/>
      <c r="AA377" s="10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0"/>
      <c r="Z378" s="1"/>
      <c r="AA378" s="10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0"/>
      <c r="Z379" s="1"/>
      <c r="AA379" s="10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0"/>
      <c r="Z380" s="1"/>
      <c r="AA380" s="10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0"/>
      <c r="Z381" s="1"/>
      <c r="AA381" s="10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0"/>
      <c r="Z382" s="1"/>
      <c r="AA382" s="10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0"/>
      <c r="Z383" s="1"/>
      <c r="AA383" s="10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0"/>
      <c r="Z384" s="1"/>
      <c r="AA384" s="10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0"/>
      <c r="Z385" s="1"/>
      <c r="AA385" s="10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0"/>
      <c r="Z386" s="1"/>
      <c r="AA386" s="10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0"/>
      <c r="Z387" s="1"/>
      <c r="AA387" s="10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0"/>
      <c r="Z388" s="1"/>
      <c r="AA388" s="10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0"/>
      <c r="Z389" s="1"/>
      <c r="AA389" s="10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0"/>
      <c r="Z390" s="1"/>
      <c r="AA390" s="10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0"/>
      <c r="Z391" s="1"/>
      <c r="AA391" s="10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0"/>
      <c r="Z392" s="1"/>
      <c r="AA392" s="10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0"/>
      <c r="Z393" s="1"/>
      <c r="AA393" s="10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0"/>
      <c r="Z394" s="1"/>
      <c r="AA394" s="10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0"/>
      <c r="Z395" s="1"/>
      <c r="AA395" s="10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0"/>
      <c r="Z396" s="1"/>
      <c r="AA396" s="10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0"/>
      <c r="Z397" s="1"/>
      <c r="AA397" s="10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0"/>
      <c r="Z398" s="1"/>
      <c r="AA398" s="10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0"/>
      <c r="Z399" s="1"/>
      <c r="AA399" s="10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0"/>
      <c r="Z400" s="1"/>
      <c r="AA400" s="10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0"/>
      <c r="Z401" s="1"/>
      <c r="AA401" s="10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0"/>
      <c r="Z402" s="1"/>
      <c r="AA402" s="10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0"/>
      <c r="Z403" s="1"/>
      <c r="AA403" s="10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0"/>
      <c r="Z404" s="1"/>
      <c r="AA404" s="10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0"/>
      <c r="Z405" s="1"/>
      <c r="AA405" s="10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0"/>
      <c r="Z406" s="1"/>
      <c r="AA406" s="10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0"/>
      <c r="Z407" s="1"/>
      <c r="AA407" s="10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0"/>
      <c r="Z408" s="1"/>
      <c r="AA408" s="10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0"/>
      <c r="Z409" s="1"/>
      <c r="AA409" s="10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0"/>
      <c r="Z410" s="1"/>
      <c r="AA410" s="10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0"/>
      <c r="Z411" s="1"/>
      <c r="AA411" s="10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0"/>
      <c r="Z412" s="1"/>
      <c r="AA412" s="10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0"/>
      <c r="Z413" s="1"/>
      <c r="AA413" s="10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0"/>
      <c r="Z414" s="1"/>
      <c r="AA414" s="10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0"/>
      <c r="Z415" s="1"/>
      <c r="AA415" s="10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0"/>
      <c r="Z416" s="1"/>
      <c r="AA416" s="10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0"/>
      <c r="Z417" s="1"/>
      <c r="AA417" s="10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0"/>
      <c r="Z418" s="1"/>
      <c r="AA418" s="10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0"/>
      <c r="Z419" s="1"/>
      <c r="AA419" s="10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0"/>
      <c r="Z420" s="1"/>
      <c r="AA420" s="10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0"/>
      <c r="Z421" s="1"/>
      <c r="AA421" s="10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0"/>
      <c r="Z422" s="1"/>
      <c r="AA422" s="10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0"/>
      <c r="Z423" s="1"/>
      <c r="AA423" s="10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0"/>
      <c r="Z424" s="1"/>
      <c r="AA424" s="10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0"/>
      <c r="Z425" s="1"/>
      <c r="AA425" s="10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0"/>
      <c r="Z426" s="1"/>
      <c r="AA426" s="10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0"/>
      <c r="Z427" s="1"/>
      <c r="AA427" s="10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0"/>
      <c r="Z428" s="1"/>
      <c r="AA428" s="10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0"/>
      <c r="Z429" s="1"/>
      <c r="AA429" s="10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0"/>
      <c r="Z430" s="1"/>
      <c r="AA430" s="10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0"/>
      <c r="Z431" s="1"/>
      <c r="AA431" s="10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0"/>
      <c r="Z432" s="1"/>
      <c r="AA432" s="10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0"/>
      <c r="Z433" s="1"/>
      <c r="AA433" s="10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0"/>
      <c r="Z434" s="1"/>
      <c r="AA434" s="10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0"/>
      <c r="Z435" s="1"/>
      <c r="AA435" s="10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0"/>
      <c r="Z436" s="1"/>
      <c r="AA436" s="10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0"/>
      <c r="Z437" s="1"/>
      <c r="AA437" s="10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0"/>
      <c r="Z438" s="1"/>
      <c r="AA438" s="10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0"/>
      <c r="Z439" s="1"/>
      <c r="AA439" s="10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0"/>
      <c r="Z440" s="1"/>
      <c r="AA440" s="10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0"/>
      <c r="Z441" s="1"/>
      <c r="AA441" s="10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0"/>
      <c r="Z442" s="1"/>
      <c r="AA442" s="10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0"/>
      <c r="Z443" s="1"/>
      <c r="AA443" s="10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0"/>
      <c r="Z444" s="1"/>
      <c r="AA444" s="10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0"/>
      <c r="Z445" s="1"/>
      <c r="AA445" s="10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0"/>
      <c r="Z446" s="1"/>
      <c r="AA446" s="10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0"/>
      <c r="Z447" s="1"/>
      <c r="AA447" s="10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0"/>
      <c r="Z448" s="1"/>
      <c r="AA448" s="10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0"/>
      <c r="Z449" s="1"/>
      <c r="AA449" s="10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0"/>
      <c r="Z450" s="1"/>
      <c r="AA450" s="10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0"/>
      <c r="Z451" s="1"/>
      <c r="AA451" s="10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0"/>
      <c r="Z452" s="1"/>
      <c r="AA452" s="10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0"/>
      <c r="Z453" s="1"/>
      <c r="AA453" s="10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0"/>
      <c r="Z454" s="1"/>
      <c r="AA454" s="10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0"/>
      <c r="Z455" s="1"/>
      <c r="AA455" s="10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0"/>
      <c r="Z456" s="1"/>
      <c r="AA456" s="10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0"/>
      <c r="Z457" s="1"/>
      <c r="AA457" s="10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0"/>
      <c r="Z458" s="1"/>
      <c r="AA458" s="10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0"/>
      <c r="Z459" s="1"/>
      <c r="AA459" s="10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0"/>
      <c r="Z460" s="1"/>
      <c r="AA460" s="10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0"/>
      <c r="Z461" s="1"/>
      <c r="AA461" s="10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0"/>
      <c r="Z462" s="1"/>
      <c r="AA462" s="10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0"/>
      <c r="Z463" s="1"/>
      <c r="AA463" s="10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0"/>
      <c r="Z464" s="1"/>
      <c r="AA464" s="10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0"/>
      <c r="Z465" s="1"/>
      <c r="AA465" s="10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0"/>
      <c r="Z466" s="1"/>
      <c r="AA466" s="10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0"/>
      <c r="Z467" s="1"/>
      <c r="AA467" s="10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0"/>
      <c r="Z468" s="1"/>
      <c r="AA468" s="10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0"/>
      <c r="Z469" s="1"/>
      <c r="AA469" s="10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0"/>
      <c r="Z470" s="1"/>
      <c r="AA470" s="10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0"/>
      <c r="Z471" s="1"/>
      <c r="AA471" s="10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0"/>
      <c r="Z472" s="1"/>
      <c r="AA472" s="10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0"/>
      <c r="Z473" s="1"/>
      <c r="AA473" s="10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0"/>
      <c r="Z474" s="1"/>
      <c r="AA474" s="10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0"/>
      <c r="Z475" s="1"/>
      <c r="AA475" s="10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0"/>
      <c r="Z476" s="1"/>
      <c r="AA476" s="10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0"/>
      <c r="Z477" s="1"/>
      <c r="AA477" s="10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0"/>
      <c r="Z478" s="1"/>
      <c r="AA478" s="10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0"/>
      <c r="Z479" s="1"/>
      <c r="AA479" s="10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0"/>
      <c r="Z480" s="1"/>
      <c r="AA480" s="10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0"/>
      <c r="Z481" s="1"/>
      <c r="AA481" s="10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0"/>
      <c r="Z482" s="1"/>
      <c r="AA482" s="10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0"/>
      <c r="Z483" s="1"/>
      <c r="AA483" s="10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0"/>
      <c r="Z484" s="1"/>
      <c r="AA484" s="10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0"/>
      <c r="Z485" s="1"/>
      <c r="AA485" s="10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0"/>
      <c r="Z486" s="1"/>
      <c r="AA486" s="10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0"/>
      <c r="Z487" s="1"/>
      <c r="AA487" s="10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0"/>
      <c r="Z488" s="1"/>
      <c r="AA488" s="10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0"/>
      <c r="Z489" s="1"/>
      <c r="AA489" s="10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0"/>
      <c r="Z490" s="1"/>
      <c r="AA490" s="10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0"/>
      <c r="Z491" s="1"/>
      <c r="AA491" s="10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0"/>
      <c r="Z492" s="1"/>
      <c r="AA492" s="10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0"/>
      <c r="Z493" s="1"/>
      <c r="AA493" s="10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0"/>
      <c r="Z494" s="1"/>
      <c r="AA494" s="10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0"/>
      <c r="Z495" s="1"/>
      <c r="AA495" s="10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2024-12-30T10:23:18Z</dcterms:created>
  <dcterms:modified xsi:type="dcterms:W3CDTF">2025-01-03T08:14:28Z</dcterms:modified>
</cp:coreProperties>
</file>