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1,25 ПОКОМ филиалы\"/>
    </mc:Choice>
  </mc:AlternateContent>
  <xr:revisionPtr revIDLastSave="0" documentId="13_ncr:1_{33207FBA-4844-42D9-A8A2-27D827D59C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O7" i="1" l="1"/>
  <c r="O8" i="1"/>
  <c r="O9" i="1"/>
  <c r="S9" i="1" s="1"/>
  <c r="O10" i="1"/>
  <c r="O11" i="1"/>
  <c r="O12" i="1"/>
  <c r="P12" i="1" s="1"/>
  <c r="O13" i="1"/>
  <c r="O14" i="1"/>
  <c r="O15" i="1"/>
  <c r="O16" i="1"/>
  <c r="O17" i="1"/>
  <c r="O18" i="1"/>
  <c r="O19" i="1"/>
  <c r="O20" i="1"/>
  <c r="O21" i="1"/>
  <c r="O22" i="1"/>
  <c r="P22" i="1" s="1"/>
  <c r="O23" i="1"/>
  <c r="O24" i="1"/>
  <c r="O25" i="1"/>
  <c r="O26" i="1"/>
  <c r="S26" i="1" s="1"/>
  <c r="O27" i="1"/>
  <c r="S27" i="1" s="1"/>
  <c r="O28" i="1"/>
  <c r="O29" i="1"/>
  <c r="O30" i="1"/>
  <c r="S30" i="1" s="1"/>
  <c r="O31" i="1"/>
  <c r="O32" i="1"/>
  <c r="O33" i="1"/>
  <c r="O34" i="1"/>
  <c r="O35" i="1"/>
  <c r="O36" i="1"/>
  <c r="O37" i="1"/>
  <c r="O38" i="1"/>
  <c r="O39" i="1"/>
  <c r="O40" i="1"/>
  <c r="O41" i="1"/>
  <c r="S41" i="1" s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S56" i="1" s="1"/>
  <c r="O57" i="1"/>
  <c r="O58" i="1"/>
  <c r="O59" i="1"/>
  <c r="O60" i="1"/>
  <c r="O61" i="1"/>
  <c r="O62" i="1"/>
  <c r="S62" i="1" s="1"/>
  <c r="O63" i="1"/>
  <c r="O64" i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O73" i="1"/>
  <c r="O74" i="1"/>
  <c r="O75" i="1"/>
  <c r="O76" i="1"/>
  <c r="S76" i="1" s="1"/>
  <c r="O77" i="1"/>
  <c r="P77" i="1" s="1"/>
  <c r="O78" i="1"/>
  <c r="S78" i="1" s="1"/>
  <c r="O79" i="1"/>
  <c r="O80" i="1"/>
  <c r="O81" i="1"/>
  <c r="O82" i="1"/>
  <c r="O83" i="1"/>
  <c r="O84" i="1"/>
  <c r="O85" i="1"/>
  <c r="O86" i="1"/>
  <c r="O87" i="1"/>
  <c r="O88" i="1"/>
  <c r="S88" i="1" s="1"/>
  <c r="O89" i="1"/>
  <c r="P89" i="1" s="1"/>
  <c r="O90" i="1"/>
  <c r="O91" i="1"/>
  <c r="P91" i="1" s="1"/>
  <c r="O92" i="1"/>
  <c r="P92" i="1" s="1"/>
  <c r="O93" i="1"/>
  <c r="O94" i="1"/>
  <c r="O95" i="1"/>
  <c r="O96" i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6" i="1" l="1"/>
  <c r="T94" i="1"/>
  <c r="T92" i="1"/>
  <c r="S90" i="1"/>
  <c r="S86" i="1"/>
  <c r="S84" i="1"/>
  <c r="S82" i="1"/>
  <c r="S80" i="1"/>
  <c r="S74" i="1"/>
  <c r="P72" i="1"/>
  <c r="S66" i="1"/>
  <c r="S64" i="1"/>
  <c r="P60" i="1"/>
  <c r="S58" i="1"/>
  <c r="P52" i="1"/>
  <c r="S50" i="1"/>
  <c r="P48" i="1"/>
  <c r="S46" i="1"/>
  <c r="S44" i="1"/>
  <c r="P42" i="1"/>
  <c r="S40" i="1"/>
  <c r="P38" i="1"/>
  <c r="P36" i="1"/>
  <c r="S34" i="1"/>
  <c r="S32" i="1"/>
  <c r="P28" i="1"/>
  <c r="S24" i="1"/>
  <c r="S20" i="1"/>
  <c r="S18" i="1"/>
  <c r="S16" i="1"/>
  <c r="P14" i="1"/>
  <c r="S10" i="1"/>
  <c r="S8" i="1"/>
  <c r="T6" i="1"/>
  <c r="P6" i="1"/>
  <c r="T95" i="1"/>
  <c r="T93" i="1"/>
  <c r="T91" i="1"/>
  <c r="S87" i="1"/>
  <c r="S85" i="1"/>
  <c r="S83" i="1"/>
  <c r="S81" i="1"/>
  <c r="S79" i="1"/>
  <c r="S75" i="1"/>
  <c r="S73" i="1"/>
  <c r="S63" i="1"/>
  <c r="P61" i="1"/>
  <c r="P59" i="1"/>
  <c r="S57" i="1"/>
  <c r="P55" i="1"/>
  <c r="S53" i="1"/>
  <c r="S51" i="1"/>
  <c r="S49" i="1"/>
  <c r="P47" i="1"/>
  <c r="S45" i="1"/>
  <c r="S43" i="1"/>
  <c r="S39" i="1"/>
  <c r="P37" i="1"/>
  <c r="S35" i="1"/>
  <c r="S33" i="1"/>
  <c r="P31" i="1"/>
  <c r="S29" i="1"/>
  <c r="S25" i="1"/>
  <c r="S23" i="1"/>
  <c r="S21" i="1"/>
  <c r="S19" i="1"/>
  <c r="S17" i="1"/>
  <c r="S15" i="1"/>
  <c r="S13" i="1"/>
  <c r="S11" i="1"/>
  <c r="S7" i="1"/>
  <c r="T70" i="1"/>
  <c r="T54" i="1"/>
  <c r="T38" i="1"/>
  <c r="T22" i="1"/>
  <c r="T62" i="1"/>
  <c r="T46" i="1"/>
  <c r="T30" i="1"/>
  <c r="T14" i="1"/>
  <c r="T74" i="1"/>
  <c r="T66" i="1"/>
  <c r="T58" i="1"/>
  <c r="T50" i="1"/>
  <c r="T42" i="1"/>
  <c r="T34" i="1"/>
  <c r="T26" i="1"/>
  <c r="T18" i="1"/>
  <c r="T10" i="1"/>
  <c r="S95" i="1"/>
  <c r="T87" i="1"/>
  <c r="T83" i="1"/>
  <c r="T79" i="1"/>
  <c r="S93" i="1"/>
  <c r="T89" i="1"/>
  <c r="T85" i="1"/>
  <c r="T81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6" i="1"/>
  <c r="S94" i="1"/>
  <c r="K5" i="1"/>
  <c r="O5" i="1"/>
  <c r="S6" i="1"/>
  <c r="T90" i="1"/>
  <c r="T88" i="1"/>
  <c r="T86" i="1"/>
  <c r="T84" i="1"/>
  <c r="T82" i="1"/>
  <c r="T80" i="1"/>
  <c r="T78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S91" i="1"/>
  <c r="S31" i="1"/>
  <c r="S37" i="1"/>
  <c r="S47" i="1"/>
  <c r="S55" i="1"/>
  <c r="S59" i="1"/>
  <c r="S61" i="1"/>
  <c r="S77" i="1"/>
  <c r="S89" i="1"/>
  <c r="S12" i="1"/>
  <c r="S14" i="1"/>
  <c r="S22" i="1"/>
  <c r="S28" i="1"/>
  <c r="S36" i="1"/>
  <c r="S38" i="1"/>
  <c r="S42" i="1"/>
  <c r="S48" i="1"/>
  <c r="S52" i="1"/>
  <c r="S54" i="1"/>
  <c r="S60" i="1"/>
  <c r="S72" i="1"/>
  <c r="P5" i="1"/>
  <c r="AF5" i="1"/>
</calcChain>
</file>

<file path=xl/sharedStrings.xml><?xml version="1.0" encoding="utf-8"?>
<sst xmlns="http://schemas.openxmlformats.org/spreadsheetml/2006/main" count="367" uniqueCount="148">
  <si>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</si>
  <si>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</si>
  <si>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</si>
  <si>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</si>
  <si>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</si>
  <si>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</si>
  <si>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</si>
  <si>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</si>
  <si>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</si>
  <si>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</si>
  <si>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</si>
  <si>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</si>
  <si>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</si>
  <si>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</si>
  <si>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</si>
  <si>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</si>
  <si>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</si>
  <si>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</si>
  <si>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</si>
  <si>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</si>
  <si>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</si>
  <si>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</si>
  <si>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</si>
  <si>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</si>
  <si>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08,01,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</si>
  <si>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</si>
  <si>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</si>
  <si>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</si>
  <si>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</si>
  <si>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</si>
  <si>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</si>
  <si>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</si>
  <si>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</si>
  <si>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</si>
  <si>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</si>
  <si>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</si>
  <si>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</si>
  <si>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</si>
  <si>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</si>
  <si>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</si>
  <si>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</si>
  <si>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</si>
  <si>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</si>
  <si>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</si>
  <si>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</si>
  <si>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</si>
  <si>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</si>
  <si>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</si>
  <si>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</si>
  <si>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</si>
  <si>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</si>
  <si>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</si>
  <si>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</si>
  <si>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</si>
  <si>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</si>
  <si>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</si>
  <si>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</si>
  <si>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</si>
  <si>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</si>
  <si>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</si>
  <si>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</si>
  <si>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</si>
  <si>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</si>
  <si>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</si>
  <si>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</si>
  <si>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</si>
  <si>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</si>
  <si>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</si>
  <si>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</si>
  <si>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</si>
  <si>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</si>
  <si>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</si>
  <si>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</si>
  <si>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</si>
  <si>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</si>
  <si>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</si>
  <si>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</si>
  <si>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</si>
  <si>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292  Сосиски Молочные Дугушка, ВЕС. 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</si>
  <si>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</si>
  <si>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</si>
  <si>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</si>
  <si>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</si>
  <si>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</si>
  <si>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</si>
  <si>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</si>
  <si>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</si>
  <si>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</si>
  <si>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</si>
  <si>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</si>
  <si>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</si>
  <si>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</si>
  <si>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</si>
  <si>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</si>
  <si>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</si>
  <si>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</si>
  <si>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</si>
  <si>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</si>
  <si>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</si>
  <si>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</si>
  <si>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</si>
  <si>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</si>
  <si>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</si>
  <si>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</si>
  <si>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</si>
  <si>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</si>
  <si>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</si>
  <si>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</si>
  <si>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</si>
  <si>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</si>
  <si>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</si>
  <si>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</si>
  <si>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</si>
  <si>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</si>
  <si>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</si>
  <si>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</si>
  <si>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</si>
  <si>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</si>
  <si>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</si>
  <si>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</si>
  <si>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</si>
  <si>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нужно увеличить продажи!!!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</si>
  <si>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</si>
  <si>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</si>
  <si>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</si>
  <si>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</si>
  <si>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</si>
  <si>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</si>
  <si>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</si>
  <si>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</si>
  <si>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</si>
  <si>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</si>
  <si>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</si>
  <si>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</si>
  <si>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</si>
  <si>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</si>
  <si>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</si>
  <si>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</si>
  <si>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</si>
  <si>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</si>
  <si>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вывел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</si>
  <si>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</si>
  <si>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</si>
  <si>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t>нужно увеличить продажи / ТМА на декабрь</t>
  </si>
  <si>
    <t>нужно увеличить продажи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</si>
  <si>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19 шт.</t>
    </r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</si>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</sst>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29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147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5183.9859999999999</v>
      </c>
      <c r="F5" s="4">
        <f>SUM(F6:F499)</f>
        <v>18378.142999999996</v>
      </c>
      <c r="G5" s="7"/>
      <c r="H5" s="1"/>
      <c r="I5" s="1"/>
      <c r="J5" s="4">
        <f t="shared" ref="J5:Q5" si="0">SUM(J6:J499)</f>
        <v>5464.4539999999997</v>
      </c>
      <c r="K5" s="4">
        <f t="shared" si="0"/>
        <v>-280.46799999999996</v>
      </c>
      <c r="L5" s="4">
        <f t="shared" si="0"/>
        <v>0</v>
      </c>
      <c r="M5" s="4">
        <f t="shared" si="0"/>
        <v>0</v>
      </c>
      <c r="N5" s="4">
        <f t="shared" si="0"/>
        <v>2657.8098799999998</v>
      </c>
      <c r="O5" s="4">
        <f t="shared" si="0"/>
        <v>1727.9953333333333</v>
      </c>
      <c r="P5" s="4">
        <f t="shared" si="0"/>
        <v>2842.8104199999998</v>
      </c>
      <c r="Q5" s="4">
        <f t="shared" si="0"/>
        <v>0</v>
      </c>
      <c r="R5" s="1"/>
      <c r="S5" s="1"/>
      <c r="T5" s="1"/>
      <c r="U5" s="4">
        <f t="shared" ref="U5:AD5" si="1">SUM(U6:U499)</f>
        <v>2899.4515999999994</v>
      </c>
      <c r="V5" s="4">
        <f t="shared" si="1"/>
        <v>2359.5655999999999</v>
      </c>
      <c r="W5" s="4">
        <f t="shared" si="1"/>
        <v>2245.161599999999</v>
      </c>
      <c r="X5" s="4">
        <f t="shared" si="1"/>
        <v>2108.7898000000005</v>
      </c>
      <c r="Y5" s="4">
        <f t="shared" si="1"/>
        <v>2043.1138000000003</v>
      </c>
      <c r="Z5" s="4">
        <f t="shared" si="1"/>
        <v>2119.7368000000001</v>
      </c>
      <c r="AA5" s="4">
        <f t="shared" si="1"/>
        <v>2079.8965999999996</v>
      </c>
      <c r="AB5" s="4">
        <f t="shared" si="1"/>
        <v>2004.0521999999989</v>
      </c>
      <c r="AC5" s="4">
        <f t="shared" si="1"/>
        <v>1925.0106000000001</v>
      </c>
      <c r="AD5" s="4">
        <f t="shared" si="1"/>
        <v>2223.9164000000005</v>
      </c>
      <c r="AE5" s="1"/>
      <c r="AF5" s="4">
        <f>SUM(AF6:AF499)</f>
        <v>1573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57.942999999999998</v>
      </c>
      <c r="D6" s="1">
        <v>192.68600000000001</v>
      </c>
      <c r="E6" s="1">
        <v>103.58499999999999</v>
      </c>
      <c r="F6" s="1">
        <v>142.87799999999999</v>
      </c>
      <c r="G6" s="7">
        <v>1</v>
      </c>
      <c r="H6" s="1">
        <v>50</v>
      </c>
      <c r="I6" s="1" t="s">
        <v>36</v>
      </c>
      <c r="J6" s="1">
        <v>113.2</v>
      </c>
      <c r="K6" s="1">
        <f t="shared" ref="K6:K37" si="2">E6-J6</f>
        <v>-9.6150000000000091</v>
      </c>
      <c r="L6" s="1"/>
      <c r="M6" s="1"/>
      <c r="N6" s="1">
        <v>0</v>
      </c>
      <c r="O6" s="1">
        <f>E6/3</f>
        <v>34.528333333333329</v>
      </c>
      <c r="P6" s="5">
        <f>10*O6-N6-F6</f>
        <v>202.40533333333332</v>
      </c>
      <c r="Q6" s="5"/>
      <c r="R6" s="1"/>
      <c r="S6" s="1">
        <f>(F6+N6+P6)/O6</f>
        <v>10</v>
      </c>
      <c r="T6" s="1">
        <f>(F6+N6)/O6</f>
        <v>4.1379929526475845</v>
      </c>
      <c r="U6" s="1">
        <v>32.536799999999999</v>
      </c>
      <c r="V6" s="1">
        <v>25.67</v>
      </c>
      <c r="W6" s="1">
        <v>23.8048</v>
      </c>
      <c r="X6" s="1">
        <v>25.104800000000001</v>
      </c>
      <c r="Y6" s="1">
        <v>21.938400000000001</v>
      </c>
      <c r="Z6" s="1">
        <v>20.922000000000001</v>
      </c>
      <c r="AA6" s="1">
        <v>19.968399999999999</v>
      </c>
      <c r="AB6" s="1">
        <v>20.133600000000001</v>
      </c>
      <c r="AC6" s="1">
        <v>16.936</v>
      </c>
      <c r="AD6" s="1">
        <v>16.917999999999999</v>
      </c>
      <c r="AE6" s="1"/>
      <c r="AF6" s="1">
        <f>ROUND(P6*G6,0)</f>
        <v>202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47.408000000000001</v>
      </c>
      <c r="D7" s="1">
        <v>155.49199999999999</v>
      </c>
      <c r="E7" s="1">
        <v>44.89</v>
      </c>
      <c r="F7" s="1">
        <v>151.01599999999999</v>
      </c>
      <c r="G7" s="7">
        <v>1</v>
      </c>
      <c r="H7" s="1">
        <v>45</v>
      </c>
      <c r="I7" s="1" t="s">
        <v>36</v>
      </c>
      <c r="J7" s="1">
        <v>43.6</v>
      </c>
      <c r="K7" s="1">
        <f t="shared" si="2"/>
        <v>1.2899999999999991</v>
      </c>
      <c r="L7" s="1"/>
      <c r="M7" s="1"/>
      <c r="N7" s="1">
        <v>0</v>
      </c>
      <c r="O7" s="1">
        <f t="shared" ref="O7:O70" si="3">E7/3</f>
        <v>14.963333333333333</v>
      </c>
      <c r="P7" s="5"/>
      <c r="Q7" s="5"/>
      <c r="R7" s="1"/>
      <c r="S7" s="1">
        <f t="shared" ref="S7:S70" si="4">(F7+N7+P7)/O7</f>
        <v>10.092403653374916</v>
      </c>
      <c r="T7" s="1">
        <f t="shared" ref="T7:T70" si="5">(F7+N7)/O7</f>
        <v>10.092403653374916</v>
      </c>
      <c r="U7" s="1">
        <v>18.677199999999999</v>
      </c>
      <c r="V7" s="1">
        <v>13.489000000000001</v>
      </c>
      <c r="W7" s="1">
        <v>9.6303999999999998</v>
      </c>
      <c r="X7" s="1">
        <v>9.3583999999999996</v>
      </c>
      <c r="Y7" s="1">
        <v>8.3394000000000013</v>
      </c>
      <c r="Z7" s="1">
        <v>12.668200000000001</v>
      </c>
      <c r="AA7" s="1">
        <v>22.373200000000001</v>
      </c>
      <c r="AB7" s="1">
        <v>18.0444</v>
      </c>
      <c r="AC7" s="1">
        <v>4.6800000000000001E-2</v>
      </c>
      <c r="AD7" s="1">
        <v>3.3325999999999998</v>
      </c>
      <c r="AE7" s="10" t="s">
        <v>42</v>
      </c>
      <c r="AF7" s="1">
        <f t="shared" ref="AF7:AF70" si="6">ROUND(P7*G7,0)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-2.3359999999999999</v>
      </c>
      <c r="D8" s="1">
        <v>228.70400000000001</v>
      </c>
      <c r="E8" s="1">
        <v>48.085999999999999</v>
      </c>
      <c r="F8" s="1">
        <v>178.28200000000001</v>
      </c>
      <c r="G8" s="7">
        <v>1</v>
      </c>
      <c r="H8" s="1">
        <v>45</v>
      </c>
      <c r="I8" s="1" t="s">
        <v>36</v>
      </c>
      <c r="J8" s="1">
        <v>45.6</v>
      </c>
      <c r="K8" s="1">
        <f t="shared" si="2"/>
        <v>2.4859999999999971</v>
      </c>
      <c r="L8" s="1"/>
      <c r="M8" s="1"/>
      <c r="N8" s="1">
        <v>0</v>
      </c>
      <c r="O8" s="1">
        <f t="shared" si="3"/>
        <v>16.028666666666666</v>
      </c>
      <c r="P8" s="5"/>
      <c r="Q8" s="5"/>
      <c r="R8" s="1"/>
      <c r="S8" s="1">
        <f t="shared" si="4"/>
        <v>11.122696834837583</v>
      </c>
      <c r="T8" s="1">
        <f t="shared" si="5"/>
        <v>11.122696834837583</v>
      </c>
      <c r="U8" s="1">
        <v>16.966799999999999</v>
      </c>
      <c r="V8" s="1">
        <v>22.48</v>
      </c>
      <c r="W8" s="1">
        <v>15.718400000000001</v>
      </c>
      <c r="X8" s="1">
        <v>16.528400000000001</v>
      </c>
      <c r="Y8" s="1">
        <v>16.388400000000001</v>
      </c>
      <c r="Z8" s="1">
        <v>18.810600000000001</v>
      </c>
      <c r="AA8" s="1">
        <v>6.8579999999999997</v>
      </c>
      <c r="AB8" s="1">
        <v>3.3037999999999998</v>
      </c>
      <c r="AC8" s="1">
        <v>18.323599999999999</v>
      </c>
      <c r="AD8" s="1">
        <v>23.343599999999999</v>
      </c>
      <c r="AE8" s="1"/>
      <c r="AF8" s="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39</v>
      </c>
      <c r="B9" s="11" t="s">
        <v>35</v>
      </c>
      <c r="C9" s="11">
        <v>1.248</v>
      </c>
      <c r="D9" s="11"/>
      <c r="E9" s="11">
        <v>-0.6</v>
      </c>
      <c r="F9" s="11">
        <v>1.248</v>
      </c>
      <c r="G9" s="12">
        <v>0</v>
      </c>
      <c r="H9" s="11" t="e">
        <v>#N/A</v>
      </c>
      <c r="I9" s="11" t="s">
        <v>62</v>
      </c>
      <c r="J9" s="11">
        <v>1.4</v>
      </c>
      <c r="K9" s="11">
        <f t="shared" si="2"/>
        <v>-2</v>
      </c>
      <c r="L9" s="11"/>
      <c r="M9" s="11"/>
      <c r="N9" s="11"/>
      <c r="O9" s="11">
        <f t="shared" si="3"/>
        <v>-0.19999999999999998</v>
      </c>
      <c r="P9" s="13"/>
      <c r="Q9" s="13"/>
      <c r="R9" s="11"/>
      <c r="S9" s="11">
        <f t="shared" si="4"/>
        <v>-6.24</v>
      </c>
      <c r="T9" s="11">
        <f t="shared" si="5"/>
        <v>-6.24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4" t="s">
        <v>140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41</v>
      </c>
      <c r="C10" s="1">
        <v>68</v>
      </c>
      <c r="D10" s="1">
        <v>282</v>
      </c>
      <c r="E10" s="1">
        <v>70</v>
      </c>
      <c r="F10" s="1">
        <v>265</v>
      </c>
      <c r="G10" s="7">
        <v>0.45</v>
      </c>
      <c r="H10" s="1">
        <v>45</v>
      </c>
      <c r="I10" s="1" t="s">
        <v>36</v>
      </c>
      <c r="J10" s="1">
        <v>71</v>
      </c>
      <c r="K10" s="1">
        <f t="shared" si="2"/>
        <v>-1</v>
      </c>
      <c r="L10" s="1"/>
      <c r="M10" s="1"/>
      <c r="N10" s="1">
        <v>0</v>
      </c>
      <c r="O10" s="1">
        <f t="shared" si="3"/>
        <v>23.333333333333332</v>
      </c>
      <c r="P10" s="5"/>
      <c r="Q10" s="5"/>
      <c r="R10" s="1"/>
      <c r="S10" s="1">
        <f t="shared" si="4"/>
        <v>11.357142857142858</v>
      </c>
      <c r="T10" s="1">
        <f t="shared" si="5"/>
        <v>11.357142857142858</v>
      </c>
      <c r="U10" s="1">
        <v>28.6</v>
      </c>
      <c r="V10" s="1">
        <v>24.2</v>
      </c>
      <c r="W10" s="1">
        <v>23.8</v>
      </c>
      <c r="X10" s="1">
        <v>21.4</v>
      </c>
      <c r="Y10" s="1">
        <v>23.4</v>
      </c>
      <c r="Z10" s="1">
        <v>27.6</v>
      </c>
      <c r="AA10" s="1">
        <v>21.4</v>
      </c>
      <c r="AB10" s="1">
        <v>21.2</v>
      </c>
      <c r="AC10" s="1">
        <v>16</v>
      </c>
      <c r="AD10" s="1">
        <v>20.399999999999999</v>
      </c>
      <c r="AE10" s="1" t="s">
        <v>42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41</v>
      </c>
      <c r="C11" s="1">
        <v>15</v>
      </c>
      <c r="D11" s="1">
        <v>252</v>
      </c>
      <c r="E11" s="1">
        <v>58</v>
      </c>
      <c r="F11" s="1">
        <v>190</v>
      </c>
      <c r="G11" s="7">
        <v>0.45</v>
      </c>
      <c r="H11" s="1">
        <v>45</v>
      </c>
      <c r="I11" s="1" t="s">
        <v>36</v>
      </c>
      <c r="J11" s="1">
        <v>67</v>
      </c>
      <c r="K11" s="1">
        <f t="shared" si="2"/>
        <v>-9</v>
      </c>
      <c r="L11" s="1"/>
      <c r="M11" s="1"/>
      <c r="N11" s="1">
        <v>9.5</v>
      </c>
      <c r="O11" s="1">
        <f t="shared" si="3"/>
        <v>19.333333333333332</v>
      </c>
      <c r="P11" s="5"/>
      <c r="Q11" s="5"/>
      <c r="R11" s="1"/>
      <c r="S11" s="1">
        <f t="shared" si="4"/>
        <v>10.318965517241381</v>
      </c>
      <c r="T11" s="1">
        <f t="shared" si="5"/>
        <v>10.318965517241381</v>
      </c>
      <c r="U11" s="1">
        <v>37</v>
      </c>
      <c r="V11" s="1">
        <v>28.6</v>
      </c>
      <c r="W11" s="1">
        <v>24.6</v>
      </c>
      <c r="X11" s="1">
        <v>22.4</v>
      </c>
      <c r="Y11" s="1">
        <v>27.6</v>
      </c>
      <c r="Z11" s="1">
        <v>32.4</v>
      </c>
      <c r="AA11" s="1">
        <v>25</v>
      </c>
      <c r="AB11" s="1">
        <v>23.8</v>
      </c>
      <c r="AC11" s="1">
        <v>23.2</v>
      </c>
      <c r="AD11" s="1">
        <v>25.4</v>
      </c>
      <c r="AE11" s="1"/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41</v>
      </c>
      <c r="C12" s="1"/>
      <c r="D12" s="1">
        <v>45</v>
      </c>
      <c r="E12" s="1">
        <v>33</v>
      </c>
      <c r="F12" s="1">
        <v>12</v>
      </c>
      <c r="G12" s="7">
        <v>0.17</v>
      </c>
      <c r="H12" s="1">
        <v>180</v>
      </c>
      <c r="I12" s="1" t="s">
        <v>36</v>
      </c>
      <c r="J12" s="1">
        <v>33</v>
      </c>
      <c r="K12" s="1">
        <f t="shared" si="2"/>
        <v>0</v>
      </c>
      <c r="L12" s="1"/>
      <c r="M12" s="1"/>
      <c r="N12" s="1">
        <v>0</v>
      </c>
      <c r="O12" s="1">
        <f t="shared" si="3"/>
        <v>11</v>
      </c>
      <c r="P12" s="5">
        <f>9*O12-N12-F12</f>
        <v>87</v>
      </c>
      <c r="Q12" s="5"/>
      <c r="R12" s="1"/>
      <c r="S12" s="1">
        <f t="shared" si="4"/>
        <v>9</v>
      </c>
      <c r="T12" s="1">
        <f t="shared" si="5"/>
        <v>1.0909090909090908</v>
      </c>
      <c r="U12" s="1">
        <v>0</v>
      </c>
      <c r="V12" s="1">
        <v>-0.2</v>
      </c>
      <c r="W12" s="1">
        <v>3</v>
      </c>
      <c r="X12" s="1">
        <v>3</v>
      </c>
      <c r="Y12" s="1">
        <v>3</v>
      </c>
      <c r="Z12" s="1">
        <v>3</v>
      </c>
      <c r="AA12" s="1">
        <v>0.8</v>
      </c>
      <c r="AB12" s="1">
        <v>0.8</v>
      </c>
      <c r="AC12" s="1">
        <v>1.4</v>
      </c>
      <c r="AD12" s="1">
        <v>1.8</v>
      </c>
      <c r="AE12" s="1"/>
      <c r="AF12" s="1">
        <f t="shared" si="6"/>
        <v>15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41</v>
      </c>
      <c r="C13" s="1">
        <v>37</v>
      </c>
      <c r="D13" s="1">
        <v>48</v>
      </c>
      <c r="E13" s="1">
        <v>5</v>
      </c>
      <c r="F13" s="1">
        <v>76</v>
      </c>
      <c r="G13" s="7">
        <v>0.3</v>
      </c>
      <c r="H13" s="1">
        <v>40</v>
      </c>
      <c r="I13" s="1" t="s">
        <v>36</v>
      </c>
      <c r="J13" s="1">
        <v>9</v>
      </c>
      <c r="K13" s="1">
        <f t="shared" si="2"/>
        <v>-4</v>
      </c>
      <c r="L13" s="1"/>
      <c r="M13" s="1"/>
      <c r="N13" s="1">
        <v>0</v>
      </c>
      <c r="O13" s="1">
        <f t="shared" si="3"/>
        <v>1.6666666666666667</v>
      </c>
      <c r="P13" s="5"/>
      <c r="Q13" s="5"/>
      <c r="R13" s="1"/>
      <c r="S13" s="1">
        <f t="shared" si="4"/>
        <v>45.6</v>
      </c>
      <c r="T13" s="1">
        <f t="shared" si="5"/>
        <v>45.6</v>
      </c>
      <c r="U13" s="1">
        <v>8.4</v>
      </c>
      <c r="V13" s="1">
        <v>6.8</v>
      </c>
      <c r="W13" s="1">
        <v>7.4</v>
      </c>
      <c r="X13" s="1">
        <v>5.6</v>
      </c>
      <c r="Y13" s="1">
        <v>2.8</v>
      </c>
      <c r="Z13" s="1">
        <v>4.5999999999999996</v>
      </c>
      <c r="AA13" s="1">
        <v>6.8</v>
      </c>
      <c r="AB13" s="1">
        <v>4.8</v>
      </c>
      <c r="AC13" s="1">
        <v>4.2</v>
      </c>
      <c r="AD13" s="1">
        <v>4.8</v>
      </c>
      <c r="AE13" s="20" t="s">
        <v>121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41</v>
      </c>
      <c r="C14" s="1"/>
      <c r="D14" s="1">
        <v>90</v>
      </c>
      <c r="E14" s="1">
        <v>39</v>
      </c>
      <c r="F14" s="1">
        <v>51</v>
      </c>
      <c r="G14" s="7">
        <v>0.17</v>
      </c>
      <c r="H14" s="1">
        <v>180</v>
      </c>
      <c r="I14" s="1" t="s">
        <v>36</v>
      </c>
      <c r="J14" s="1">
        <v>39</v>
      </c>
      <c r="K14" s="1">
        <f t="shared" si="2"/>
        <v>0</v>
      </c>
      <c r="L14" s="1"/>
      <c r="M14" s="1"/>
      <c r="N14" s="1">
        <v>0</v>
      </c>
      <c r="O14" s="1">
        <f t="shared" si="3"/>
        <v>13</v>
      </c>
      <c r="P14" s="5">
        <f t="shared" ref="P14" si="7">10*O14-N14-F14</f>
        <v>79</v>
      </c>
      <c r="Q14" s="5"/>
      <c r="R14" s="1"/>
      <c r="S14" s="1">
        <f t="shared" si="4"/>
        <v>10</v>
      </c>
      <c r="T14" s="1">
        <f t="shared" si="5"/>
        <v>3.9230769230769229</v>
      </c>
      <c r="U14" s="1">
        <v>11.4</v>
      </c>
      <c r="V14" s="1">
        <v>11.6</v>
      </c>
      <c r="W14" s="1">
        <v>11.8</v>
      </c>
      <c r="X14" s="1">
        <v>10.4</v>
      </c>
      <c r="Y14" s="1">
        <v>5</v>
      </c>
      <c r="Z14" s="1">
        <v>5</v>
      </c>
      <c r="AA14" s="1">
        <v>0</v>
      </c>
      <c r="AB14" s="1">
        <v>0</v>
      </c>
      <c r="AC14" s="1">
        <v>6.6</v>
      </c>
      <c r="AD14" s="1">
        <v>10.6</v>
      </c>
      <c r="AE14" s="1"/>
      <c r="AF14" s="1">
        <f t="shared" si="6"/>
        <v>13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41</v>
      </c>
      <c r="C15" s="1">
        <v>7</v>
      </c>
      <c r="D15" s="1">
        <v>25</v>
      </c>
      <c r="E15" s="1">
        <v>4</v>
      </c>
      <c r="F15" s="1">
        <v>26</v>
      </c>
      <c r="G15" s="7">
        <v>0.35</v>
      </c>
      <c r="H15" s="1">
        <v>50</v>
      </c>
      <c r="I15" s="1" t="s">
        <v>36</v>
      </c>
      <c r="J15" s="1">
        <v>6</v>
      </c>
      <c r="K15" s="1">
        <f t="shared" si="2"/>
        <v>-2</v>
      </c>
      <c r="L15" s="1"/>
      <c r="M15" s="1"/>
      <c r="N15" s="1">
        <v>0</v>
      </c>
      <c r="O15" s="1">
        <f t="shared" si="3"/>
        <v>1.3333333333333333</v>
      </c>
      <c r="P15" s="5"/>
      <c r="Q15" s="5"/>
      <c r="R15" s="1"/>
      <c r="S15" s="1">
        <f t="shared" si="4"/>
        <v>19.5</v>
      </c>
      <c r="T15" s="1">
        <f t="shared" si="5"/>
        <v>19.5</v>
      </c>
      <c r="U15" s="1">
        <v>3.4</v>
      </c>
      <c r="V15" s="1">
        <v>2.6</v>
      </c>
      <c r="W15" s="1">
        <v>-1</v>
      </c>
      <c r="X15" s="1">
        <v>-0.4</v>
      </c>
      <c r="Y15" s="1">
        <v>3</v>
      </c>
      <c r="Z15" s="1">
        <v>3.2</v>
      </c>
      <c r="AA15" s="1">
        <v>1.6</v>
      </c>
      <c r="AB15" s="1">
        <v>2</v>
      </c>
      <c r="AC15" s="1">
        <v>3</v>
      </c>
      <c r="AD15" s="1">
        <v>3.6</v>
      </c>
      <c r="AE15" s="19" t="s">
        <v>58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41</v>
      </c>
      <c r="C16" s="1">
        <v>4</v>
      </c>
      <c r="D16" s="1">
        <v>42</v>
      </c>
      <c r="E16" s="1">
        <v>-10</v>
      </c>
      <c r="F16" s="1">
        <v>38</v>
      </c>
      <c r="G16" s="7">
        <v>0.35</v>
      </c>
      <c r="H16" s="1">
        <v>50</v>
      </c>
      <c r="I16" s="1" t="s">
        <v>36</v>
      </c>
      <c r="J16" s="1">
        <v>4</v>
      </c>
      <c r="K16" s="1">
        <f t="shared" si="2"/>
        <v>-14</v>
      </c>
      <c r="L16" s="1"/>
      <c r="M16" s="1"/>
      <c r="N16" s="1">
        <v>0</v>
      </c>
      <c r="O16" s="1">
        <f t="shared" si="3"/>
        <v>-3.3333333333333335</v>
      </c>
      <c r="P16" s="5"/>
      <c r="Q16" s="5"/>
      <c r="R16" s="1"/>
      <c r="S16" s="1">
        <f t="shared" si="4"/>
        <v>-11.4</v>
      </c>
      <c r="T16" s="1">
        <f t="shared" si="5"/>
        <v>-11.4</v>
      </c>
      <c r="U16" s="1">
        <v>4</v>
      </c>
      <c r="V16" s="1">
        <v>4</v>
      </c>
      <c r="W16" s="1">
        <v>0.4</v>
      </c>
      <c r="X16" s="1">
        <v>2.6</v>
      </c>
      <c r="Y16" s="1">
        <v>2.6</v>
      </c>
      <c r="Z16" s="1">
        <v>2.8</v>
      </c>
      <c r="AA16" s="1">
        <v>1.6</v>
      </c>
      <c r="AB16" s="1">
        <v>2</v>
      </c>
      <c r="AC16" s="1">
        <v>2.8</v>
      </c>
      <c r="AD16" s="1">
        <v>4.5999999999999996</v>
      </c>
      <c r="AE16" s="1"/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35</v>
      </c>
      <c r="C17" s="1">
        <v>74.256</v>
      </c>
      <c r="D17" s="1">
        <v>306.04500000000002</v>
      </c>
      <c r="E17" s="1">
        <v>110.435</v>
      </c>
      <c r="F17" s="1">
        <v>268.98399999999998</v>
      </c>
      <c r="G17" s="7">
        <v>1</v>
      </c>
      <c r="H17" s="1">
        <v>55</v>
      </c>
      <c r="I17" s="1" t="s">
        <v>36</v>
      </c>
      <c r="J17" s="1">
        <v>116.38</v>
      </c>
      <c r="K17" s="1">
        <f t="shared" si="2"/>
        <v>-5.9449999999999932</v>
      </c>
      <c r="L17" s="1"/>
      <c r="M17" s="1"/>
      <c r="N17" s="1">
        <v>250</v>
      </c>
      <c r="O17" s="1">
        <f t="shared" si="3"/>
        <v>36.811666666666667</v>
      </c>
      <c r="P17" s="5"/>
      <c r="Q17" s="5"/>
      <c r="R17" s="1"/>
      <c r="S17" s="1">
        <f t="shared" si="4"/>
        <v>14.098356499298227</v>
      </c>
      <c r="T17" s="1">
        <f t="shared" si="5"/>
        <v>14.098356499298227</v>
      </c>
      <c r="U17" s="1">
        <v>39.523800000000001</v>
      </c>
      <c r="V17" s="1">
        <v>26.480399999999999</v>
      </c>
      <c r="W17" s="1">
        <v>25.910399999999999</v>
      </c>
      <c r="X17" s="1">
        <v>26.623999999999999</v>
      </c>
      <c r="Y17" s="1">
        <v>35.904000000000003</v>
      </c>
      <c r="Z17" s="1">
        <v>39.999600000000001</v>
      </c>
      <c r="AA17" s="1">
        <v>33.615600000000001</v>
      </c>
      <c r="AB17" s="1">
        <v>32.8354</v>
      </c>
      <c r="AC17" s="1">
        <v>40.9846</v>
      </c>
      <c r="AD17" s="1">
        <v>42.074599999999997</v>
      </c>
      <c r="AE17" s="1" t="s">
        <v>42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1404.4870000000001</v>
      </c>
      <c r="D18" s="1">
        <v>2319.8249999999998</v>
      </c>
      <c r="E18" s="1">
        <v>562.48</v>
      </c>
      <c r="F18" s="1">
        <v>3152.991</v>
      </c>
      <c r="G18" s="7">
        <v>1</v>
      </c>
      <c r="H18" s="1">
        <v>50</v>
      </c>
      <c r="I18" s="1" t="s">
        <v>36</v>
      </c>
      <c r="J18" s="1">
        <v>565.01400000000001</v>
      </c>
      <c r="K18" s="1">
        <f t="shared" si="2"/>
        <v>-2.5339999999999918</v>
      </c>
      <c r="L18" s="1"/>
      <c r="M18" s="1"/>
      <c r="N18" s="1">
        <v>0</v>
      </c>
      <c r="O18" s="1">
        <f t="shared" si="3"/>
        <v>187.49333333333334</v>
      </c>
      <c r="P18" s="5"/>
      <c r="Q18" s="5"/>
      <c r="R18" s="1"/>
      <c r="S18" s="1">
        <f t="shared" si="4"/>
        <v>16.816549921774996</v>
      </c>
      <c r="T18" s="1">
        <f t="shared" si="5"/>
        <v>16.816549921774996</v>
      </c>
      <c r="U18" s="1">
        <v>414.947</v>
      </c>
      <c r="V18" s="1">
        <v>367.75819999999999</v>
      </c>
      <c r="W18" s="1">
        <v>301.0514</v>
      </c>
      <c r="X18" s="1">
        <v>280.99</v>
      </c>
      <c r="Y18" s="1">
        <v>289.33940000000001</v>
      </c>
      <c r="Z18" s="1">
        <v>295.1284</v>
      </c>
      <c r="AA18" s="1">
        <v>257.60879999999997</v>
      </c>
      <c r="AB18" s="1">
        <v>249.2722</v>
      </c>
      <c r="AC18" s="1">
        <v>237.5564</v>
      </c>
      <c r="AD18" s="1">
        <v>296.89600000000002</v>
      </c>
      <c r="AE18" s="15" t="s">
        <v>143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9.8279999999999994</v>
      </c>
      <c r="D19" s="1">
        <v>59.341999999999999</v>
      </c>
      <c r="E19" s="1">
        <v>11.442</v>
      </c>
      <c r="F19" s="1">
        <v>57.728000000000002</v>
      </c>
      <c r="G19" s="7">
        <v>1</v>
      </c>
      <c r="H19" s="1">
        <v>60</v>
      </c>
      <c r="I19" s="1" t="s">
        <v>36</v>
      </c>
      <c r="J19" s="1">
        <v>13.2</v>
      </c>
      <c r="K19" s="1">
        <f t="shared" si="2"/>
        <v>-1.7579999999999991</v>
      </c>
      <c r="L19" s="1"/>
      <c r="M19" s="1"/>
      <c r="N19" s="1">
        <v>0</v>
      </c>
      <c r="O19" s="1">
        <f t="shared" si="3"/>
        <v>3.8140000000000001</v>
      </c>
      <c r="P19" s="5"/>
      <c r="Q19" s="5"/>
      <c r="R19" s="1"/>
      <c r="S19" s="1">
        <f t="shared" si="4"/>
        <v>15.13581541688516</v>
      </c>
      <c r="T19" s="1">
        <f t="shared" si="5"/>
        <v>15.13581541688516</v>
      </c>
      <c r="U19" s="1">
        <v>9.5074000000000005</v>
      </c>
      <c r="V19" s="1">
        <v>7.4260000000000002</v>
      </c>
      <c r="W19" s="1">
        <v>7.0775999999999986</v>
      </c>
      <c r="X19" s="1">
        <v>7.7824</v>
      </c>
      <c r="Y19" s="1">
        <v>4.7750000000000004</v>
      </c>
      <c r="Z19" s="1">
        <v>4.6017999999999999</v>
      </c>
      <c r="AA19" s="1">
        <v>7.5626000000000007</v>
      </c>
      <c r="AB19" s="1">
        <v>7.5626000000000007</v>
      </c>
      <c r="AC19" s="1">
        <v>5.9898000000000007</v>
      </c>
      <c r="AD19" s="1">
        <v>5.9898000000000007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35</v>
      </c>
      <c r="C20" s="1">
        <v>13.146000000000001</v>
      </c>
      <c r="D20" s="1">
        <v>344.28800000000001</v>
      </c>
      <c r="E20" s="1">
        <v>73.055000000000007</v>
      </c>
      <c r="F20" s="1">
        <v>284.37900000000002</v>
      </c>
      <c r="G20" s="7">
        <v>1</v>
      </c>
      <c r="H20" s="1">
        <v>60</v>
      </c>
      <c r="I20" s="1" t="s">
        <v>36</v>
      </c>
      <c r="J20" s="1">
        <v>98</v>
      </c>
      <c r="K20" s="1">
        <f t="shared" si="2"/>
        <v>-24.944999999999993</v>
      </c>
      <c r="L20" s="1"/>
      <c r="M20" s="1"/>
      <c r="N20" s="1">
        <v>0</v>
      </c>
      <c r="O20" s="1">
        <f t="shared" si="3"/>
        <v>24.35166666666667</v>
      </c>
      <c r="P20" s="5"/>
      <c r="Q20" s="5"/>
      <c r="R20" s="1"/>
      <c r="S20" s="1">
        <f t="shared" si="4"/>
        <v>11.678009718705084</v>
      </c>
      <c r="T20" s="1">
        <f t="shared" si="5"/>
        <v>11.678009718705084</v>
      </c>
      <c r="U20" s="1">
        <v>9.9337999999999997</v>
      </c>
      <c r="V20" s="1">
        <v>27.843</v>
      </c>
      <c r="W20" s="1">
        <v>16.889800000000001</v>
      </c>
      <c r="X20" s="1">
        <v>8.4526000000000003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54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35</v>
      </c>
      <c r="C21" s="1">
        <v>43.420999999999999</v>
      </c>
      <c r="D21" s="1"/>
      <c r="E21" s="1">
        <v>14.228999999999999</v>
      </c>
      <c r="F21" s="1">
        <v>29.192</v>
      </c>
      <c r="G21" s="7">
        <v>1</v>
      </c>
      <c r="H21" s="1">
        <v>60</v>
      </c>
      <c r="I21" s="1" t="s">
        <v>36</v>
      </c>
      <c r="J21" s="1">
        <v>13</v>
      </c>
      <c r="K21" s="1">
        <f t="shared" si="2"/>
        <v>1.2289999999999992</v>
      </c>
      <c r="L21" s="1"/>
      <c r="M21" s="1"/>
      <c r="N21" s="1">
        <v>27.231000000000002</v>
      </c>
      <c r="O21" s="1">
        <f t="shared" si="3"/>
        <v>4.7429999999999994</v>
      </c>
      <c r="P21" s="5"/>
      <c r="Q21" s="5"/>
      <c r="R21" s="1"/>
      <c r="S21" s="1">
        <f t="shared" si="4"/>
        <v>11.896057347670252</v>
      </c>
      <c r="T21" s="1">
        <f t="shared" si="5"/>
        <v>11.896057347670252</v>
      </c>
      <c r="U21" s="1">
        <v>6.5082000000000004</v>
      </c>
      <c r="V21" s="1">
        <v>3.8506</v>
      </c>
      <c r="W21" s="1">
        <v>6.4709999999999992</v>
      </c>
      <c r="X21" s="1">
        <v>7.3531999999999993</v>
      </c>
      <c r="Y21" s="1">
        <v>6.7713999999999999</v>
      </c>
      <c r="Z21" s="1">
        <v>6.7772000000000006</v>
      </c>
      <c r="AA21" s="1">
        <v>5.8011999999999997</v>
      </c>
      <c r="AB21" s="1">
        <v>6.3091999999999997</v>
      </c>
      <c r="AC21" s="1">
        <v>6.1904000000000003</v>
      </c>
      <c r="AD21" s="1">
        <v>5.5022000000000002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196.66399999999999</v>
      </c>
      <c r="D22" s="1">
        <v>393.15300000000002</v>
      </c>
      <c r="E22" s="1">
        <v>166.63900000000001</v>
      </c>
      <c r="F22" s="1">
        <v>421.87299999999999</v>
      </c>
      <c r="G22" s="7">
        <v>1</v>
      </c>
      <c r="H22" s="1">
        <v>60</v>
      </c>
      <c r="I22" s="1" t="s">
        <v>36</v>
      </c>
      <c r="J22" s="1">
        <v>157.18</v>
      </c>
      <c r="K22" s="1">
        <f t="shared" si="2"/>
        <v>9.4590000000000032</v>
      </c>
      <c r="L22" s="1"/>
      <c r="M22" s="1"/>
      <c r="N22" s="1">
        <v>0</v>
      </c>
      <c r="O22" s="1">
        <f t="shared" si="3"/>
        <v>55.546333333333337</v>
      </c>
      <c r="P22" s="5">
        <f>11*O22-N22-F22</f>
        <v>189.13666666666671</v>
      </c>
      <c r="Q22" s="5"/>
      <c r="R22" s="1"/>
      <c r="S22" s="1">
        <f t="shared" si="4"/>
        <v>11</v>
      </c>
      <c r="T22" s="1">
        <f t="shared" si="5"/>
        <v>7.5949747658111244</v>
      </c>
      <c r="U22" s="1">
        <v>71.313199999999995</v>
      </c>
      <c r="V22" s="1">
        <v>54.491</v>
      </c>
      <c r="W22" s="1">
        <v>49.520400000000002</v>
      </c>
      <c r="X22" s="1">
        <v>49.321399999999997</v>
      </c>
      <c r="Y22" s="1">
        <v>45.862000000000002</v>
      </c>
      <c r="Z22" s="1">
        <v>46.5304</v>
      </c>
      <c r="AA22" s="1">
        <v>47.1282</v>
      </c>
      <c r="AB22" s="1">
        <v>46.253799999999998</v>
      </c>
      <c r="AC22" s="1">
        <v>40.1526</v>
      </c>
      <c r="AD22" s="1">
        <v>39.2956</v>
      </c>
      <c r="AE22" s="1" t="s">
        <v>51</v>
      </c>
      <c r="AF22" s="1">
        <f t="shared" si="6"/>
        <v>189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35</v>
      </c>
      <c r="C23" s="1">
        <v>149.012</v>
      </c>
      <c r="D23" s="1">
        <v>41.947000000000003</v>
      </c>
      <c r="E23" s="1">
        <v>33.223999999999997</v>
      </c>
      <c r="F23" s="1">
        <v>156.86500000000001</v>
      </c>
      <c r="G23" s="7">
        <v>1</v>
      </c>
      <c r="H23" s="1">
        <v>60</v>
      </c>
      <c r="I23" s="1" t="s">
        <v>36</v>
      </c>
      <c r="J23" s="1">
        <v>31.3</v>
      </c>
      <c r="K23" s="1">
        <f t="shared" si="2"/>
        <v>1.9239999999999959</v>
      </c>
      <c r="L23" s="1"/>
      <c r="M23" s="1"/>
      <c r="N23" s="1">
        <v>68.48660000000001</v>
      </c>
      <c r="O23" s="1">
        <f t="shared" si="3"/>
        <v>11.074666666666666</v>
      </c>
      <c r="P23" s="5"/>
      <c r="Q23" s="5"/>
      <c r="R23" s="1"/>
      <c r="S23" s="1">
        <f t="shared" si="4"/>
        <v>20.348386708403567</v>
      </c>
      <c r="T23" s="1">
        <f t="shared" si="5"/>
        <v>20.348386708403567</v>
      </c>
      <c r="U23" s="1">
        <v>20.447399999999998</v>
      </c>
      <c r="V23" s="1">
        <v>17.401599999999998</v>
      </c>
      <c r="W23" s="1">
        <v>16.496400000000001</v>
      </c>
      <c r="X23" s="1">
        <v>18.803999999999998</v>
      </c>
      <c r="Y23" s="1">
        <v>30.3306</v>
      </c>
      <c r="Z23" s="1">
        <v>31.1906</v>
      </c>
      <c r="AA23" s="1">
        <v>23.629799999999999</v>
      </c>
      <c r="AB23" s="1">
        <v>22.229399999999998</v>
      </c>
      <c r="AC23" s="1">
        <v>21.690200000000001</v>
      </c>
      <c r="AD23" s="1">
        <v>22.745200000000001</v>
      </c>
      <c r="AE23" s="20" t="s">
        <v>121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35</v>
      </c>
      <c r="C24" s="1">
        <v>-0.78500000000000003</v>
      </c>
      <c r="D24" s="1">
        <v>159.404</v>
      </c>
      <c r="E24" s="1">
        <v>8.8019999999999996</v>
      </c>
      <c r="F24" s="1">
        <v>148.93700000000001</v>
      </c>
      <c r="G24" s="7">
        <v>1</v>
      </c>
      <c r="H24" s="1">
        <v>60</v>
      </c>
      <c r="I24" s="1" t="s">
        <v>36</v>
      </c>
      <c r="J24" s="1">
        <v>10.1</v>
      </c>
      <c r="K24" s="1">
        <f t="shared" si="2"/>
        <v>-1.298</v>
      </c>
      <c r="L24" s="1"/>
      <c r="M24" s="1"/>
      <c r="N24" s="1">
        <v>0</v>
      </c>
      <c r="O24" s="1">
        <f t="shared" si="3"/>
        <v>2.9339999999999997</v>
      </c>
      <c r="P24" s="5"/>
      <c r="Q24" s="5"/>
      <c r="R24" s="1"/>
      <c r="S24" s="1">
        <f t="shared" si="4"/>
        <v>50.7624403544649</v>
      </c>
      <c r="T24" s="1">
        <f t="shared" si="5"/>
        <v>50.7624403544649</v>
      </c>
      <c r="U24" s="1">
        <v>18.459</v>
      </c>
      <c r="V24" s="1">
        <v>14.941599999999999</v>
      </c>
      <c r="W24" s="1">
        <v>11.798400000000001</v>
      </c>
      <c r="X24" s="1">
        <v>12.150600000000001</v>
      </c>
      <c r="Y24" s="1">
        <v>14.749599999999999</v>
      </c>
      <c r="Z24" s="1">
        <v>17.404199999999999</v>
      </c>
      <c r="AA24" s="1">
        <v>18.8446</v>
      </c>
      <c r="AB24" s="1">
        <v>16.375</v>
      </c>
      <c r="AC24" s="1">
        <v>13.3568</v>
      </c>
      <c r="AD24" s="1">
        <v>13.1684</v>
      </c>
      <c r="AE24" s="1"/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35</v>
      </c>
      <c r="C25" s="1">
        <v>375.53699999999998</v>
      </c>
      <c r="D25" s="1"/>
      <c r="E25" s="1">
        <v>86.287000000000006</v>
      </c>
      <c r="F25" s="1">
        <v>287.64999999999998</v>
      </c>
      <c r="G25" s="7">
        <v>1</v>
      </c>
      <c r="H25" s="1">
        <v>60</v>
      </c>
      <c r="I25" s="1" t="s">
        <v>36</v>
      </c>
      <c r="J25" s="1">
        <v>79.8</v>
      </c>
      <c r="K25" s="1">
        <f t="shared" si="2"/>
        <v>6.487000000000009</v>
      </c>
      <c r="L25" s="1"/>
      <c r="M25" s="1"/>
      <c r="N25" s="1">
        <v>0</v>
      </c>
      <c r="O25" s="1">
        <f t="shared" si="3"/>
        <v>28.762333333333334</v>
      </c>
      <c r="P25" s="5"/>
      <c r="Q25" s="5"/>
      <c r="R25" s="1"/>
      <c r="S25" s="1">
        <f t="shared" si="4"/>
        <v>10.000927138502902</v>
      </c>
      <c r="T25" s="1">
        <f t="shared" si="5"/>
        <v>10.000927138502902</v>
      </c>
      <c r="U25" s="1">
        <v>32.263199999999998</v>
      </c>
      <c r="V25" s="1">
        <v>28.7502</v>
      </c>
      <c r="W25" s="1">
        <v>44.961200000000012</v>
      </c>
      <c r="X25" s="1">
        <v>44.0092</v>
      </c>
      <c r="Y25" s="1">
        <v>38.052199999999999</v>
      </c>
      <c r="Z25" s="1">
        <v>27.617799999999999</v>
      </c>
      <c r="AA25" s="1">
        <v>24.850999999999999</v>
      </c>
      <c r="AB25" s="1">
        <v>29.77</v>
      </c>
      <c r="AC25" s="1">
        <v>24.371600000000001</v>
      </c>
      <c r="AD25" s="1">
        <v>22.813800000000001</v>
      </c>
      <c r="AE25" s="1" t="s">
        <v>51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61</v>
      </c>
      <c r="B26" s="11" t="s">
        <v>35</v>
      </c>
      <c r="C26" s="11">
        <v>14.657999999999999</v>
      </c>
      <c r="D26" s="11"/>
      <c r="E26" s="11"/>
      <c r="F26" s="11">
        <v>14.657999999999999</v>
      </c>
      <c r="G26" s="12">
        <v>0</v>
      </c>
      <c r="H26" s="11">
        <v>35</v>
      </c>
      <c r="I26" s="11" t="s">
        <v>62</v>
      </c>
      <c r="J26" s="11">
        <v>11.9</v>
      </c>
      <c r="K26" s="11">
        <f t="shared" si="2"/>
        <v>-11.9</v>
      </c>
      <c r="L26" s="11"/>
      <c r="M26" s="11"/>
      <c r="N26" s="11"/>
      <c r="O26" s="11">
        <f t="shared" si="3"/>
        <v>0</v>
      </c>
      <c r="P26" s="13"/>
      <c r="Q26" s="13"/>
      <c r="R26" s="11"/>
      <c r="S26" s="11" t="e">
        <f t="shared" si="4"/>
        <v>#DIV/0!</v>
      </c>
      <c r="T26" s="11" t="e">
        <f t="shared" si="5"/>
        <v>#DIV/0!</v>
      </c>
      <c r="U26" s="11">
        <v>-0.68920000000000003</v>
      </c>
      <c r="V26" s="11">
        <v>-0.96140000000000003</v>
      </c>
      <c r="W26" s="11">
        <v>-0.13600000000000001</v>
      </c>
      <c r="X26" s="11">
        <v>-0.13600000000000001</v>
      </c>
      <c r="Y26" s="11">
        <v>-0.53639999999999999</v>
      </c>
      <c r="Z26" s="11">
        <v>-0.6734</v>
      </c>
      <c r="AA26" s="11">
        <v>-0.82639999999999991</v>
      </c>
      <c r="AB26" s="11">
        <v>-0.55679999999999996</v>
      </c>
      <c r="AC26" s="11">
        <v>2.3075999999999999</v>
      </c>
      <c r="AD26" s="11">
        <v>2.4527999999999999</v>
      </c>
      <c r="AE26" s="15" t="s">
        <v>141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63</v>
      </c>
      <c r="B27" s="16" t="s">
        <v>35</v>
      </c>
      <c r="C27" s="16">
        <v>19.170000000000002</v>
      </c>
      <c r="D27" s="16"/>
      <c r="E27" s="16">
        <v>2.9239999999999999</v>
      </c>
      <c r="F27" s="16">
        <v>16.245999999999999</v>
      </c>
      <c r="G27" s="17">
        <v>0</v>
      </c>
      <c r="H27" s="16">
        <v>30</v>
      </c>
      <c r="I27" s="16" t="s">
        <v>36</v>
      </c>
      <c r="J27" s="16">
        <v>13.1</v>
      </c>
      <c r="K27" s="16">
        <f t="shared" si="2"/>
        <v>-10.176</v>
      </c>
      <c r="L27" s="16"/>
      <c r="M27" s="16"/>
      <c r="N27" s="16"/>
      <c r="O27" s="16">
        <f t="shared" si="3"/>
        <v>0.97466666666666668</v>
      </c>
      <c r="P27" s="18"/>
      <c r="Q27" s="18"/>
      <c r="R27" s="16"/>
      <c r="S27" s="16">
        <f t="shared" si="4"/>
        <v>16.668262653898768</v>
      </c>
      <c r="T27" s="16">
        <f t="shared" si="5"/>
        <v>16.668262653898768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5" t="s">
        <v>142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35</v>
      </c>
      <c r="C28" s="1">
        <v>63.569000000000003</v>
      </c>
      <c r="D28" s="1">
        <v>72.62</v>
      </c>
      <c r="E28" s="1">
        <v>71.850999999999999</v>
      </c>
      <c r="F28" s="1">
        <v>63.817999999999998</v>
      </c>
      <c r="G28" s="7">
        <v>1</v>
      </c>
      <c r="H28" s="1">
        <v>30</v>
      </c>
      <c r="I28" s="1" t="s">
        <v>36</v>
      </c>
      <c r="J28" s="1">
        <v>62.8</v>
      </c>
      <c r="K28" s="1">
        <f t="shared" si="2"/>
        <v>9.0510000000000019</v>
      </c>
      <c r="L28" s="1"/>
      <c r="M28" s="1"/>
      <c r="N28" s="1">
        <v>26.84308</v>
      </c>
      <c r="O28" s="1">
        <f t="shared" si="3"/>
        <v>23.950333333333333</v>
      </c>
      <c r="P28" s="5">
        <f t="shared" ref="P28" si="8">10*O28-N28-F28</f>
        <v>148.84225333333336</v>
      </c>
      <c r="Q28" s="5"/>
      <c r="R28" s="1"/>
      <c r="S28" s="1">
        <f t="shared" si="4"/>
        <v>10.000000000000002</v>
      </c>
      <c r="T28" s="1">
        <f t="shared" si="5"/>
        <v>3.7853786307775814</v>
      </c>
      <c r="U28" s="1">
        <v>13.145799999999999</v>
      </c>
      <c r="V28" s="1">
        <v>14.8558</v>
      </c>
      <c r="W28" s="1">
        <v>16.898</v>
      </c>
      <c r="X28" s="1">
        <v>15.227399999999999</v>
      </c>
      <c r="Y28" s="1">
        <v>15.3856</v>
      </c>
      <c r="Z28" s="1">
        <v>16.945</v>
      </c>
      <c r="AA28" s="1">
        <v>16.5702</v>
      </c>
      <c r="AB28" s="1">
        <v>15.509</v>
      </c>
      <c r="AC28" s="1">
        <v>12.113799999999999</v>
      </c>
      <c r="AD28" s="1">
        <v>13.2264</v>
      </c>
      <c r="AE28" s="1"/>
      <c r="AF28" s="1">
        <f t="shared" si="6"/>
        <v>149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35</v>
      </c>
      <c r="C29" s="1">
        <v>21.012</v>
      </c>
      <c r="D29" s="1">
        <v>181.078</v>
      </c>
      <c r="E29" s="1">
        <v>51.591000000000001</v>
      </c>
      <c r="F29" s="1">
        <v>149.21700000000001</v>
      </c>
      <c r="G29" s="7">
        <v>1</v>
      </c>
      <c r="H29" s="1">
        <v>30</v>
      </c>
      <c r="I29" s="1" t="s">
        <v>36</v>
      </c>
      <c r="J29" s="1">
        <v>56.5</v>
      </c>
      <c r="K29" s="1">
        <f t="shared" si="2"/>
        <v>-4.9089999999999989</v>
      </c>
      <c r="L29" s="1"/>
      <c r="M29" s="1"/>
      <c r="N29" s="1">
        <v>48.594679999999983</v>
      </c>
      <c r="O29" s="1">
        <f t="shared" si="3"/>
        <v>17.196999999999999</v>
      </c>
      <c r="P29" s="5"/>
      <c r="Q29" s="5"/>
      <c r="R29" s="1"/>
      <c r="S29" s="1">
        <f t="shared" si="4"/>
        <v>11.502685352096297</v>
      </c>
      <c r="T29" s="1">
        <f t="shared" si="5"/>
        <v>11.502685352096297</v>
      </c>
      <c r="U29" s="1">
        <v>27.559200000000001</v>
      </c>
      <c r="V29" s="1">
        <v>25.7438</v>
      </c>
      <c r="W29" s="1">
        <v>23.762799999999999</v>
      </c>
      <c r="X29" s="1">
        <v>25.472000000000001</v>
      </c>
      <c r="Y29" s="1">
        <v>26.218800000000002</v>
      </c>
      <c r="Z29" s="1">
        <v>23.787400000000002</v>
      </c>
      <c r="AA29" s="1">
        <v>22.513999999999999</v>
      </c>
      <c r="AB29" s="1">
        <v>21.721800000000002</v>
      </c>
      <c r="AC29" s="1">
        <v>27.065999999999999</v>
      </c>
      <c r="AD29" s="1">
        <v>30.043600000000001</v>
      </c>
      <c r="AE29" s="1"/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66</v>
      </c>
      <c r="B30" s="16" t="s">
        <v>35</v>
      </c>
      <c r="C30" s="16"/>
      <c r="D30" s="16"/>
      <c r="E30" s="16"/>
      <c r="F30" s="16"/>
      <c r="G30" s="17">
        <v>0</v>
      </c>
      <c r="H30" s="16">
        <v>45</v>
      </c>
      <c r="I30" s="16" t="s">
        <v>36</v>
      </c>
      <c r="J30" s="16"/>
      <c r="K30" s="16">
        <f t="shared" si="2"/>
        <v>0</v>
      </c>
      <c r="L30" s="16"/>
      <c r="M30" s="16"/>
      <c r="N30" s="16"/>
      <c r="O30" s="16">
        <f t="shared" si="3"/>
        <v>0</v>
      </c>
      <c r="P30" s="18"/>
      <c r="Q30" s="18"/>
      <c r="R30" s="16"/>
      <c r="S30" s="16" t="e">
        <f t="shared" si="4"/>
        <v>#DIV/0!</v>
      </c>
      <c r="T30" s="16" t="e">
        <f t="shared" si="5"/>
        <v>#DIV/0!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 t="s">
        <v>67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35</v>
      </c>
      <c r="C31" s="1">
        <v>73.447000000000003</v>
      </c>
      <c r="D31" s="1">
        <v>476.57499999999999</v>
      </c>
      <c r="E31" s="1">
        <v>178.68100000000001</v>
      </c>
      <c r="F31" s="1">
        <v>363.661</v>
      </c>
      <c r="G31" s="7">
        <v>1</v>
      </c>
      <c r="H31" s="1">
        <v>40</v>
      </c>
      <c r="I31" s="1" t="s">
        <v>36</v>
      </c>
      <c r="J31" s="1">
        <v>174.4</v>
      </c>
      <c r="K31" s="1">
        <f t="shared" si="2"/>
        <v>4.2810000000000059</v>
      </c>
      <c r="L31" s="1"/>
      <c r="M31" s="1"/>
      <c r="N31" s="1">
        <v>52.106499999999933</v>
      </c>
      <c r="O31" s="1">
        <f t="shared" si="3"/>
        <v>59.56033333333334</v>
      </c>
      <c r="P31" s="5">
        <f t="shared" ref="P31:P38" si="9">10*O31-N31-F31</f>
        <v>179.83583333333337</v>
      </c>
      <c r="Q31" s="5"/>
      <c r="R31" s="1"/>
      <c r="S31" s="1">
        <f t="shared" si="4"/>
        <v>9.9999999999999982</v>
      </c>
      <c r="T31" s="1">
        <f t="shared" si="5"/>
        <v>6.9806106972761492</v>
      </c>
      <c r="U31" s="1">
        <v>85.546199999999999</v>
      </c>
      <c r="V31" s="1">
        <v>78.234200000000001</v>
      </c>
      <c r="W31" s="1">
        <v>68.128999999999991</v>
      </c>
      <c r="X31" s="1">
        <v>48.635000000000012</v>
      </c>
      <c r="Y31" s="1">
        <v>69.484400000000008</v>
      </c>
      <c r="Z31" s="1">
        <v>70.148600000000002</v>
      </c>
      <c r="AA31" s="1">
        <v>74.080600000000004</v>
      </c>
      <c r="AB31" s="1">
        <v>69.009799999999998</v>
      </c>
      <c r="AC31" s="1">
        <v>62.180600000000013</v>
      </c>
      <c r="AD31" s="1">
        <v>78.434799999999996</v>
      </c>
      <c r="AE31" s="1" t="s">
        <v>51</v>
      </c>
      <c r="AF31" s="1">
        <f t="shared" si="6"/>
        <v>180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35</v>
      </c>
      <c r="C32" s="1">
        <v>-0.27300000000000002</v>
      </c>
      <c r="D32" s="1">
        <v>137.37899999999999</v>
      </c>
      <c r="E32" s="1">
        <v>4.9020000000000001</v>
      </c>
      <c r="F32" s="1">
        <v>128.39400000000001</v>
      </c>
      <c r="G32" s="7">
        <v>1</v>
      </c>
      <c r="H32" s="1">
        <v>40</v>
      </c>
      <c r="I32" s="1" t="s">
        <v>36</v>
      </c>
      <c r="J32" s="1">
        <v>7.5</v>
      </c>
      <c r="K32" s="1">
        <f t="shared" si="2"/>
        <v>-2.5979999999999999</v>
      </c>
      <c r="L32" s="1"/>
      <c r="M32" s="1"/>
      <c r="N32" s="1">
        <v>0</v>
      </c>
      <c r="O32" s="1">
        <f t="shared" si="3"/>
        <v>1.6340000000000001</v>
      </c>
      <c r="P32" s="5"/>
      <c r="Q32" s="5"/>
      <c r="R32" s="1"/>
      <c r="S32" s="1">
        <f t="shared" si="4"/>
        <v>78.576499388004891</v>
      </c>
      <c r="T32" s="1">
        <f t="shared" si="5"/>
        <v>78.576499388004891</v>
      </c>
      <c r="U32" s="1">
        <v>11.4382</v>
      </c>
      <c r="V32" s="1">
        <v>12.8108</v>
      </c>
      <c r="W32" s="1">
        <v>7.8013999999999992</v>
      </c>
      <c r="X32" s="1">
        <v>7.7257999999999996</v>
      </c>
      <c r="Y32" s="1">
        <v>7.1272000000000002</v>
      </c>
      <c r="Z32" s="1">
        <v>9.7983999999999991</v>
      </c>
      <c r="AA32" s="1">
        <v>11.793200000000001</v>
      </c>
      <c r="AB32" s="1">
        <v>8.7680000000000007</v>
      </c>
      <c r="AC32" s="1">
        <v>3.9142000000000001</v>
      </c>
      <c r="AD32" s="1">
        <v>5.4613999999999994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35</v>
      </c>
      <c r="C33" s="1">
        <v>-7.3999999999999996E-2</v>
      </c>
      <c r="D33" s="1">
        <v>104.297</v>
      </c>
      <c r="E33" s="1">
        <v>6.875</v>
      </c>
      <c r="F33" s="1">
        <v>96.076999999999998</v>
      </c>
      <c r="G33" s="7">
        <v>1</v>
      </c>
      <c r="H33" s="1">
        <v>30</v>
      </c>
      <c r="I33" s="1" t="s">
        <v>36</v>
      </c>
      <c r="J33" s="1">
        <v>7.8</v>
      </c>
      <c r="K33" s="1">
        <f t="shared" si="2"/>
        <v>-0.92499999999999982</v>
      </c>
      <c r="L33" s="1"/>
      <c r="M33" s="1"/>
      <c r="N33" s="1">
        <v>0</v>
      </c>
      <c r="O33" s="1">
        <f t="shared" si="3"/>
        <v>2.2916666666666665</v>
      </c>
      <c r="P33" s="5"/>
      <c r="Q33" s="5"/>
      <c r="R33" s="1"/>
      <c r="S33" s="1">
        <f t="shared" si="4"/>
        <v>41.924509090909091</v>
      </c>
      <c r="T33" s="1">
        <f t="shared" si="5"/>
        <v>41.924509090909091</v>
      </c>
      <c r="U33" s="1">
        <v>1.8704000000000001</v>
      </c>
      <c r="V33" s="1">
        <v>8.1864000000000008</v>
      </c>
      <c r="W33" s="1">
        <v>3.2141999999999999</v>
      </c>
      <c r="X33" s="1">
        <v>3.4262000000000001</v>
      </c>
      <c r="Y33" s="1">
        <v>1.3091999999999999</v>
      </c>
      <c r="Z33" s="1">
        <v>2.3426</v>
      </c>
      <c r="AA33" s="1">
        <v>5.8984000000000014</v>
      </c>
      <c r="AB33" s="1">
        <v>5.3869999999999996</v>
      </c>
      <c r="AC33" s="1">
        <v>3.6467999999999998</v>
      </c>
      <c r="AD33" s="1">
        <v>2.8647999999999998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35</v>
      </c>
      <c r="C34" s="1">
        <v>-3.105</v>
      </c>
      <c r="D34" s="1">
        <v>408.95600000000002</v>
      </c>
      <c r="E34" s="1">
        <v>28.093</v>
      </c>
      <c r="F34" s="1">
        <v>375.61</v>
      </c>
      <c r="G34" s="7">
        <v>1</v>
      </c>
      <c r="H34" s="1">
        <v>50</v>
      </c>
      <c r="I34" s="1" t="s">
        <v>36</v>
      </c>
      <c r="J34" s="1">
        <v>23.9</v>
      </c>
      <c r="K34" s="1">
        <f t="shared" si="2"/>
        <v>4.1930000000000014</v>
      </c>
      <c r="L34" s="1"/>
      <c r="M34" s="1"/>
      <c r="N34" s="1">
        <v>0</v>
      </c>
      <c r="O34" s="1">
        <f t="shared" si="3"/>
        <v>9.3643333333333327</v>
      </c>
      <c r="P34" s="5"/>
      <c r="Q34" s="5"/>
      <c r="R34" s="1"/>
      <c r="S34" s="1">
        <f t="shared" si="4"/>
        <v>40.110703734026274</v>
      </c>
      <c r="T34" s="1">
        <f t="shared" si="5"/>
        <v>40.110703734026274</v>
      </c>
      <c r="U34" s="1">
        <v>33.690800000000003</v>
      </c>
      <c r="V34" s="1">
        <v>34.931800000000003</v>
      </c>
      <c r="W34" s="1">
        <v>20.694199999999999</v>
      </c>
      <c r="X34" s="1">
        <v>18.100000000000001</v>
      </c>
      <c r="Y34" s="1">
        <v>16.396999999999998</v>
      </c>
      <c r="Z34" s="1">
        <v>16.604199999999999</v>
      </c>
      <c r="AA34" s="1">
        <v>27.7102</v>
      </c>
      <c r="AB34" s="1">
        <v>27.642399999999999</v>
      </c>
      <c r="AC34" s="1">
        <v>24.839600000000001</v>
      </c>
      <c r="AD34" s="1">
        <v>28.008600000000001</v>
      </c>
      <c r="AE34" s="1"/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35</v>
      </c>
      <c r="C35" s="1">
        <v>-1.5680000000000001</v>
      </c>
      <c r="D35" s="1">
        <v>180.89</v>
      </c>
      <c r="E35" s="1">
        <v>24.63</v>
      </c>
      <c r="F35" s="1">
        <v>154.69200000000001</v>
      </c>
      <c r="G35" s="7">
        <v>1</v>
      </c>
      <c r="H35" s="1">
        <v>50</v>
      </c>
      <c r="I35" s="1" t="s">
        <v>36</v>
      </c>
      <c r="J35" s="1">
        <v>18.899999999999999</v>
      </c>
      <c r="K35" s="1">
        <f t="shared" si="2"/>
        <v>5.73</v>
      </c>
      <c r="L35" s="1"/>
      <c r="M35" s="1"/>
      <c r="N35" s="1">
        <v>0</v>
      </c>
      <c r="O35" s="1">
        <f t="shared" si="3"/>
        <v>8.2099999999999991</v>
      </c>
      <c r="P35" s="5"/>
      <c r="Q35" s="5"/>
      <c r="R35" s="1"/>
      <c r="S35" s="1">
        <f t="shared" si="4"/>
        <v>18.841900121802684</v>
      </c>
      <c r="T35" s="1">
        <f t="shared" si="5"/>
        <v>18.841900121802684</v>
      </c>
      <c r="U35" s="1">
        <v>18.057600000000001</v>
      </c>
      <c r="V35" s="1">
        <v>16.805199999999999</v>
      </c>
      <c r="W35" s="1">
        <v>11.447800000000001</v>
      </c>
      <c r="X35" s="1">
        <v>8.8368000000000002</v>
      </c>
      <c r="Y35" s="1">
        <v>13.8416</v>
      </c>
      <c r="Z35" s="1">
        <v>13.542400000000001</v>
      </c>
      <c r="AA35" s="1">
        <v>5.4808000000000003</v>
      </c>
      <c r="AB35" s="1">
        <v>6.0792000000000002</v>
      </c>
      <c r="AC35" s="1">
        <v>11.157999999999999</v>
      </c>
      <c r="AD35" s="1">
        <v>11.8842</v>
      </c>
      <c r="AE35" s="1"/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41</v>
      </c>
      <c r="C36" s="1">
        <v>193</v>
      </c>
      <c r="D36" s="1">
        <v>453</v>
      </c>
      <c r="E36" s="1">
        <v>286</v>
      </c>
      <c r="F36" s="1">
        <v>347</v>
      </c>
      <c r="G36" s="7">
        <v>0.4</v>
      </c>
      <c r="H36" s="1">
        <v>45</v>
      </c>
      <c r="I36" s="1" t="s">
        <v>36</v>
      </c>
      <c r="J36" s="1">
        <v>296</v>
      </c>
      <c r="K36" s="1">
        <f t="shared" si="2"/>
        <v>-10</v>
      </c>
      <c r="L36" s="1"/>
      <c r="M36" s="1"/>
      <c r="N36" s="1">
        <v>155.9999999999998</v>
      </c>
      <c r="O36" s="1">
        <f t="shared" si="3"/>
        <v>95.333333333333329</v>
      </c>
      <c r="P36" s="5">
        <f t="shared" si="9"/>
        <v>450.33333333333348</v>
      </c>
      <c r="Q36" s="5"/>
      <c r="R36" s="1"/>
      <c r="S36" s="1">
        <f t="shared" si="4"/>
        <v>10</v>
      </c>
      <c r="T36" s="1">
        <f t="shared" si="5"/>
        <v>5.276223776223774</v>
      </c>
      <c r="U36" s="1">
        <v>87.4</v>
      </c>
      <c r="V36" s="1">
        <v>70.400000000000006</v>
      </c>
      <c r="W36" s="1">
        <v>78.8</v>
      </c>
      <c r="X36" s="1">
        <v>71.2</v>
      </c>
      <c r="Y36" s="1">
        <v>88.4</v>
      </c>
      <c r="Z36" s="1">
        <v>88.6</v>
      </c>
      <c r="AA36" s="1">
        <v>83.2</v>
      </c>
      <c r="AB36" s="1">
        <v>82.6</v>
      </c>
      <c r="AC36" s="1">
        <v>76.8</v>
      </c>
      <c r="AD36" s="1">
        <v>85.2</v>
      </c>
      <c r="AE36" s="1"/>
      <c r="AF36" s="1">
        <f t="shared" si="6"/>
        <v>180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41</v>
      </c>
      <c r="C37" s="1">
        <v>40</v>
      </c>
      <c r="D37" s="1">
        <v>2</v>
      </c>
      <c r="E37" s="1">
        <v>30</v>
      </c>
      <c r="F37" s="1">
        <v>12</v>
      </c>
      <c r="G37" s="7">
        <v>0.45</v>
      </c>
      <c r="H37" s="1">
        <v>50</v>
      </c>
      <c r="I37" s="1" t="s">
        <v>36</v>
      </c>
      <c r="J37" s="1">
        <v>30</v>
      </c>
      <c r="K37" s="1">
        <f t="shared" si="2"/>
        <v>0</v>
      </c>
      <c r="L37" s="1"/>
      <c r="M37" s="1"/>
      <c r="N37" s="1">
        <v>39</v>
      </c>
      <c r="O37" s="1">
        <f t="shared" si="3"/>
        <v>10</v>
      </c>
      <c r="P37" s="5">
        <f t="shared" si="9"/>
        <v>49</v>
      </c>
      <c r="Q37" s="5"/>
      <c r="R37" s="1"/>
      <c r="S37" s="1">
        <f t="shared" si="4"/>
        <v>10</v>
      </c>
      <c r="T37" s="1">
        <f t="shared" si="5"/>
        <v>5.0999999999999996</v>
      </c>
      <c r="U37" s="1">
        <v>16.8</v>
      </c>
      <c r="V37" s="1">
        <v>4.8</v>
      </c>
      <c r="W37" s="1">
        <v>10.6</v>
      </c>
      <c r="X37" s="1">
        <v>11.4</v>
      </c>
      <c r="Y37" s="1">
        <v>5.2</v>
      </c>
      <c r="Z37" s="1">
        <v>4.4000000000000004</v>
      </c>
      <c r="AA37" s="1">
        <v>2</v>
      </c>
      <c r="AB37" s="1">
        <v>2.6</v>
      </c>
      <c r="AC37" s="1">
        <v>7.4</v>
      </c>
      <c r="AD37" s="1">
        <v>7.6</v>
      </c>
      <c r="AE37" s="1"/>
      <c r="AF37" s="1">
        <f t="shared" si="6"/>
        <v>22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41</v>
      </c>
      <c r="C38" s="1">
        <v>151</v>
      </c>
      <c r="D38" s="1">
        <v>531</v>
      </c>
      <c r="E38" s="1">
        <v>266</v>
      </c>
      <c r="F38" s="1">
        <v>407</v>
      </c>
      <c r="G38" s="7">
        <v>0.4</v>
      </c>
      <c r="H38" s="1">
        <v>45</v>
      </c>
      <c r="I38" s="1" t="s">
        <v>36</v>
      </c>
      <c r="J38" s="1">
        <v>273</v>
      </c>
      <c r="K38" s="1">
        <f t="shared" ref="K38:K69" si="10">E38-J38</f>
        <v>-7</v>
      </c>
      <c r="L38" s="1"/>
      <c r="M38" s="1"/>
      <c r="N38" s="1">
        <v>58.200000000000223</v>
      </c>
      <c r="O38" s="1">
        <f t="shared" si="3"/>
        <v>88.666666666666671</v>
      </c>
      <c r="P38" s="5">
        <f t="shared" si="9"/>
        <v>421.46666666666647</v>
      </c>
      <c r="Q38" s="5"/>
      <c r="R38" s="1"/>
      <c r="S38" s="1">
        <f t="shared" si="4"/>
        <v>10</v>
      </c>
      <c r="T38" s="1">
        <f t="shared" si="5"/>
        <v>5.2466165413533856</v>
      </c>
      <c r="U38" s="1">
        <v>79</v>
      </c>
      <c r="V38" s="1">
        <v>70</v>
      </c>
      <c r="W38" s="1">
        <v>72.400000000000006</v>
      </c>
      <c r="X38" s="1">
        <v>67.400000000000006</v>
      </c>
      <c r="Y38" s="1">
        <v>72.8</v>
      </c>
      <c r="Z38" s="1">
        <v>76</v>
      </c>
      <c r="AA38" s="1">
        <v>67</v>
      </c>
      <c r="AB38" s="1">
        <v>67.2</v>
      </c>
      <c r="AC38" s="1">
        <v>81.8</v>
      </c>
      <c r="AD38" s="1">
        <v>83.8</v>
      </c>
      <c r="AE38" s="1"/>
      <c r="AF38" s="1">
        <f t="shared" si="6"/>
        <v>169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35</v>
      </c>
      <c r="C39" s="1">
        <v>86.637</v>
      </c>
      <c r="D39" s="1"/>
      <c r="E39" s="1">
        <v>16.742999999999999</v>
      </c>
      <c r="F39" s="1">
        <v>68.494</v>
      </c>
      <c r="G39" s="7">
        <v>1</v>
      </c>
      <c r="H39" s="1">
        <v>45</v>
      </c>
      <c r="I39" s="1" t="s">
        <v>36</v>
      </c>
      <c r="J39" s="1">
        <v>15.3</v>
      </c>
      <c r="K39" s="1">
        <f t="shared" si="10"/>
        <v>1.4429999999999978</v>
      </c>
      <c r="L39" s="1"/>
      <c r="M39" s="1"/>
      <c r="N39" s="1">
        <v>0</v>
      </c>
      <c r="O39" s="1">
        <f t="shared" si="3"/>
        <v>5.5809999999999995</v>
      </c>
      <c r="P39" s="5"/>
      <c r="Q39" s="5"/>
      <c r="R39" s="1"/>
      <c r="S39" s="1">
        <f t="shared" si="4"/>
        <v>12.272710983694679</v>
      </c>
      <c r="T39" s="1">
        <f t="shared" si="5"/>
        <v>12.272710983694679</v>
      </c>
      <c r="U39" s="1">
        <v>6.4725999999999999</v>
      </c>
      <c r="V39" s="1">
        <v>7.5483999999999991</v>
      </c>
      <c r="W39" s="1">
        <v>2.1551999999999998</v>
      </c>
      <c r="X39" s="1">
        <v>-0.152</v>
      </c>
      <c r="Y39" s="1">
        <v>4.4003999999999994</v>
      </c>
      <c r="Z39" s="1">
        <v>9.4337999999999997</v>
      </c>
      <c r="AA39" s="1">
        <v>15.9496</v>
      </c>
      <c r="AB39" s="1">
        <v>11.532999999999999</v>
      </c>
      <c r="AC39" s="1">
        <v>2.6320000000000001</v>
      </c>
      <c r="AD39" s="1">
        <v>3.3723999999999998</v>
      </c>
      <c r="AE39" s="1"/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41</v>
      </c>
      <c r="C40" s="1">
        <v>18</v>
      </c>
      <c r="D40" s="1">
        <v>24</v>
      </c>
      <c r="E40" s="1">
        <v>5</v>
      </c>
      <c r="F40" s="1">
        <v>29</v>
      </c>
      <c r="G40" s="7">
        <v>0.45</v>
      </c>
      <c r="H40" s="1">
        <v>45</v>
      </c>
      <c r="I40" s="1" t="s">
        <v>36</v>
      </c>
      <c r="J40" s="1">
        <v>8</v>
      </c>
      <c r="K40" s="1">
        <f t="shared" si="10"/>
        <v>-3</v>
      </c>
      <c r="L40" s="1"/>
      <c r="M40" s="1"/>
      <c r="N40" s="1">
        <v>9.8000000000000007</v>
      </c>
      <c r="O40" s="1">
        <f t="shared" si="3"/>
        <v>1.6666666666666667</v>
      </c>
      <c r="P40" s="5"/>
      <c r="Q40" s="5"/>
      <c r="R40" s="1"/>
      <c r="S40" s="1">
        <f t="shared" si="4"/>
        <v>23.279999999999998</v>
      </c>
      <c r="T40" s="1">
        <f t="shared" si="5"/>
        <v>23.279999999999998</v>
      </c>
      <c r="U40" s="1">
        <v>5</v>
      </c>
      <c r="V40" s="1">
        <v>4.5999999999999996</v>
      </c>
      <c r="W40" s="1">
        <v>6</v>
      </c>
      <c r="X40" s="1">
        <v>6</v>
      </c>
      <c r="Y40" s="1">
        <v>2</v>
      </c>
      <c r="Z40" s="1">
        <v>4</v>
      </c>
      <c r="AA40" s="1">
        <v>5.8</v>
      </c>
      <c r="AB40" s="1">
        <v>4.5999999999999996</v>
      </c>
      <c r="AC40" s="1">
        <v>1.4</v>
      </c>
      <c r="AD40" s="1">
        <v>1.4</v>
      </c>
      <c r="AE40" s="15" t="s">
        <v>58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78</v>
      </c>
      <c r="B41" s="11" t="s">
        <v>35</v>
      </c>
      <c r="C41" s="11">
        <v>-21.04</v>
      </c>
      <c r="D41" s="11"/>
      <c r="E41" s="11"/>
      <c r="F41" s="11">
        <v>-21.04</v>
      </c>
      <c r="G41" s="12">
        <v>0</v>
      </c>
      <c r="H41" s="11">
        <v>35</v>
      </c>
      <c r="I41" s="11" t="s">
        <v>62</v>
      </c>
      <c r="J41" s="11"/>
      <c r="K41" s="11">
        <f t="shared" si="10"/>
        <v>0</v>
      </c>
      <c r="L41" s="11"/>
      <c r="M41" s="11"/>
      <c r="N41" s="11"/>
      <c r="O41" s="11">
        <f t="shared" si="3"/>
        <v>0</v>
      </c>
      <c r="P41" s="13"/>
      <c r="Q41" s="13"/>
      <c r="R41" s="11"/>
      <c r="S41" s="11" t="e">
        <f t="shared" si="4"/>
        <v>#DIV/0!</v>
      </c>
      <c r="T41" s="11" t="e">
        <f t="shared" si="5"/>
        <v>#DIV/0!</v>
      </c>
      <c r="U41" s="11">
        <v>4.2080000000000002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/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41</v>
      </c>
      <c r="C42" s="1">
        <v>90</v>
      </c>
      <c r="D42" s="1">
        <v>30</v>
      </c>
      <c r="E42" s="1">
        <v>59</v>
      </c>
      <c r="F42" s="1">
        <v>57</v>
      </c>
      <c r="G42" s="7">
        <v>0.35</v>
      </c>
      <c r="H42" s="1">
        <v>40</v>
      </c>
      <c r="I42" s="1" t="s">
        <v>36</v>
      </c>
      <c r="J42" s="1">
        <v>61</v>
      </c>
      <c r="K42" s="1">
        <f t="shared" si="10"/>
        <v>-2</v>
      </c>
      <c r="L42" s="1"/>
      <c r="M42" s="1"/>
      <c r="N42" s="1">
        <v>6.6000000000000227</v>
      </c>
      <c r="O42" s="1">
        <f t="shared" si="3"/>
        <v>19.666666666666668</v>
      </c>
      <c r="P42" s="5">
        <f t="shared" ref="P42:P55" si="11">10*O42-N42-F42</f>
        <v>133.06666666666666</v>
      </c>
      <c r="Q42" s="5"/>
      <c r="R42" s="1"/>
      <c r="S42" s="1">
        <f t="shared" si="4"/>
        <v>10</v>
      </c>
      <c r="T42" s="1">
        <f t="shared" si="5"/>
        <v>3.2338983050847467</v>
      </c>
      <c r="U42" s="1">
        <v>24.8</v>
      </c>
      <c r="V42" s="1">
        <v>15.2</v>
      </c>
      <c r="W42" s="1">
        <v>21</v>
      </c>
      <c r="X42" s="1">
        <v>19</v>
      </c>
      <c r="Y42" s="1">
        <v>3.4</v>
      </c>
      <c r="Z42" s="1">
        <v>5.6</v>
      </c>
      <c r="AA42" s="1">
        <v>13.2</v>
      </c>
      <c r="AB42" s="1">
        <v>13.6</v>
      </c>
      <c r="AC42" s="1">
        <v>8</v>
      </c>
      <c r="AD42" s="1">
        <v>9</v>
      </c>
      <c r="AE42" s="1"/>
      <c r="AF42" s="1">
        <f t="shared" si="6"/>
        <v>47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35</v>
      </c>
      <c r="C43" s="1">
        <v>-0.67600000000000005</v>
      </c>
      <c r="D43" s="1">
        <v>340.26900000000001</v>
      </c>
      <c r="E43" s="1">
        <v>22.637</v>
      </c>
      <c r="F43" s="1">
        <v>311.267</v>
      </c>
      <c r="G43" s="7">
        <v>1</v>
      </c>
      <c r="H43" s="1">
        <v>40</v>
      </c>
      <c r="I43" s="1" t="s">
        <v>36</v>
      </c>
      <c r="J43" s="1">
        <v>30.1</v>
      </c>
      <c r="K43" s="1">
        <f t="shared" si="10"/>
        <v>-7.463000000000001</v>
      </c>
      <c r="L43" s="1"/>
      <c r="M43" s="1"/>
      <c r="N43" s="1">
        <v>0</v>
      </c>
      <c r="O43" s="1">
        <f t="shared" si="3"/>
        <v>7.5456666666666665</v>
      </c>
      <c r="P43" s="5"/>
      <c r="Q43" s="5"/>
      <c r="R43" s="1"/>
      <c r="S43" s="1">
        <f t="shared" si="4"/>
        <v>41.251093342757436</v>
      </c>
      <c r="T43" s="1">
        <f t="shared" si="5"/>
        <v>41.251093342757436</v>
      </c>
      <c r="U43" s="1">
        <v>36.6952</v>
      </c>
      <c r="V43" s="1">
        <v>34.061199999999999</v>
      </c>
      <c r="W43" s="1">
        <v>22.594000000000001</v>
      </c>
      <c r="X43" s="1">
        <v>16.1938</v>
      </c>
      <c r="Y43" s="1">
        <v>8.8361999999999998</v>
      </c>
      <c r="Z43" s="1">
        <v>14.5238</v>
      </c>
      <c r="AA43" s="1">
        <v>30.297799999999999</v>
      </c>
      <c r="AB43" s="1">
        <v>28.046399999999998</v>
      </c>
      <c r="AC43" s="1">
        <v>18.706800000000001</v>
      </c>
      <c r="AD43" s="1">
        <v>21.5624</v>
      </c>
      <c r="AE43" s="1"/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41</v>
      </c>
      <c r="C44" s="1"/>
      <c r="D44" s="1">
        <v>156</v>
      </c>
      <c r="E44" s="1">
        <v>-3</v>
      </c>
      <c r="F44" s="1">
        <v>143</v>
      </c>
      <c r="G44" s="7">
        <v>0.4</v>
      </c>
      <c r="H44" s="1">
        <v>40</v>
      </c>
      <c r="I44" s="1" t="s">
        <v>36</v>
      </c>
      <c r="J44" s="1">
        <v>40</v>
      </c>
      <c r="K44" s="1">
        <f t="shared" si="10"/>
        <v>-43</v>
      </c>
      <c r="L44" s="1"/>
      <c r="M44" s="1"/>
      <c r="N44" s="1">
        <v>0</v>
      </c>
      <c r="O44" s="1">
        <f t="shared" si="3"/>
        <v>-1</v>
      </c>
      <c r="P44" s="5"/>
      <c r="Q44" s="5"/>
      <c r="R44" s="1"/>
      <c r="S44" s="1">
        <f t="shared" si="4"/>
        <v>-143</v>
      </c>
      <c r="T44" s="1">
        <f t="shared" si="5"/>
        <v>-143</v>
      </c>
      <c r="U44" s="1">
        <v>26</v>
      </c>
      <c r="V44" s="1">
        <v>18.399999999999999</v>
      </c>
      <c r="W44" s="1">
        <v>9</v>
      </c>
      <c r="X44" s="1">
        <v>11</v>
      </c>
      <c r="Y44" s="1">
        <v>19</v>
      </c>
      <c r="Z44" s="1">
        <v>19.2</v>
      </c>
      <c r="AA44" s="1">
        <v>11.4</v>
      </c>
      <c r="AB44" s="1">
        <v>12.8</v>
      </c>
      <c r="AC44" s="1">
        <v>20.399999999999999</v>
      </c>
      <c r="AD44" s="1">
        <v>24</v>
      </c>
      <c r="AE44" s="1"/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41</v>
      </c>
      <c r="C45" s="1">
        <v>507</v>
      </c>
      <c r="D45" s="1"/>
      <c r="E45" s="1">
        <v>68</v>
      </c>
      <c r="F45" s="1">
        <v>437</v>
      </c>
      <c r="G45" s="7">
        <v>0.4</v>
      </c>
      <c r="H45" s="1">
        <v>45</v>
      </c>
      <c r="I45" s="1" t="s">
        <v>36</v>
      </c>
      <c r="J45" s="1">
        <v>70</v>
      </c>
      <c r="K45" s="1">
        <f t="shared" si="10"/>
        <v>-2</v>
      </c>
      <c r="L45" s="1"/>
      <c r="M45" s="1"/>
      <c r="N45" s="1">
        <v>0</v>
      </c>
      <c r="O45" s="1">
        <f t="shared" si="3"/>
        <v>22.666666666666668</v>
      </c>
      <c r="P45" s="5"/>
      <c r="Q45" s="5"/>
      <c r="R45" s="1"/>
      <c r="S45" s="1">
        <f t="shared" si="4"/>
        <v>19.27941176470588</v>
      </c>
      <c r="T45" s="1">
        <f t="shared" si="5"/>
        <v>19.27941176470588</v>
      </c>
      <c r="U45" s="1">
        <v>40.4</v>
      </c>
      <c r="V45" s="1">
        <v>22.8</v>
      </c>
      <c r="W45" s="1">
        <v>91.2</v>
      </c>
      <c r="X45" s="1">
        <v>91</v>
      </c>
      <c r="Y45" s="1">
        <v>1.2</v>
      </c>
      <c r="Z45" s="1">
        <v>10</v>
      </c>
      <c r="AA45" s="1">
        <v>76.400000000000006</v>
      </c>
      <c r="AB45" s="1">
        <v>72</v>
      </c>
      <c r="AC45" s="1">
        <v>21.8</v>
      </c>
      <c r="AD45" s="1">
        <v>28.8</v>
      </c>
      <c r="AE45" s="15" t="s">
        <v>144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35</v>
      </c>
      <c r="C46" s="1">
        <v>-1.6739999999999999</v>
      </c>
      <c r="D46" s="1">
        <v>333.08199999999999</v>
      </c>
      <c r="E46" s="1">
        <v>27.588999999999999</v>
      </c>
      <c r="F46" s="1">
        <v>302.38799999999998</v>
      </c>
      <c r="G46" s="7">
        <v>1</v>
      </c>
      <c r="H46" s="1">
        <v>40</v>
      </c>
      <c r="I46" s="1" t="s">
        <v>36</v>
      </c>
      <c r="J46" s="1">
        <v>29.3</v>
      </c>
      <c r="K46" s="1">
        <f t="shared" si="10"/>
        <v>-1.7110000000000021</v>
      </c>
      <c r="L46" s="1"/>
      <c r="M46" s="1"/>
      <c r="N46" s="1">
        <v>0</v>
      </c>
      <c r="O46" s="1">
        <f t="shared" si="3"/>
        <v>9.1963333333333335</v>
      </c>
      <c r="P46" s="5"/>
      <c r="Q46" s="5"/>
      <c r="R46" s="1"/>
      <c r="S46" s="1">
        <f t="shared" si="4"/>
        <v>32.881365761716623</v>
      </c>
      <c r="T46" s="1">
        <f t="shared" si="5"/>
        <v>32.881365761716623</v>
      </c>
      <c r="U46" s="1">
        <v>40.4328</v>
      </c>
      <c r="V46" s="1">
        <v>35.076599999999999</v>
      </c>
      <c r="W46" s="1">
        <v>24.657399999999999</v>
      </c>
      <c r="X46" s="1">
        <v>24.382400000000001</v>
      </c>
      <c r="Y46" s="1">
        <v>31.646799999999999</v>
      </c>
      <c r="Z46" s="1">
        <v>31.089400000000001</v>
      </c>
      <c r="AA46" s="1">
        <v>26.712</v>
      </c>
      <c r="AB46" s="1">
        <v>26.3538</v>
      </c>
      <c r="AC46" s="1">
        <v>25.6708</v>
      </c>
      <c r="AD46" s="1">
        <v>25.551200000000001</v>
      </c>
      <c r="AE46" s="1"/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41</v>
      </c>
      <c r="C47" s="1">
        <v>89</v>
      </c>
      <c r="D47" s="1">
        <v>102</v>
      </c>
      <c r="E47" s="1">
        <v>72</v>
      </c>
      <c r="F47" s="1">
        <v>114</v>
      </c>
      <c r="G47" s="7">
        <v>0.35</v>
      </c>
      <c r="H47" s="1">
        <v>40</v>
      </c>
      <c r="I47" s="1" t="s">
        <v>36</v>
      </c>
      <c r="J47" s="1">
        <v>76</v>
      </c>
      <c r="K47" s="1">
        <f t="shared" si="10"/>
        <v>-4</v>
      </c>
      <c r="L47" s="1"/>
      <c r="M47" s="1"/>
      <c r="N47" s="1">
        <v>106</v>
      </c>
      <c r="O47" s="1">
        <f t="shared" si="3"/>
        <v>24</v>
      </c>
      <c r="P47" s="5">
        <f t="shared" si="11"/>
        <v>20</v>
      </c>
      <c r="Q47" s="5"/>
      <c r="R47" s="1"/>
      <c r="S47" s="1">
        <f t="shared" si="4"/>
        <v>10</v>
      </c>
      <c r="T47" s="1">
        <f t="shared" si="5"/>
        <v>9.1666666666666661</v>
      </c>
      <c r="U47" s="1">
        <v>39.200000000000003</v>
      </c>
      <c r="V47" s="1">
        <v>38</v>
      </c>
      <c r="W47" s="1">
        <v>34.799999999999997</v>
      </c>
      <c r="X47" s="1">
        <v>32.4</v>
      </c>
      <c r="Y47" s="1">
        <v>26</v>
      </c>
      <c r="Z47" s="1">
        <v>26.6</v>
      </c>
      <c r="AA47" s="1">
        <v>17.600000000000001</v>
      </c>
      <c r="AB47" s="1">
        <v>18</v>
      </c>
      <c r="AC47" s="1">
        <v>12.8</v>
      </c>
      <c r="AD47" s="1">
        <v>13.6</v>
      </c>
      <c r="AE47" s="1" t="s">
        <v>51</v>
      </c>
      <c r="AF47" s="1">
        <f t="shared" si="6"/>
        <v>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41</v>
      </c>
      <c r="C48" s="1">
        <v>57</v>
      </c>
      <c r="D48" s="1">
        <v>501</v>
      </c>
      <c r="E48" s="1">
        <v>160</v>
      </c>
      <c r="F48" s="1">
        <v>374</v>
      </c>
      <c r="G48" s="7">
        <v>0.4</v>
      </c>
      <c r="H48" s="1">
        <v>40</v>
      </c>
      <c r="I48" s="1" t="s">
        <v>36</v>
      </c>
      <c r="J48" s="1">
        <v>200</v>
      </c>
      <c r="K48" s="1">
        <f t="shared" si="10"/>
        <v>-40</v>
      </c>
      <c r="L48" s="1"/>
      <c r="M48" s="1"/>
      <c r="N48" s="1">
        <v>128.39999999999989</v>
      </c>
      <c r="O48" s="1">
        <f t="shared" si="3"/>
        <v>53.333333333333336</v>
      </c>
      <c r="P48" s="5">
        <f t="shared" si="11"/>
        <v>30.933333333333508</v>
      </c>
      <c r="Q48" s="5"/>
      <c r="R48" s="1"/>
      <c r="S48" s="1">
        <f t="shared" si="4"/>
        <v>10</v>
      </c>
      <c r="T48" s="1">
        <f t="shared" si="5"/>
        <v>9.4199999999999964</v>
      </c>
      <c r="U48" s="1">
        <v>88.6</v>
      </c>
      <c r="V48" s="1">
        <v>68</v>
      </c>
      <c r="W48" s="1">
        <v>65.599999999999994</v>
      </c>
      <c r="X48" s="1">
        <v>58.2</v>
      </c>
      <c r="Y48" s="1">
        <v>70</v>
      </c>
      <c r="Z48" s="1">
        <v>72.599999999999994</v>
      </c>
      <c r="AA48" s="1">
        <v>71</v>
      </c>
      <c r="AB48" s="1">
        <v>75.599999999999994</v>
      </c>
      <c r="AC48" s="1">
        <v>75</v>
      </c>
      <c r="AD48" s="1">
        <v>81.2</v>
      </c>
      <c r="AE48" s="1"/>
      <c r="AF48" s="1">
        <f t="shared" si="6"/>
        <v>12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35</v>
      </c>
      <c r="C49" s="1">
        <v>79.587999999999994</v>
      </c>
      <c r="D49" s="1">
        <v>129.21</v>
      </c>
      <c r="E49" s="1">
        <v>35.768000000000001</v>
      </c>
      <c r="F49" s="1">
        <v>161.464</v>
      </c>
      <c r="G49" s="7">
        <v>1</v>
      </c>
      <c r="H49" s="1">
        <v>50</v>
      </c>
      <c r="I49" s="1" t="s">
        <v>36</v>
      </c>
      <c r="J49" s="1">
        <v>35.299999999999997</v>
      </c>
      <c r="K49" s="1">
        <f t="shared" si="10"/>
        <v>0.46800000000000352</v>
      </c>
      <c r="L49" s="1"/>
      <c r="M49" s="1"/>
      <c r="N49" s="1">
        <v>0</v>
      </c>
      <c r="O49" s="1">
        <f t="shared" si="3"/>
        <v>11.922666666666666</v>
      </c>
      <c r="P49" s="5"/>
      <c r="Q49" s="5"/>
      <c r="R49" s="1"/>
      <c r="S49" s="1">
        <f t="shared" si="4"/>
        <v>13.542607917691791</v>
      </c>
      <c r="T49" s="1">
        <f t="shared" si="5"/>
        <v>13.542607917691791</v>
      </c>
      <c r="U49" s="1">
        <v>28.671600000000002</v>
      </c>
      <c r="V49" s="1">
        <v>21.400400000000001</v>
      </c>
      <c r="W49" s="1">
        <v>20.304400000000001</v>
      </c>
      <c r="X49" s="1">
        <v>20.025600000000001</v>
      </c>
      <c r="Y49" s="1">
        <v>14.5036</v>
      </c>
      <c r="Z49" s="1">
        <v>15.5832</v>
      </c>
      <c r="AA49" s="1">
        <v>14.323</v>
      </c>
      <c r="AB49" s="1">
        <v>13.247400000000001</v>
      </c>
      <c r="AC49" s="1">
        <v>13.4946</v>
      </c>
      <c r="AD49" s="1">
        <v>14.321400000000001</v>
      </c>
      <c r="AE49" s="1"/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35</v>
      </c>
      <c r="C50" s="1">
        <v>-1.3859999999999999</v>
      </c>
      <c r="D50" s="1">
        <v>246.91200000000001</v>
      </c>
      <c r="E50" s="1">
        <v>32.752000000000002</v>
      </c>
      <c r="F50" s="1">
        <v>212.23</v>
      </c>
      <c r="G50" s="7">
        <v>1</v>
      </c>
      <c r="H50" s="1">
        <v>50</v>
      </c>
      <c r="I50" s="1" t="s">
        <v>36</v>
      </c>
      <c r="J50" s="1">
        <v>32.6</v>
      </c>
      <c r="K50" s="1">
        <f t="shared" si="10"/>
        <v>0.15200000000000102</v>
      </c>
      <c r="L50" s="1"/>
      <c r="M50" s="1"/>
      <c r="N50" s="1">
        <v>0</v>
      </c>
      <c r="O50" s="1">
        <f t="shared" si="3"/>
        <v>10.917333333333334</v>
      </c>
      <c r="P50" s="5"/>
      <c r="Q50" s="5"/>
      <c r="R50" s="1"/>
      <c r="S50" s="1">
        <f t="shared" si="4"/>
        <v>19.439728871519296</v>
      </c>
      <c r="T50" s="1">
        <f t="shared" si="5"/>
        <v>19.439728871519296</v>
      </c>
      <c r="U50" s="1">
        <v>19.791</v>
      </c>
      <c r="V50" s="1">
        <v>20.8796</v>
      </c>
      <c r="W50" s="1">
        <v>12.777200000000001</v>
      </c>
      <c r="X50" s="1">
        <v>12.5116</v>
      </c>
      <c r="Y50" s="1">
        <v>14.8162</v>
      </c>
      <c r="Z50" s="1">
        <v>15.726599999999999</v>
      </c>
      <c r="AA50" s="1">
        <v>21.5806</v>
      </c>
      <c r="AB50" s="1">
        <v>21.923400000000001</v>
      </c>
      <c r="AC50" s="1">
        <v>19.148599999999998</v>
      </c>
      <c r="AD50" s="1">
        <v>19.536000000000001</v>
      </c>
      <c r="AE50" s="1"/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35</v>
      </c>
      <c r="C51" s="1">
        <v>103.488</v>
      </c>
      <c r="D51" s="1">
        <v>91.006</v>
      </c>
      <c r="E51" s="1">
        <v>67.462999999999994</v>
      </c>
      <c r="F51" s="1">
        <v>126.741</v>
      </c>
      <c r="G51" s="7">
        <v>1</v>
      </c>
      <c r="H51" s="1">
        <v>40</v>
      </c>
      <c r="I51" s="1" t="s">
        <v>89</v>
      </c>
      <c r="J51" s="1">
        <v>63</v>
      </c>
      <c r="K51" s="1">
        <f t="shared" si="10"/>
        <v>4.4629999999999939</v>
      </c>
      <c r="L51" s="1"/>
      <c r="M51" s="1"/>
      <c r="N51" s="1">
        <v>130.98070000000001</v>
      </c>
      <c r="O51" s="1">
        <f t="shared" si="3"/>
        <v>22.487666666666666</v>
      </c>
      <c r="P51" s="5"/>
      <c r="Q51" s="5"/>
      <c r="R51" s="1"/>
      <c r="S51" s="1">
        <f t="shared" si="4"/>
        <v>11.460579873412092</v>
      </c>
      <c r="T51" s="1">
        <f t="shared" si="5"/>
        <v>11.460579873412092</v>
      </c>
      <c r="U51" s="1">
        <v>27.501799999999999</v>
      </c>
      <c r="V51" s="1">
        <v>22.827400000000001</v>
      </c>
      <c r="W51" s="1">
        <v>29.871400000000001</v>
      </c>
      <c r="X51" s="1">
        <v>29.610800000000001</v>
      </c>
      <c r="Y51" s="1">
        <v>27.110199999999999</v>
      </c>
      <c r="Z51" s="1">
        <v>32.774799999999999</v>
      </c>
      <c r="AA51" s="1">
        <v>28.258400000000002</v>
      </c>
      <c r="AB51" s="1">
        <v>23.075800000000001</v>
      </c>
      <c r="AC51" s="1">
        <v>24.7134</v>
      </c>
      <c r="AD51" s="1">
        <v>27.8766</v>
      </c>
      <c r="AE51" s="1"/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41</v>
      </c>
      <c r="C52" s="1">
        <v>36</v>
      </c>
      <c r="D52" s="1">
        <v>6</v>
      </c>
      <c r="E52" s="1">
        <v>39</v>
      </c>
      <c r="F52" s="1">
        <v>2</v>
      </c>
      <c r="G52" s="7">
        <v>0.45</v>
      </c>
      <c r="H52" s="1">
        <v>50</v>
      </c>
      <c r="I52" s="1" t="s">
        <v>36</v>
      </c>
      <c r="J52" s="1">
        <v>40</v>
      </c>
      <c r="K52" s="1">
        <f t="shared" si="10"/>
        <v>-1</v>
      </c>
      <c r="L52" s="1"/>
      <c r="M52" s="1"/>
      <c r="N52" s="1">
        <v>50</v>
      </c>
      <c r="O52" s="1">
        <f t="shared" si="3"/>
        <v>13</v>
      </c>
      <c r="P52" s="5">
        <f t="shared" si="11"/>
        <v>78</v>
      </c>
      <c r="Q52" s="5"/>
      <c r="R52" s="1"/>
      <c r="S52" s="1">
        <f t="shared" si="4"/>
        <v>10</v>
      </c>
      <c r="T52" s="1">
        <f t="shared" si="5"/>
        <v>4</v>
      </c>
      <c r="U52" s="1">
        <v>16.2</v>
      </c>
      <c r="V52" s="1">
        <v>5.8</v>
      </c>
      <c r="W52" s="1">
        <v>9.8000000000000007</v>
      </c>
      <c r="X52" s="1">
        <v>11.2</v>
      </c>
      <c r="Y52" s="1">
        <v>7.2</v>
      </c>
      <c r="Z52" s="1">
        <v>6</v>
      </c>
      <c r="AA52" s="1">
        <v>3.4</v>
      </c>
      <c r="AB52" s="1">
        <v>4.4000000000000004</v>
      </c>
      <c r="AC52" s="1">
        <v>8.8000000000000007</v>
      </c>
      <c r="AD52" s="1">
        <v>8.8000000000000007</v>
      </c>
      <c r="AE52" s="1"/>
      <c r="AF52" s="1">
        <f t="shared" si="6"/>
        <v>35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35</v>
      </c>
      <c r="C53" s="1">
        <v>75.424000000000007</v>
      </c>
      <c r="D53" s="1"/>
      <c r="E53" s="1">
        <v>8.8190000000000008</v>
      </c>
      <c r="F53" s="1">
        <v>52.988</v>
      </c>
      <c r="G53" s="7">
        <v>1</v>
      </c>
      <c r="H53" s="1">
        <v>40</v>
      </c>
      <c r="I53" s="1" t="s">
        <v>36</v>
      </c>
      <c r="J53" s="1">
        <v>12.5</v>
      </c>
      <c r="K53" s="1">
        <f t="shared" si="10"/>
        <v>-3.6809999999999992</v>
      </c>
      <c r="L53" s="1"/>
      <c r="M53" s="1"/>
      <c r="N53" s="1">
        <v>26.523</v>
      </c>
      <c r="O53" s="1">
        <f t="shared" si="3"/>
        <v>2.9396666666666671</v>
      </c>
      <c r="P53" s="5"/>
      <c r="Q53" s="5"/>
      <c r="R53" s="1"/>
      <c r="S53" s="1">
        <f t="shared" si="4"/>
        <v>27.047624447216233</v>
      </c>
      <c r="T53" s="1">
        <f t="shared" si="5"/>
        <v>27.047624447216233</v>
      </c>
      <c r="U53" s="1">
        <v>6.7480000000000002</v>
      </c>
      <c r="V53" s="1">
        <v>8.5587999999999997</v>
      </c>
      <c r="W53" s="1">
        <v>3.4367999999999999</v>
      </c>
      <c r="X53" s="1">
        <v>10.648400000000001</v>
      </c>
      <c r="Y53" s="1">
        <v>12.410399999999999</v>
      </c>
      <c r="Z53" s="1">
        <v>9.7409999999999997</v>
      </c>
      <c r="AA53" s="1">
        <v>12.9254</v>
      </c>
      <c r="AB53" s="1">
        <v>8.3672000000000004</v>
      </c>
      <c r="AC53" s="1">
        <v>6.8558000000000003</v>
      </c>
      <c r="AD53" s="1">
        <v>9.5145999999999997</v>
      </c>
      <c r="AE53" s="20" t="s">
        <v>121</v>
      </c>
      <c r="AF53" s="1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41</v>
      </c>
      <c r="C54" s="1"/>
      <c r="D54" s="1">
        <v>60</v>
      </c>
      <c r="E54" s="1">
        <v>14</v>
      </c>
      <c r="F54" s="1">
        <v>46</v>
      </c>
      <c r="G54" s="7">
        <v>0.4</v>
      </c>
      <c r="H54" s="1">
        <v>40</v>
      </c>
      <c r="I54" s="1" t="s">
        <v>36</v>
      </c>
      <c r="J54" s="1">
        <v>14</v>
      </c>
      <c r="K54" s="1">
        <f t="shared" si="10"/>
        <v>0</v>
      </c>
      <c r="L54" s="1"/>
      <c r="M54" s="1"/>
      <c r="N54" s="1">
        <v>0</v>
      </c>
      <c r="O54" s="1">
        <f t="shared" si="3"/>
        <v>4.666666666666667</v>
      </c>
      <c r="P54" s="5"/>
      <c r="Q54" s="5"/>
      <c r="R54" s="1"/>
      <c r="S54" s="1">
        <f t="shared" si="4"/>
        <v>9.8571428571428559</v>
      </c>
      <c r="T54" s="1">
        <f t="shared" si="5"/>
        <v>9.8571428571428559</v>
      </c>
      <c r="U54" s="1">
        <v>5</v>
      </c>
      <c r="V54" s="1">
        <v>8</v>
      </c>
      <c r="W54" s="1">
        <v>-0.4</v>
      </c>
      <c r="X54" s="1">
        <v>0</v>
      </c>
      <c r="Y54" s="1">
        <v>6.2</v>
      </c>
      <c r="Z54" s="1">
        <v>3.8</v>
      </c>
      <c r="AA54" s="1">
        <v>-4.4000000000000004</v>
      </c>
      <c r="AB54" s="1">
        <v>-2</v>
      </c>
      <c r="AC54" s="1">
        <v>-2.2000000000000002</v>
      </c>
      <c r="AD54" s="1">
        <v>-2.2000000000000002</v>
      </c>
      <c r="AE54" s="1" t="s">
        <v>93</v>
      </c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41</v>
      </c>
      <c r="C55" s="1">
        <v>5</v>
      </c>
      <c r="D55" s="1">
        <v>85</v>
      </c>
      <c r="E55" s="1">
        <v>31</v>
      </c>
      <c r="F55" s="1">
        <v>53</v>
      </c>
      <c r="G55" s="7">
        <v>0.4</v>
      </c>
      <c r="H55" s="1">
        <v>40</v>
      </c>
      <c r="I55" s="1" t="s">
        <v>36</v>
      </c>
      <c r="J55" s="1">
        <v>37</v>
      </c>
      <c r="K55" s="1">
        <f t="shared" si="10"/>
        <v>-6</v>
      </c>
      <c r="L55" s="1"/>
      <c r="M55" s="1"/>
      <c r="N55" s="1">
        <v>22.599999999999991</v>
      </c>
      <c r="O55" s="1">
        <f t="shared" si="3"/>
        <v>10.333333333333334</v>
      </c>
      <c r="P55" s="5">
        <f t="shared" si="11"/>
        <v>27.733333333333348</v>
      </c>
      <c r="Q55" s="5"/>
      <c r="R55" s="1"/>
      <c r="S55" s="1">
        <f t="shared" si="4"/>
        <v>10</v>
      </c>
      <c r="T55" s="1">
        <f t="shared" si="5"/>
        <v>7.3161290322580639</v>
      </c>
      <c r="U55" s="1">
        <v>11.8</v>
      </c>
      <c r="V55" s="1">
        <v>10.4</v>
      </c>
      <c r="W55" s="1">
        <v>8.4</v>
      </c>
      <c r="X55" s="1">
        <v>9</v>
      </c>
      <c r="Y55" s="1">
        <v>13.2</v>
      </c>
      <c r="Z55" s="1">
        <v>13</v>
      </c>
      <c r="AA55" s="1">
        <v>9.8000000000000007</v>
      </c>
      <c r="AB55" s="1">
        <v>10</v>
      </c>
      <c r="AC55" s="1">
        <v>14.8</v>
      </c>
      <c r="AD55" s="1">
        <v>21.6</v>
      </c>
      <c r="AE55" s="1"/>
      <c r="AF55" s="1">
        <f t="shared" si="6"/>
        <v>11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6" t="s">
        <v>95</v>
      </c>
      <c r="B56" s="16" t="s">
        <v>35</v>
      </c>
      <c r="C56" s="16"/>
      <c r="D56" s="16"/>
      <c r="E56" s="16"/>
      <c r="F56" s="16"/>
      <c r="G56" s="17">
        <v>0</v>
      </c>
      <c r="H56" s="16">
        <v>50</v>
      </c>
      <c r="I56" s="16" t="s">
        <v>36</v>
      </c>
      <c r="J56" s="16"/>
      <c r="K56" s="16">
        <f t="shared" si="10"/>
        <v>0</v>
      </c>
      <c r="L56" s="16"/>
      <c r="M56" s="16"/>
      <c r="N56" s="16"/>
      <c r="O56" s="16">
        <f t="shared" si="3"/>
        <v>0</v>
      </c>
      <c r="P56" s="18"/>
      <c r="Q56" s="18"/>
      <c r="R56" s="16"/>
      <c r="S56" s="16" t="e">
        <f t="shared" si="4"/>
        <v>#DIV/0!</v>
      </c>
      <c r="T56" s="16" t="e">
        <f t="shared" si="5"/>
        <v>#DIV/0!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 t="s">
        <v>67</v>
      </c>
      <c r="AF56" s="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35</v>
      </c>
      <c r="C57" s="1">
        <v>-0.252</v>
      </c>
      <c r="D57" s="1">
        <v>216</v>
      </c>
      <c r="E57" s="1">
        <v>17.718</v>
      </c>
      <c r="F57" s="1">
        <v>198.03</v>
      </c>
      <c r="G57" s="7">
        <v>1</v>
      </c>
      <c r="H57" s="1">
        <v>50</v>
      </c>
      <c r="I57" s="1" t="s">
        <v>36</v>
      </c>
      <c r="J57" s="1">
        <v>16.899999999999999</v>
      </c>
      <c r="K57" s="1">
        <f t="shared" si="10"/>
        <v>0.81800000000000139</v>
      </c>
      <c r="L57" s="1"/>
      <c r="M57" s="1"/>
      <c r="N57" s="1">
        <v>0</v>
      </c>
      <c r="O57" s="1">
        <f t="shared" si="3"/>
        <v>5.9059999999999997</v>
      </c>
      <c r="P57" s="5"/>
      <c r="Q57" s="5"/>
      <c r="R57" s="1"/>
      <c r="S57" s="1">
        <f t="shared" si="4"/>
        <v>33.530308161192011</v>
      </c>
      <c r="T57" s="1">
        <f t="shared" si="5"/>
        <v>33.530308161192011</v>
      </c>
      <c r="U57" s="1">
        <v>35.673999999999999</v>
      </c>
      <c r="V57" s="1">
        <v>23.988600000000002</v>
      </c>
      <c r="W57" s="1">
        <v>17.645600000000002</v>
      </c>
      <c r="X57" s="1">
        <v>18.900400000000001</v>
      </c>
      <c r="Y57" s="1">
        <v>17.742000000000001</v>
      </c>
      <c r="Z57" s="1">
        <v>17.219799999999999</v>
      </c>
      <c r="AA57" s="1">
        <v>23.911200000000001</v>
      </c>
      <c r="AB57" s="1">
        <v>23.9558</v>
      </c>
      <c r="AC57" s="1">
        <v>20.702999999999999</v>
      </c>
      <c r="AD57" s="1">
        <v>22.037199999999999</v>
      </c>
      <c r="AE57" s="1"/>
      <c r="AF57" s="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35</v>
      </c>
      <c r="C58" s="1">
        <v>62.378999999999998</v>
      </c>
      <c r="D58" s="1">
        <v>75.247</v>
      </c>
      <c r="E58" s="1">
        <v>21.143000000000001</v>
      </c>
      <c r="F58" s="1">
        <v>115.158</v>
      </c>
      <c r="G58" s="7">
        <v>1</v>
      </c>
      <c r="H58" s="1">
        <v>50</v>
      </c>
      <c r="I58" s="1" t="s">
        <v>36</v>
      </c>
      <c r="J58" s="1">
        <v>21.6</v>
      </c>
      <c r="K58" s="1">
        <f t="shared" si="10"/>
        <v>-0.45700000000000074</v>
      </c>
      <c r="L58" s="1"/>
      <c r="M58" s="1"/>
      <c r="N58" s="1">
        <v>0</v>
      </c>
      <c r="O58" s="1">
        <f t="shared" si="3"/>
        <v>7.0476666666666672</v>
      </c>
      <c r="P58" s="5"/>
      <c r="Q58" s="5"/>
      <c r="R58" s="1"/>
      <c r="S58" s="1">
        <f t="shared" si="4"/>
        <v>16.339876081918366</v>
      </c>
      <c r="T58" s="1">
        <f t="shared" si="5"/>
        <v>16.339876081918366</v>
      </c>
      <c r="U58" s="1">
        <v>14.766999999999999</v>
      </c>
      <c r="V58" s="1">
        <v>13.0412</v>
      </c>
      <c r="W58" s="1">
        <v>12.661799999999999</v>
      </c>
      <c r="X58" s="1">
        <v>13.7674</v>
      </c>
      <c r="Y58" s="1">
        <v>10.1004</v>
      </c>
      <c r="Z58" s="1">
        <v>9.0030000000000001</v>
      </c>
      <c r="AA58" s="1">
        <v>9.4388000000000005</v>
      </c>
      <c r="AB58" s="1">
        <v>9.7103999999999999</v>
      </c>
      <c r="AC58" s="1">
        <v>9.2796000000000003</v>
      </c>
      <c r="AD58" s="1">
        <v>9.0106000000000002</v>
      </c>
      <c r="AE58" s="15" t="s">
        <v>58</v>
      </c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41</v>
      </c>
      <c r="C59" s="1">
        <v>46</v>
      </c>
      <c r="D59" s="1"/>
      <c r="E59" s="1">
        <v>17</v>
      </c>
      <c r="F59" s="1">
        <v>28</v>
      </c>
      <c r="G59" s="7">
        <v>0.4</v>
      </c>
      <c r="H59" s="1">
        <v>50</v>
      </c>
      <c r="I59" s="1" t="s">
        <v>36</v>
      </c>
      <c r="J59" s="1">
        <v>18</v>
      </c>
      <c r="K59" s="1">
        <f t="shared" si="10"/>
        <v>-1</v>
      </c>
      <c r="L59" s="1"/>
      <c r="M59" s="1"/>
      <c r="N59" s="1">
        <v>17</v>
      </c>
      <c r="O59" s="1">
        <f t="shared" si="3"/>
        <v>5.666666666666667</v>
      </c>
      <c r="P59" s="5">
        <f t="shared" ref="P59:P61" si="12">10*O59-N59-F59</f>
        <v>11.666666666666671</v>
      </c>
      <c r="Q59" s="5"/>
      <c r="R59" s="1"/>
      <c r="S59" s="1">
        <f t="shared" si="4"/>
        <v>10</v>
      </c>
      <c r="T59" s="1">
        <f t="shared" si="5"/>
        <v>7.9411764705882346</v>
      </c>
      <c r="U59" s="1">
        <v>12.8</v>
      </c>
      <c r="V59" s="1">
        <v>1.8</v>
      </c>
      <c r="W59" s="1">
        <v>9.8000000000000007</v>
      </c>
      <c r="X59" s="1">
        <v>10</v>
      </c>
      <c r="Y59" s="1">
        <v>2.8</v>
      </c>
      <c r="Z59" s="1">
        <v>2.6</v>
      </c>
      <c r="AA59" s="1">
        <v>5.2</v>
      </c>
      <c r="AB59" s="1">
        <v>5.6</v>
      </c>
      <c r="AC59" s="1">
        <v>4.2</v>
      </c>
      <c r="AD59" s="1">
        <v>4.4000000000000004</v>
      </c>
      <c r="AE59" s="1"/>
      <c r="AF59" s="1">
        <f t="shared" si="6"/>
        <v>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41</v>
      </c>
      <c r="C60" s="1">
        <v>94</v>
      </c>
      <c r="D60" s="1">
        <v>539</v>
      </c>
      <c r="E60" s="1">
        <v>248</v>
      </c>
      <c r="F60" s="1">
        <v>373</v>
      </c>
      <c r="G60" s="7">
        <v>0.4</v>
      </c>
      <c r="H60" s="1">
        <v>40</v>
      </c>
      <c r="I60" s="1" t="s">
        <v>36</v>
      </c>
      <c r="J60" s="1">
        <v>257</v>
      </c>
      <c r="K60" s="1">
        <f t="shared" si="10"/>
        <v>-9</v>
      </c>
      <c r="L60" s="1"/>
      <c r="M60" s="1"/>
      <c r="N60" s="1">
        <v>157.5</v>
      </c>
      <c r="O60" s="1">
        <f t="shared" si="3"/>
        <v>82.666666666666671</v>
      </c>
      <c r="P60" s="5">
        <f t="shared" si="12"/>
        <v>296.16666666666674</v>
      </c>
      <c r="Q60" s="5"/>
      <c r="R60" s="1"/>
      <c r="S60" s="1">
        <f t="shared" si="4"/>
        <v>10</v>
      </c>
      <c r="T60" s="1">
        <f t="shared" si="5"/>
        <v>6.417338709677419</v>
      </c>
      <c r="U60" s="1">
        <v>101.6</v>
      </c>
      <c r="V60" s="1">
        <v>80</v>
      </c>
      <c r="W60" s="1">
        <v>79.400000000000006</v>
      </c>
      <c r="X60" s="1">
        <v>75.2</v>
      </c>
      <c r="Y60" s="1">
        <v>79.8</v>
      </c>
      <c r="Z60" s="1">
        <v>81</v>
      </c>
      <c r="AA60" s="1">
        <v>93.8</v>
      </c>
      <c r="AB60" s="1">
        <v>94.6</v>
      </c>
      <c r="AC60" s="1">
        <v>88.6</v>
      </c>
      <c r="AD60" s="1">
        <v>93.4</v>
      </c>
      <c r="AE60" s="1"/>
      <c r="AF60" s="1">
        <f t="shared" si="6"/>
        <v>118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41</v>
      </c>
      <c r="C61" s="1">
        <v>108</v>
      </c>
      <c r="D61" s="1">
        <v>340</v>
      </c>
      <c r="E61" s="1">
        <v>129</v>
      </c>
      <c r="F61" s="1">
        <v>295</v>
      </c>
      <c r="G61" s="7">
        <v>0.4</v>
      </c>
      <c r="H61" s="1">
        <v>40</v>
      </c>
      <c r="I61" s="1" t="s">
        <v>36</v>
      </c>
      <c r="J61" s="1">
        <v>153</v>
      </c>
      <c r="K61" s="1">
        <f t="shared" si="10"/>
        <v>-24</v>
      </c>
      <c r="L61" s="1"/>
      <c r="M61" s="1"/>
      <c r="N61" s="1">
        <v>83.399999999999977</v>
      </c>
      <c r="O61" s="1">
        <f t="shared" si="3"/>
        <v>43</v>
      </c>
      <c r="P61" s="5">
        <f t="shared" si="12"/>
        <v>51.600000000000023</v>
      </c>
      <c r="Q61" s="5"/>
      <c r="R61" s="1"/>
      <c r="S61" s="1">
        <f t="shared" si="4"/>
        <v>10</v>
      </c>
      <c r="T61" s="1">
        <f t="shared" si="5"/>
        <v>8.7999999999999989</v>
      </c>
      <c r="U61" s="1">
        <v>62.2</v>
      </c>
      <c r="V61" s="1">
        <v>52.6</v>
      </c>
      <c r="W61" s="1">
        <v>56</v>
      </c>
      <c r="X61" s="1">
        <v>53</v>
      </c>
      <c r="Y61" s="1">
        <v>47</v>
      </c>
      <c r="Z61" s="1">
        <v>48.6</v>
      </c>
      <c r="AA61" s="1">
        <v>51.6</v>
      </c>
      <c r="AB61" s="1">
        <v>52.4</v>
      </c>
      <c r="AC61" s="1">
        <v>50.2</v>
      </c>
      <c r="AD61" s="1">
        <v>54.2</v>
      </c>
      <c r="AE61" s="1"/>
      <c r="AF61" s="1">
        <f t="shared" si="6"/>
        <v>21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6" t="s">
        <v>101</v>
      </c>
      <c r="B62" s="16" t="s">
        <v>35</v>
      </c>
      <c r="C62" s="16"/>
      <c r="D62" s="16"/>
      <c r="E62" s="16"/>
      <c r="F62" s="16"/>
      <c r="G62" s="17">
        <v>0</v>
      </c>
      <c r="H62" s="16">
        <v>40</v>
      </c>
      <c r="I62" s="16" t="s">
        <v>36</v>
      </c>
      <c r="J62" s="16">
        <v>6</v>
      </c>
      <c r="K62" s="16">
        <f t="shared" si="10"/>
        <v>-6</v>
      </c>
      <c r="L62" s="16"/>
      <c r="M62" s="16"/>
      <c r="N62" s="16"/>
      <c r="O62" s="16">
        <f t="shared" si="3"/>
        <v>0</v>
      </c>
      <c r="P62" s="18"/>
      <c r="Q62" s="18"/>
      <c r="R62" s="16"/>
      <c r="S62" s="16" t="e">
        <f t="shared" si="4"/>
        <v>#DIV/0!</v>
      </c>
      <c r="T62" s="16" t="e">
        <f t="shared" si="5"/>
        <v>#DIV/0!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 t="s">
        <v>67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35</v>
      </c>
      <c r="C63" s="1">
        <v>21.907</v>
      </c>
      <c r="D63" s="1">
        <v>278.69600000000003</v>
      </c>
      <c r="E63" s="1">
        <v>67.53</v>
      </c>
      <c r="F63" s="1">
        <v>229.79499999999999</v>
      </c>
      <c r="G63" s="7">
        <v>1</v>
      </c>
      <c r="H63" s="1">
        <v>40</v>
      </c>
      <c r="I63" s="1" t="s">
        <v>36</v>
      </c>
      <c r="J63" s="1">
        <v>88.7</v>
      </c>
      <c r="K63" s="1">
        <f t="shared" si="10"/>
        <v>-21.17</v>
      </c>
      <c r="L63" s="1"/>
      <c r="M63" s="1"/>
      <c r="N63" s="1">
        <v>52.05040000000001</v>
      </c>
      <c r="O63" s="1">
        <f t="shared" si="3"/>
        <v>22.51</v>
      </c>
      <c r="P63" s="5"/>
      <c r="Q63" s="5"/>
      <c r="R63" s="1"/>
      <c r="S63" s="1">
        <f t="shared" si="4"/>
        <v>12.52089737894269</v>
      </c>
      <c r="T63" s="1">
        <f t="shared" si="5"/>
        <v>12.52089737894269</v>
      </c>
      <c r="U63" s="1">
        <v>51.528599999999997</v>
      </c>
      <c r="V63" s="1">
        <v>36.711399999999998</v>
      </c>
      <c r="W63" s="1">
        <v>32.229199999999999</v>
      </c>
      <c r="X63" s="1">
        <v>26.821200000000001</v>
      </c>
      <c r="Y63" s="1">
        <v>37.719000000000001</v>
      </c>
      <c r="Z63" s="1">
        <v>42.403399999999998</v>
      </c>
      <c r="AA63" s="1">
        <v>38.064399999999999</v>
      </c>
      <c r="AB63" s="1">
        <v>35.276600000000002</v>
      </c>
      <c r="AC63" s="1">
        <v>31.961200000000002</v>
      </c>
      <c r="AD63" s="1">
        <v>33.623600000000003</v>
      </c>
      <c r="AE63" s="1"/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35</v>
      </c>
      <c r="C64" s="1">
        <v>-6.9000000000000006E-2</v>
      </c>
      <c r="D64" s="1">
        <v>394.459</v>
      </c>
      <c r="E64" s="1">
        <v>32.290999999999997</v>
      </c>
      <c r="F64" s="1">
        <v>360.95400000000001</v>
      </c>
      <c r="G64" s="7">
        <v>1</v>
      </c>
      <c r="H64" s="1">
        <v>40</v>
      </c>
      <c r="I64" s="1" t="s">
        <v>36</v>
      </c>
      <c r="J64" s="1">
        <v>29.6</v>
      </c>
      <c r="K64" s="1">
        <f t="shared" si="10"/>
        <v>2.6909999999999954</v>
      </c>
      <c r="L64" s="1"/>
      <c r="M64" s="1"/>
      <c r="N64" s="1">
        <v>0</v>
      </c>
      <c r="O64" s="1">
        <f t="shared" si="3"/>
        <v>10.763666666666666</v>
      </c>
      <c r="P64" s="5"/>
      <c r="Q64" s="5"/>
      <c r="R64" s="1"/>
      <c r="S64" s="1">
        <f t="shared" si="4"/>
        <v>33.534483292558299</v>
      </c>
      <c r="T64" s="1">
        <f t="shared" si="5"/>
        <v>33.534483292558299</v>
      </c>
      <c r="U64" s="1">
        <v>42.653199999999998</v>
      </c>
      <c r="V64" s="1">
        <v>40.278799999999997</v>
      </c>
      <c r="W64" s="1">
        <v>24.4558</v>
      </c>
      <c r="X64" s="1">
        <v>19.918399999999998</v>
      </c>
      <c r="Y64" s="1">
        <v>33.572600000000001</v>
      </c>
      <c r="Z64" s="1">
        <v>39.007800000000003</v>
      </c>
      <c r="AA64" s="1">
        <v>38.224800000000002</v>
      </c>
      <c r="AB64" s="1">
        <v>35.477800000000002</v>
      </c>
      <c r="AC64" s="1">
        <v>30.035799999999998</v>
      </c>
      <c r="AD64" s="1">
        <v>32.174799999999998</v>
      </c>
      <c r="AE64" s="1"/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104</v>
      </c>
      <c r="B65" s="16" t="s">
        <v>35</v>
      </c>
      <c r="C65" s="16"/>
      <c r="D65" s="16"/>
      <c r="E65" s="16"/>
      <c r="F65" s="16"/>
      <c r="G65" s="17">
        <v>0</v>
      </c>
      <c r="H65" s="16">
        <v>30</v>
      </c>
      <c r="I65" s="16" t="s">
        <v>36</v>
      </c>
      <c r="J65" s="16"/>
      <c r="K65" s="16">
        <f t="shared" si="10"/>
        <v>0</v>
      </c>
      <c r="L65" s="16"/>
      <c r="M65" s="16"/>
      <c r="N65" s="16"/>
      <c r="O65" s="16">
        <f t="shared" si="3"/>
        <v>0</v>
      </c>
      <c r="P65" s="18"/>
      <c r="Q65" s="18"/>
      <c r="R65" s="16"/>
      <c r="S65" s="16" t="e">
        <f t="shared" si="4"/>
        <v>#DIV/0!</v>
      </c>
      <c r="T65" s="16" t="e">
        <f t="shared" si="5"/>
        <v>#DIV/0!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 t="s">
        <v>67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41</v>
      </c>
      <c r="C66" s="1">
        <v>19</v>
      </c>
      <c r="D66" s="1"/>
      <c r="E66" s="1"/>
      <c r="F66" s="1">
        <v>19</v>
      </c>
      <c r="G66" s="7">
        <v>0.6</v>
      </c>
      <c r="H66" s="1">
        <v>60</v>
      </c>
      <c r="I66" s="1" t="s">
        <v>36</v>
      </c>
      <c r="J66" s="1">
        <v>2</v>
      </c>
      <c r="K66" s="1">
        <f t="shared" si="10"/>
        <v>-2</v>
      </c>
      <c r="L66" s="1"/>
      <c r="M66" s="1"/>
      <c r="N66" s="1">
        <v>0</v>
      </c>
      <c r="O66" s="1">
        <f t="shared" si="3"/>
        <v>0</v>
      </c>
      <c r="P66" s="5"/>
      <c r="Q66" s="5"/>
      <c r="R66" s="1"/>
      <c r="S66" s="1" t="e">
        <f t="shared" si="4"/>
        <v>#DIV/0!</v>
      </c>
      <c r="T66" s="1" t="e">
        <f t="shared" si="5"/>
        <v>#DIV/0!</v>
      </c>
      <c r="U66" s="1">
        <v>0</v>
      </c>
      <c r="V66" s="1">
        <v>0</v>
      </c>
      <c r="W66" s="1">
        <v>0</v>
      </c>
      <c r="X66" s="1">
        <v>0</v>
      </c>
      <c r="Y66" s="1">
        <v>0.4</v>
      </c>
      <c r="Z66" s="1">
        <v>0.4</v>
      </c>
      <c r="AA66" s="1">
        <v>0.6</v>
      </c>
      <c r="AB66" s="1">
        <v>0.6</v>
      </c>
      <c r="AC66" s="1">
        <v>1.2</v>
      </c>
      <c r="AD66" s="1">
        <v>1.2</v>
      </c>
      <c r="AE66" s="15" t="s">
        <v>145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106</v>
      </c>
      <c r="B67" s="16" t="s">
        <v>41</v>
      </c>
      <c r="C67" s="16"/>
      <c r="D67" s="16"/>
      <c r="E67" s="16"/>
      <c r="F67" s="16"/>
      <c r="G67" s="17">
        <v>0</v>
      </c>
      <c r="H67" s="16">
        <v>50</v>
      </c>
      <c r="I67" s="16" t="s">
        <v>36</v>
      </c>
      <c r="J67" s="16"/>
      <c r="K67" s="16">
        <f t="shared" si="10"/>
        <v>0</v>
      </c>
      <c r="L67" s="16"/>
      <c r="M67" s="16"/>
      <c r="N67" s="16"/>
      <c r="O67" s="16">
        <f t="shared" si="3"/>
        <v>0</v>
      </c>
      <c r="P67" s="18"/>
      <c r="Q67" s="18"/>
      <c r="R67" s="16"/>
      <c r="S67" s="16" t="e">
        <f t="shared" si="4"/>
        <v>#DIV/0!</v>
      </c>
      <c r="T67" s="16" t="e">
        <f t="shared" si="5"/>
        <v>#DIV/0!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 t="s">
        <v>67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107</v>
      </c>
      <c r="B68" s="16" t="s">
        <v>41</v>
      </c>
      <c r="C68" s="16"/>
      <c r="D68" s="16"/>
      <c r="E68" s="16"/>
      <c r="F68" s="16"/>
      <c r="G68" s="17">
        <v>0</v>
      </c>
      <c r="H68" s="16">
        <v>50</v>
      </c>
      <c r="I68" s="16" t="s">
        <v>36</v>
      </c>
      <c r="J68" s="16"/>
      <c r="K68" s="16">
        <f t="shared" si="10"/>
        <v>0</v>
      </c>
      <c r="L68" s="16"/>
      <c r="M68" s="16"/>
      <c r="N68" s="16"/>
      <c r="O68" s="16">
        <f t="shared" si="3"/>
        <v>0</v>
      </c>
      <c r="P68" s="18"/>
      <c r="Q68" s="18"/>
      <c r="R68" s="16"/>
      <c r="S68" s="16" t="e">
        <f t="shared" si="4"/>
        <v>#DIV/0!</v>
      </c>
      <c r="T68" s="16" t="e">
        <f t="shared" si="5"/>
        <v>#DIV/0!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 t="s">
        <v>67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108</v>
      </c>
      <c r="B69" s="16" t="s">
        <v>41</v>
      </c>
      <c r="C69" s="16"/>
      <c r="D69" s="16"/>
      <c r="E69" s="16"/>
      <c r="F69" s="16"/>
      <c r="G69" s="17">
        <v>0</v>
      </c>
      <c r="H69" s="16">
        <v>30</v>
      </c>
      <c r="I69" s="16" t="s">
        <v>36</v>
      </c>
      <c r="J69" s="16"/>
      <c r="K69" s="16">
        <f t="shared" si="10"/>
        <v>0</v>
      </c>
      <c r="L69" s="16"/>
      <c r="M69" s="16"/>
      <c r="N69" s="16"/>
      <c r="O69" s="16">
        <f t="shared" si="3"/>
        <v>0</v>
      </c>
      <c r="P69" s="18"/>
      <c r="Q69" s="18"/>
      <c r="R69" s="16"/>
      <c r="S69" s="16" t="e">
        <f t="shared" si="4"/>
        <v>#DIV/0!</v>
      </c>
      <c r="T69" s="16" t="e">
        <f t="shared" si="5"/>
        <v>#DIV/0!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 t="s">
        <v>67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109</v>
      </c>
      <c r="B70" s="16" t="s">
        <v>41</v>
      </c>
      <c r="C70" s="16"/>
      <c r="D70" s="16"/>
      <c r="E70" s="16"/>
      <c r="F70" s="16"/>
      <c r="G70" s="17">
        <v>0</v>
      </c>
      <c r="H70" s="16">
        <v>55</v>
      </c>
      <c r="I70" s="16" t="s">
        <v>36</v>
      </c>
      <c r="J70" s="16"/>
      <c r="K70" s="16">
        <f t="shared" ref="K70:K96" si="13">E70-J70</f>
        <v>0</v>
      </c>
      <c r="L70" s="16"/>
      <c r="M70" s="16"/>
      <c r="N70" s="16"/>
      <c r="O70" s="16">
        <f t="shared" si="3"/>
        <v>0</v>
      </c>
      <c r="P70" s="18"/>
      <c r="Q70" s="18"/>
      <c r="R70" s="16"/>
      <c r="S70" s="16" t="e">
        <f t="shared" si="4"/>
        <v>#DIV/0!</v>
      </c>
      <c r="T70" s="16" t="e">
        <f t="shared" si="5"/>
        <v>#DIV/0!</v>
      </c>
      <c r="U70" s="16">
        <v>0</v>
      </c>
      <c r="V70" s="16">
        <v>0.2</v>
      </c>
      <c r="W70" s="16">
        <v>0.2</v>
      </c>
      <c r="X70" s="16">
        <v>0.2</v>
      </c>
      <c r="Y70" s="16">
        <v>0.4</v>
      </c>
      <c r="Z70" s="16">
        <v>0.4</v>
      </c>
      <c r="AA70" s="16">
        <v>0.8</v>
      </c>
      <c r="AB70" s="16">
        <v>0.8</v>
      </c>
      <c r="AC70" s="16">
        <v>0.8</v>
      </c>
      <c r="AD70" s="16">
        <v>0.8</v>
      </c>
      <c r="AE70" s="16" t="s">
        <v>110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111</v>
      </c>
      <c r="B71" s="16" t="s">
        <v>41</v>
      </c>
      <c r="C71" s="16"/>
      <c r="D71" s="16"/>
      <c r="E71" s="16"/>
      <c r="F71" s="16"/>
      <c r="G71" s="17">
        <v>0</v>
      </c>
      <c r="H71" s="16">
        <v>40</v>
      </c>
      <c r="I71" s="16" t="s">
        <v>36</v>
      </c>
      <c r="J71" s="16"/>
      <c r="K71" s="16">
        <f t="shared" si="13"/>
        <v>0</v>
      </c>
      <c r="L71" s="16"/>
      <c r="M71" s="16"/>
      <c r="N71" s="16"/>
      <c r="O71" s="16">
        <f t="shared" ref="O71:O96" si="14">E71/3</f>
        <v>0</v>
      </c>
      <c r="P71" s="18"/>
      <c r="Q71" s="18"/>
      <c r="R71" s="16"/>
      <c r="S71" s="16" t="e">
        <f t="shared" ref="S71:S96" si="15">(F71+N71+P71)/O71</f>
        <v>#DIV/0!</v>
      </c>
      <c r="T71" s="16" t="e">
        <f t="shared" ref="T71:T96" si="16">(F71+N71)/O71</f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 t="s">
        <v>67</v>
      </c>
      <c r="AF71" s="1">
        <f t="shared" ref="AF71:AF96" si="17">ROUND(P71*G71,0)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41</v>
      </c>
      <c r="C72" s="1">
        <v>7</v>
      </c>
      <c r="D72" s="1">
        <v>30</v>
      </c>
      <c r="E72" s="1">
        <v>16</v>
      </c>
      <c r="F72" s="1">
        <v>19</v>
      </c>
      <c r="G72" s="7">
        <v>0.4</v>
      </c>
      <c r="H72" s="1">
        <v>50</v>
      </c>
      <c r="I72" s="1" t="s">
        <v>36</v>
      </c>
      <c r="J72" s="1">
        <v>16</v>
      </c>
      <c r="K72" s="1">
        <f t="shared" si="13"/>
        <v>0</v>
      </c>
      <c r="L72" s="1"/>
      <c r="M72" s="1"/>
      <c r="N72" s="1">
        <v>8</v>
      </c>
      <c r="O72" s="1">
        <f t="shared" si="14"/>
        <v>5.333333333333333</v>
      </c>
      <c r="P72" s="5">
        <f t="shared" ref="P72" si="18">10*O72-N72-F72</f>
        <v>26.333333333333329</v>
      </c>
      <c r="Q72" s="5"/>
      <c r="R72" s="1"/>
      <c r="S72" s="1">
        <f t="shared" si="15"/>
        <v>10</v>
      </c>
      <c r="T72" s="1">
        <f t="shared" si="16"/>
        <v>5.0625</v>
      </c>
      <c r="U72" s="1">
        <v>9.1999999999999993</v>
      </c>
      <c r="V72" s="1">
        <v>4.5999999999999996</v>
      </c>
      <c r="W72" s="1">
        <v>4.4000000000000004</v>
      </c>
      <c r="X72" s="1">
        <v>4.2</v>
      </c>
      <c r="Y72" s="1">
        <v>3.6</v>
      </c>
      <c r="Z72" s="1">
        <v>3.4</v>
      </c>
      <c r="AA72" s="1">
        <v>4.2</v>
      </c>
      <c r="AB72" s="1">
        <v>4.4000000000000004</v>
      </c>
      <c r="AC72" s="1">
        <v>5</v>
      </c>
      <c r="AD72" s="1">
        <v>5.2</v>
      </c>
      <c r="AE72" s="1"/>
      <c r="AF72" s="1">
        <f t="shared" si="17"/>
        <v>11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41</v>
      </c>
      <c r="C73" s="1">
        <v>33</v>
      </c>
      <c r="D73" s="1"/>
      <c r="E73" s="1">
        <v>7</v>
      </c>
      <c r="F73" s="1">
        <v>26</v>
      </c>
      <c r="G73" s="7">
        <v>0.11</v>
      </c>
      <c r="H73" s="1">
        <v>150</v>
      </c>
      <c r="I73" s="1" t="s">
        <v>36</v>
      </c>
      <c r="J73" s="1">
        <v>7</v>
      </c>
      <c r="K73" s="1">
        <f t="shared" si="13"/>
        <v>0</v>
      </c>
      <c r="L73" s="1"/>
      <c r="M73" s="1"/>
      <c r="N73" s="1">
        <v>0</v>
      </c>
      <c r="O73" s="1">
        <f t="shared" si="14"/>
        <v>2.3333333333333335</v>
      </c>
      <c r="P73" s="5"/>
      <c r="Q73" s="5"/>
      <c r="R73" s="1"/>
      <c r="S73" s="1">
        <f t="shared" si="15"/>
        <v>11.142857142857142</v>
      </c>
      <c r="T73" s="1">
        <f t="shared" si="16"/>
        <v>11.142857142857142</v>
      </c>
      <c r="U73" s="1">
        <v>3</v>
      </c>
      <c r="V73" s="1">
        <v>0.6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114</v>
      </c>
      <c r="AF73" s="1">
        <f t="shared" si="17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41</v>
      </c>
      <c r="C74" s="1">
        <v>8</v>
      </c>
      <c r="D74" s="1"/>
      <c r="E74" s="1"/>
      <c r="F74" s="1">
        <v>8</v>
      </c>
      <c r="G74" s="7">
        <v>0.06</v>
      </c>
      <c r="H74" s="1">
        <v>60</v>
      </c>
      <c r="I74" s="1" t="s">
        <v>36</v>
      </c>
      <c r="J74" s="1"/>
      <c r="K74" s="1">
        <f t="shared" si="13"/>
        <v>0</v>
      </c>
      <c r="L74" s="1"/>
      <c r="M74" s="1"/>
      <c r="N74" s="1">
        <v>0</v>
      </c>
      <c r="O74" s="1">
        <f t="shared" si="14"/>
        <v>0</v>
      </c>
      <c r="P74" s="5"/>
      <c r="Q74" s="5"/>
      <c r="R74" s="1"/>
      <c r="S74" s="1" t="e">
        <f t="shared" si="15"/>
        <v>#DIV/0!</v>
      </c>
      <c r="T74" s="1" t="e">
        <f t="shared" si="16"/>
        <v>#DIV/0!</v>
      </c>
      <c r="U74" s="1">
        <v>2.4</v>
      </c>
      <c r="V74" s="1">
        <v>1.8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0.6</v>
      </c>
      <c r="AC74" s="1">
        <v>8</v>
      </c>
      <c r="AD74" s="1">
        <v>7.4</v>
      </c>
      <c r="AE74" s="15" t="s">
        <v>58</v>
      </c>
      <c r="AF74" s="1">
        <f t="shared" si="1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41</v>
      </c>
      <c r="C75" s="1">
        <v>18</v>
      </c>
      <c r="D75" s="1"/>
      <c r="E75" s="1">
        <v>3</v>
      </c>
      <c r="F75" s="1">
        <v>14</v>
      </c>
      <c r="G75" s="7">
        <v>0.15</v>
      </c>
      <c r="H75" s="1">
        <v>60</v>
      </c>
      <c r="I75" s="1" t="s">
        <v>36</v>
      </c>
      <c r="J75" s="1">
        <v>4</v>
      </c>
      <c r="K75" s="1">
        <f t="shared" si="13"/>
        <v>-1</v>
      </c>
      <c r="L75" s="1"/>
      <c r="M75" s="1"/>
      <c r="N75" s="1">
        <v>0</v>
      </c>
      <c r="O75" s="1">
        <f t="shared" si="14"/>
        <v>1</v>
      </c>
      <c r="P75" s="5"/>
      <c r="Q75" s="5"/>
      <c r="R75" s="1"/>
      <c r="S75" s="1">
        <f t="shared" si="15"/>
        <v>14</v>
      </c>
      <c r="T75" s="1">
        <f t="shared" si="16"/>
        <v>14</v>
      </c>
      <c r="U75" s="1">
        <v>1.6</v>
      </c>
      <c r="V75" s="1">
        <v>0.6</v>
      </c>
      <c r="W75" s="1">
        <v>0.4</v>
      </c>
      <c r="X75" s="1">
        <v>0.4</v>
      </c>
      <c r="Y75" s="1">
        <v>0.6</v>
      </c>
      <c r="Z75" s="1">
        <v>0.6</v>
      </c>
      <c r="AA75" s="1">
        <v>1.2</v>
      </c>
      <c r="AB75" s="1">
        <v>1.6</v>
      </c>
      <c r="AC75" s="1">
        <v>8</v>
      </c>
      <c r="AD75" s="1">
        <v>7.6</v>
      </c>
      <c r="AE75" s="15" t="s">
        <v>58</v>
      </c>
      <c r="AF75" s="1">
        <f t="shared" si="1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117</v>
      </c>
      <c r="B76" s="16" t="s">
        <v>41</v>
      </c>
      <c r="C76" s="16"/>
      <c r="D76" s="16"/>
      <c r="E76" s="16">
        <v>-2</v>
      </c>
      <c r="F76" s="16"/>
      <c r="G76" s="17">
        <v>0</v>
      </c>
      <c r="H76" s="16">
        <v>55</v>
      </c>
      <c r="I76" s="16" t="s">
        <v>36</v>
      </c>
      <c r="J76" s="16">
        <v>2</v>
      </c>
      <c r="K76" s="16">
        <f t="shared" si="13"/>
        <v>-4</v>
      </c>
      <c r="L76" s="16"/>
      <c r="M76" s="16"/>
      <c r="N76" s="16"/>
      <c r="O76" s="16">
        <f t="shared" si="14"/>
        <v>-0.66666666666666663</v>
      </c>
      <c r="P76" s="18"/>
      <c r="Q76" s="18"/>
      <c r="R76" s="16"/>
      <c r="S76" s="16">
        <f t="shared" si="15"/>
        <v>0</v>
      </c>
      <c r="T76" s="16">
        <f t="shared" si="16"/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0.4</v>
      </c>
      <c r="AD76" s="16">
        <v>0.2</v>
      </c>
      <c r="AE76" s="16" t="s">
        <v>67</v>
      </c>
      <c r="AF76" s="1">
        <f t="shared" si="1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35</v>
      </c>
      <c r="C77" s="1">
        <v>-2.9009999999999998</v>
      </c>
      <c r="D77" s="1">
        <v>9.5960000000000001</v>
      </c>
      <c r="E77" s="1">
        <v>5.4059999999999997</v>
      </c>
      <c r="F77" s="1">
        <v>1.2889999999999999</v>
      </c>
      <c r="G77" s="7">
        <v>1</v>
      </c>
      <c r="H77" s="1">
        <v>55</v>
      </c>
      <c r="I77" s="1" t="s">
        <v>36</v>
      </c>
      <c r="J77" s="1">
        <v>5.3</v>
      </c>
      <c r="K77" s="1">
        <f t="shared" si="13"/>
        <v>0.10599999999999987</v>
      </c>
      <c r="L77" s="1"/>
      <c r="M77" s="1"/>
      <c r="N77" s="1">
        <v>5.5760000000000014</v>
      </c>
      <c r="O77" s="1">
        <f t="shared" si="14"/>
        <v>1.8019999999999998</v>
      </c>
      <c r="P77" s="5">
        <f>11*O77-N77-F77</f>
        <v>12.956999999999999</v>
      </c>
      <c r="Q77" s="5"/>
      <c r="R77" s="1"/>
      <c r="S77" s="1">
        <f t="shared" si="15"/>
        <v>11</v>
      </c>
      <c r="T77" s="1">
        <f t="shared" si="16"/>
        <v>3.8096559378468378</v>
      </c>
      <c r="U77" s="1">
        <v>2.9201999999999999</v>
      </c>
      <c r="V77" s="1">
        <v>0</v>
      </c>
      <c r="W77" s="1">
        <v>0.26800000000000002</v>
      </c>
      <c r="X77" s="1">
        <v>0.26800000000000002</v>
      </c>
      <c r="Y77" s="1">
        <v>0.26700000000000002</v>
      </c>
      <c r="Z77" s="1">
        <v>0.26700000000000002</v>
      </c>
      <c r="AA77" s="1">
        <v>0.25879999999999997</v>
      </c>
      <c r="AB77" s="1">
        <v>0.25879999999999997</v>
      </c>
      <c r="AC77" s="1">
        <v>2.9140000000000001</v>
      </c>
      <c r="AD77" s="1">
        <v>3.7168000000000001</v>
      </c>
      <c r="AE77" s="1"/>
      <c r="AF77" s="1">
        <f t="shared" si="17"/>
        <v>13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119</v>
      </c>
      <c r="B78" s="16" t="s">
        <v>35</v>
      </c>
      <c r="C78" s="16"/>
      <c r="D78" s="16"/>
      <c r="E78" s="16"/>
      <c r="F78" s="16"/>
      <c r="G78" s="17">
        <v>0</v>
      </c>
      <c r="H78" s="16">
        <v>50</v>
      </c>
      <c r="I78" s="16" t="s">
        <v>36</v>
      </c>
      <c r="J78" s="16"/>
      <c r="K78" s="16">
        <f t="shared" si="13"/>
        <v>0</v>
      </c>
      <c r="L78" s="16"/>
      <c r="M78" s="16"/>
      <c r="N78" s="16"/>
      <c r="O78" s="16">
        <f t="shared" si="14"/>
        <v>0</v>
      </c>
      <c r="P78" s="18"/>
      <c r="Q78" s="18"/>
      <c r="R78" s="16"/>
      <c r="S78" s="16" t="e">
        <f t="shared" si="15"/>
        <v>#DIV/0!</v>
      </c>
      <c r="T78" s="16" t="e">
        <f t="shared" si="16"/>
        <v>#DIV/0!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 t="s">
        <v>67</v>
      </c>
      <c r="AF78" s="1">
        <f t="shared" si="1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41</v>
      </c>
      <c r="C79" s="1">
        <v>112</v>
      </c>
      <c r="D79" s="1"/>
      <c r="E79" s="1">
        <v>-3</v>
      </c>
      <c r="F79" s="1">
        <v>100</v>
      </c>
      <c r="G79" s="7">
        <v>0.2</v>
      </c>
      <c r="H79" s="1">
        <v>40</v>
      </c>
      <c r="I79" s="1" t="s">
        <v>36</v>
      </c>
      <c r="J79" s="1">
        <v>3</v>
      </c>
      <c r="K79" s="1">
        <f t="shared" si="13"/>
        <v>-6</v>
      </c>
      <c r="L79" s="1"/>
      <c r="M79" s="1"/>
      <c r="N79" s="1">
        <v>0</v>
      </c>
      <c r="O79" s="1">
        <f t="shared" si="14"/>
        <v>-1</v>
      </c>
      <c r="P79" s="5"/>
      <c r="Q79" s="5"/>
      <c r="R79" s="1"/>
      <c r="S79" s="1">
        <f t="shared" si="15"/>
        <v>-100</v>
      </c>
      <c r="T79" s="1">
        <f t="shared" si="16"/>
        <v>-100</v>
      </c>
      <c r="U79" s="1">
        <v>2.2000000000000002</v>
      </c>
      <c r="V79" s="1">
        <v>2.6</v>
      </c>
      <c r="W79" s="1">
        <v>3.2</v>
      </c>
      <c r="X79" s="1">
        <v>2.8</v>
      </c>
      <c r="Y79" s="1">
        <v>3.4</v>
      </c>
      <c r="Z79" s="1">
        <v>2.6</v>
      </c>
      <c r="AA79" s="1">
        <v>3.4</v>
      </c>
      <c r="AB79" s="1">
        <v>5.2</v>
      </c>
      <c r="AC79" s="1">
        <v>17.8</v>
      </c>
      <c r="AD79" s="1">
        <v>17</v>
      </c>
      <c r="AE79" s="20" t="s">
        <v>121</v>
      </c>
      <c r="AF79" s="1">
        <f t="shared" si="1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41</v>
      </c>
      <c r="C80" s="1">
        <v>90</v>
      </c>
      <c r="D80" s="1">
        <v>5</v>
      </c>
      <c r="E80" s="1">
        <v>-5</v>
      </c>
      <c r="F80" s="1">
        <v>72</v>
      </c>
      <c r="G80" s="7">
        <v>0.2</v>
      </c>
      <c r="H80" s="1">
        <v>35</v>
      </c>
      <c r="I80" s="1" t="s">
        <v>36</v>
      </c>
      <c r="J80" s="1">
        <v>18</v>
      </c>
      <c r="K80" s="1">
        <f t="shared" si="13"/>
        <v>-23</v>
      </c>
      <c r="L80" s="1"/>
      <c r="M80" s="1"/>
      <c r="N80" s="1">
        <v>32</v>
      </c>
      <c r="O80" s="1">
        <f t="shared" si="14"/>
        <v>-1.6666666666666667</v>
      </c>
      <c r="P80" s="5"/>
      <c r="Q80" s="5"/>
      <c r="R80" s="1"/>
      <c r="S80" s="1">
        <f t="shared" si="15"/>
        <v>-62.4</v>
      </c>
      <c r="T80" s="1">
        <f t="shared" si="16"/>
        <v>-62.4</v>
      </c>
      <c r="U80" s="1">
        <v>7.6</v>
      </c>
      <c r="V80" s="1">
        <v>5.6</v>
      </c>
      <c r="W80" s="1">
        <v>12.6</v>
      </c>
      <c r="X80" s="1">
        <v>12.4</v>
      </c>
      <c r="Y80" s="1">
        <v>10</v>
      </c>
      <c r="Z80" s="1">
        <v>12</v>
      </c>
      <c r="AA80" s="1">
        <v>10.6</v>
      </c>
      <c r="AB80" s="1">
        <v>8.6</v>
      </c>
      <c r="AC80" s="1">
        <v>20.8</v>
      </c>
      <c r="AD80" s="1">
        <v>23.4</v>
      </c>
      <c r="AE80" s="20" t="s">
        <v>121</v>
      </c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35</v>
      </c>
      <c r="C81" s="1">
        <v>89.21</v>
      </c>
      <c r="D81" s="1">
        <v>157.02000000000001</v>
      </c>
      <c r="E81" s="1">
        <v>79.31</v>
      </c>
      <c r="F81" s="1">
        <v>166.55</v>
      </c>
      <c r="G81" s="7">
        <v>1</v>
      </c>
      <c r="H81" s="1">
        <v>60</v>
      </c>
      <c r="I81" s="1" t="s">
        <v>36</v>
      </c>
      <c r="J81" s="1">
        <v>76.88</v>
      </c>
      <c r="K81" s="1">
        <f t="shared" si="13"/>
        <v>2.4300000000000068</v>
      </c>
      <c r="L81" s="1"/>
      <c r="M81" s="1"/>
      <c r="N81" s="1">
        <v>150</v>
      </c>
      <c r="O81" s="1">
        <f t="shared" si="14"/>
        <v>26.436666666666667</v>
      </c>
      <c r="P81" s="5"/>
      <c r="Q81" s="5"/>
      <c r="R81" s="1"/>
      <c r="S81" s="1">
        <f t="shared" si="15"/>
        <v>11.973899886521245</v>
      </c>
      <c r="T81" s="1">
        <f t="shared" si="16"/>
        <v>11.973899886521245</v>
      </c>
      <c r="U81" s="1">
        <v>24.610399999999998</v>
      </c>
      <c r="V81" s="1">
        <v>18.9892</v>
      </c>
      <c r="W81" s="1">
        <v>20.765599999999999</v>
      </c>
      <c r="X81" s="1">
        <v>16.793399999999998</v>
      </c>
      <c r="Y81" s="1">
        <v>19.882999999999999</v>
      </c>
      <c r="Z81" s="1">
        <v>20.040199999999999</v>
      </c>
      <c r="AA81" s="1">
        <v>16.491800000000001</v>
      </c>
      <c r="AB81" s="1">
        <v>17.508400000000002</v>
      </c>
      <c r="AC81" s="1">
        <v>26.122199999999999</v>
      </c>
      <c r="AD81" s="1">
        <v>32.157600000000002</v>
      </c>
      <c r="AE81" s="1"/>
      <c r="AF81" s="1">
        <f t="shared" si="1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35</v>
      </c>
      <c r="C82" s="1">
        <v>508.22300000000001</v>
      </c>
      <c r="D82" s="1">
        <v>1679.7550000000001</v>
      </c>
      <c r="E82" s="1">
        <v>295.20400000000001</v>
      </c>
      <c r="F82" s="1">
        <v>1883.4259999999999</v>
      </c>
      <c r="G82" s="7">
        <v>1</v>
      </c>
      <c r="H82" s="1">
        <v>60</v>
      </c>
      <c r="I82" s="1" t="s">
        <v>36</v>
      </c>
      <c r="J82" s="1">
        <v>287.5</v>
      </c>
      <c r="K82" s="1">
        <f t="shared" si="13"/>
        <v>7.7040000000000077</v>
      </c>
      <c r="L82" s="1"/>
      <c r="M82" s="1"/>
      <c r="N82" s="1">
        <v>0</v>
      </c>
      <c r="O82" s="1">
        <f t="shared" si="14"/>
        <v>98.401333333333341</v>
      </c>
      <c r="P82" s="5"/>
      <c r="Q82" s="5"/>
      <c r="R82" s="1"/>
      <c r="S82" s="1">
        <f t="shared" si="15"/>
        <v>19.140248777116838</v>
      </c>
      <c r="T82" s="1">
        <f t="shared" si="16"/>
        <v>19.140248777116838</v>
      </c>
      <c r="U82" s="1">
        <v>169.93340000000001</v>
      </c>
      <c r="V82" s="1">
        <v>180.9444</v>
      </c>
      <c r="W82" s="1">
        <v>157.33019999999999</v>
      </c>
      <c r="X82" s="1">
        <v>153.02780000000001</v>
      </c>
      <c r="Y82" s="1">
        <v>156.6028</v>
      </c>
      <c r="Z82" s="1">
        <v>157.0274</v>
      </c>
      <c r="AA82" s="1">
        <v>174.5446</v>
      </c>
      <c r="AB82" s="1">
        <v>165.88159999999999</v>
      </c>
      <c r="AC82" s="1">
        <v>162.78319999999999</v>
      </c>
      <c r="AD82" s="1">
        <v>189.155</v>
      </c>
      <c r="AE82" s="15" t="s">
        <v>58</v>
      </c>
      <c r="AF82" s="1">
        <f t="shared" si="1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35</v>
      </c>
      <c r="C83" s="1">
        <v>874.58900000000006</v>
      </c>
      <c r="D83" s="1">
        <v>555.21</v>
      </c>
      <c r="E83" s="1">
        <v>324.45</v>
      </c>
      <c r="F83" s="1">
        <v>1100.6690000000001</v>
      </c>
      <c r="G83" s="7">
        <v>1</v>
      </c>
      <c r="H83" s="1">
        <v>60</v>
      </c>
      <c r="I83" s="1" t="s">
        <v>36</v>
      </c>
      <c r="J83" s="1">
        <v>312.5</v>
      </c>
      <c r="K83" s="1">
        <f t="shared" si="13"/>
        <v>11.949999999999989</v>
      </c>
      <c r="L83" s="1"/>
      <c r="M83" s="1"/>
      <c r="N83" s="1">
        <v>88.417919999999981</v>
      </c>
      <c r="O83" s="1">
        <f t="shared" si="14"/>
        <v>108.14999999999999</v>
      </c>
      <c r="P83" s="5">
        <v>100</v>
      </c>
      <c r="Q83" s="5"/>
      <c r="R83" s="1"/>
      <c r="S83" s="1">
        <f t="shared" si="15"/>
        <v>11.919435228848824</v>
      </c>
      <c r="T83" s="1">
        <f t="shared" si="16"/>
        <v>10.994793527508094</v>
      </c>
      <c r="U83" s="1">
        <v>247.9778</v>
      </c>
      <c r="V83" s="1">
        <v>156.7852</v>
      </c>
      <c r="W83" s="1">
        <v>166.20500000000001</v>
      </c>
      <c r="X83" s="1">
        <v>144.83779999999999</v>
      </c>
      <c r="Y83" s="1">
        <v>150.7818</v>
      </c>
      <c r="Z83" s="1">
        <v>156.45359999999999</v>
      </c>
      <c r="AA83" s="1">
        <v>151.72040000000001</v>
      </c>
      <c r="AB83" s="1">
        <v>144.5624</v>
      </c>
      <c r="AC83" s="1">
        <v>155.02260000000001</v>
      </c>
      <c r="AD83" s="1">
        <v>202.77879999999999</v>
      </c>
      <c r="AE83" s="1"/>
      <c r="AF83" s="1">
        <f t="shared" si="17"/>
        <v>100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35</v>
      </c>
      <c r="C84" s="1">
        <v>1674.9349999999999</v>
      </c>
      <c r="D84" s="1">
        <v>1627.652</v>
      </c>
      <c r="E84" s="1">
        <v>725.76099999999997</v>
      </c>
      <c r="F84" s="1">
        <v>2550.7779999999998</v>
      </c>
      <c r="G84" s="7">
        <v>1</v>
      </c>
      <c r="H84" s="1">
        <v>60</v>
      </c>
      <c r="I84" s="1" t="s">
        <v>36</v>
      </c>
      <c r="J84" s="1">
        <v>717.5</v>
      </c>
      <c r="K84" s="1">
        <f t="shared" si="13"/>
        <v>8.2609999999999673</v>
      </c>
      <c r="L84" s="1"/>
      <c r="M84" s="1"/>
      <c r="N84" s="1">
        <v>700</v>
      </c>
      <c r="O84" s="1">
        <f t="shared" si="14"/>
        <v>241.92033333333333</v>
      </c>
      <c r="P84" s="5"/>
      <c r="Q84" s="5"/>
      <c r="R84" s="1"/>
      <c r="S84" s="1">
        <f t="shared" si="15"/>
        <v>13.43739054592352</v>
      </c>
      <c r="T84" s="1">
        <f t="shared" si="16"/>
        <v>13.43739054592352</v>
      </c>
      <c r="U84" s="1">
        <v>434.76400000000001</v>
      </c>
      <c r="V84" s="1">
        <v>317.98480000000001</v>
      </c>
      <c r="W84" s="1">
        <v>308.68279999999999</v>
      </c>
      <c r="X84" s="1">
        <v>294.90019999999998</v>
      </c>
      <c r="Y84" s="1">
        <v>281.10199999999998</v>
      </c>
      <c r="Z84" s="1">
        <v>287.79559999999998</v>
      </c>
      <c r="AA84" s="1">
        <v>237.76679999999999</v>
      </c>
      <c r="AB84" s="1">
        <v>219.14779999999999</v>
      </c>
      <c r="AC84" s="1">
        <v>196.30459999999999</v>
      </c>
      <c r="AD84" s="1">
        <v>249.70480000000001</v>
      </c>
      <c r="AE84" s="1" t="s">
        <v>51</v>
      </c>
      <c r="AF84" s="1">
        <f t="shared" si="1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35</v>
      </c>
      <c r="C85" s="1">
        <v>18.574000000000002</v>
      </c>
      <c r="D85" s="1">
        <v>21.05</v>
      </c>
      <c r="E85" s="1">
        <v>2.63</v>
      </c>
      <c r="F85" s="1">
        <v>18.420000000000002</v>
      </c>
      <c r="G85" s="7">
        <v>1</v>
      </c>
      <c r="H85" s="1">
        <v>55</v>
      </c>
      <c r="I85" s="1" t="s">
        <v>36</v>
      </c>
      <c r="J85" s="1">
        <v>2.6</v>
      </c>
      <c r="K85" s="1">
        <f t="shared" si="13"/>
        <v>2.9999999999999805E-2</v>
      </c>
      <c r="L85" s="1"/>
      <c r="M85" s="1"/>
      <c r="N85" s="1">
        <v>0</v>
      </c>
      <c r="O85" s="1">
        <f t="shared" si="14"/>
        <v>0.87666666666666659</v>
      </c>
      <c r="P85" s="5"/>
      <c r="Q85" s="5"/>
      <c r="R85" s="1"/>
      <c r="S85" s="1">
        <f t="shared" si="15"/>
        <v>21.011406844106467</v>
      </c>
      <c r="T85" s="1">
        <f t="shared" si="16"/>
        <v>21.011406844106467</v>
      </c>
      <c r="U85" s="1">
        <v>5.2690000000000001</v>
      </c>
      <c r="V85" s="1">
        <v>3.3252000000000002</v>
      </c>
      <c r="W85" s="1">
        <v>1.5948</v>
      </c>
      <c r="X85" s="1">
        <v>0.79800000000000004</v>
      </c>
      <c r="Y85" s="1">
        <v>4.4804000000000004</v>
      </c>
      <c r="Z85" s="1">
        <v>5.2767999999999997</v>
      </c>
      <c r="AA85" s="1">
        <v>2.6423999999999999</v>
      </c>
      <c r="AB85" s="1">
        <v>1.8460000000000001</v>
      </c>
      <c r="AC85" s="1">
        <v>3.2027999999999999</v>
      </c>
      <c r="AD85" s="1">
        <v>3.2027999999999999</v>
      </c>
      <c r="AE85" s="19" t="s">
        <v>58</v>
      </c>
      <c r="AF85" s="1">
        <f t="shared" si="1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35</v>
      </c>
      <c r="C86" s="1">
        <v>18.376999999999999</v>
      </c>
      <c r="D86" s="1">
        <v>53.911999999999999</v>
      </c>
      <c r="E86" s="1">
        <v>4.0330000000000004</v>
      </c>
      <c r="F86" s="1">
        <v>49.878999999999998</v>
      </c>
      <c r="G86" s="7">
        <v>1</v>
      </c>
      <c r="H86" s="1">
        <v>55</v>
      </c>
      <c r="I86" s="1" t="s">
        <v>36</v>
      </c>
      <c r="J86" s="1">
        <v>3.9</v>
      </c>
      <c r="K86" s="1">
        <f t="shared" si="13"/>
        <v>0.13300000000000045</v>
      </c>
      <c r="L86" s="1"/>
      <c r="M86" s="1"/>
      <c r="N86" s="1">
        <v>0</v>
      </c>
      <c r="O86" s="1">
        <f t="shared" si="14"/>
        <v>1.3443333333333334</v>
      </c>
      <c r="P86" s="5"/>
      <c r="Q86" s="5"/>
      <c r="R86" s="1"/>
      <c r="S86" s="1">
        <f t="shared" si="15"/>
        <v>37.103149020580211</v>
      </c>
      <c r="T86" s="1">
        <f t="shared" si="16"/>
        <v>37.103149020580211</v>
      </c>
      <c r="U86" s="1">
        <v>2.044</v>
      </c>
      <c r="V86" s="1">
        <v>4.8890000000000002</v>
      </c>
      <c r="W86" s="1">
        <v>3.9336000000000002</v>
      </c>
      <c r="X86" s="1">
        <v>3.1372</v>
      </c>
      <c r="Y86" s="1">
        <v>1.6486000000000001</v>
      </c>
      <c r="Z86" s="1">
        <v>3.0009999999999999</v>
      </c>
      <c r="AA86" s="1">
        <v>3.4176000000000002</v>
      </c>
      <c r="AB86" s="1">
        <v>2.5939999999999999</v>
      </c>
      <c r="AC86" s="1">
        <v>2.1341999999999999</v>
      </c>
      <c r="AD86" s="1">
        <v>1.8033999999999999</v>
      </c>
      <c r="AE86" s="19" t="s">
        <v>58</v>
      </c>
      <c r="AF86" s="1">
        <f t="shared" si="1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35</v>
      </c>
      <c r="C87" s="1">
        <v>26.404</v>
      </c>
      <c r="D87" s="1"/>
      <c r="E87" s="1">
        <v>2.6379999999999999</v>
      </c>
      <c r="F87" s="1">
        <v>22.402000000000001</v>
      </c>
      <c r="G87" s="7">
        <v>1</v>
      </c>
      <c r="H87" s="1">
        <v>55</v>
      </c>
      <c r="I87" s="1" t="s">
        <v>36</v>
      </c>
      <c r="J87" s="1">
        <v>3.9</v>
      </c>
      <c r="K87" s="1">
        <f t="shared" si="13"/>
        <v>-1.262</v>
      </c>
      <c r="L87" s="1"/>
      <c r="M87" s="1"/>
      <c r="N87" s="1">
        <v>0</v>
      </c>
      <c r="O87" s="1">
        <f t="shared" si="14"/>
        <v>0.8793333333333333</v>
      </c>
      <c r="P87" s="5"/>
      <c r="Q87" s="5"/>
      <c r="R87" s="1"/>
      <c r="S87" s="1">
        <f t="shared" si="15"/>
        <v>25.476118271417743</v>
      </c>
      <c r="T87" s="1">
        <f t="shared" si="16"/>
        <v>25.476118271417743</v>
      </c>
      <c r="U87" s="1">
        <v>1.8862000000000001</v>
      </c>
      <c r="V87" s="1">
        <v>1.8872</v>
      </c>
      <c r="W87" s="1">
        <v>1.8956</v>
      </c>
      <c r="X87" s="1">
        <v>1.0775999999999999</v>
      </c>
      <c r="Y87" s="1">
        <v>0.54779999999999995</v>
      </c>
      <c r="Z87" s="1">
        <v>1.9057999999999999</v>
      </c>
      <c r="AA87" s="1">
        <v>2.7147999999999999</v>
      </c>
      <c r="AB87" s="1">
        <v>1.8968</v>
      </c>
      <c r="AC87" s="1">
        <v>1.6279999999999999</v>
      </c>
      <c r="AD87" s="1">
        <v>1.0880000000000001</v>
      </c>
      <c r="AE87" s="19" t="s">
        <v>58</v>
      </c>
      <c r="AF87" s="1">
        <f t="shared" si="1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6" t="s">
        <v>130</v>
      </c>
      <c r="B88" s="16" t="s">
        <v>35</v>
      </c>
      <c r="C88" s="16"/>
      <c r="D88" s="16"/>
      <c r="E88" s="16"/>
      <c r="F88" s="16"/>
      <c r="G88" s="17">
        <v>0</v>
      </c>
      <c r="H88" s="16">
        <v>60</v>
      </c>
      <c r="I88" s="16" t="s">
        <v>36</v>
      </c>
      <c r="J88" s="16"/>
      <c r="K88" s="16">
        <f t="shared" si="13"/>
        <v>0</v>
      </c>
      <c r="L88" s="16"/>
      <c r="M88" s="16"/>
      <c r="N88" s="16"/>
      <c r="O88" s="16">
        <f t="shared" si="14"/>
        <v>0</v>
      </c>
      <c r="P88" s="18"/>
      <c r="Q88" s="18"/>
      <c r="R88" s="16"/>
      <c r="S88" s="16" t="e">
        <f t="shared" si="15"/>
        <v>#DIV/0!</v>
      </c>
      <c r="T88" s="16" t="e">
        <f t="shared" si="16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 t="s">
        <v>67</v>
      </c>
      <c r="AF88" s="1">
        <f t="shared" si="1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41</v>
      </c>
      <c r="C89" s="1">
        <v>20</v>
      </c>
      <c r="D89" s="1"/>
      <c r="E89" s="1">
        <v>14</v>
      </c>
      <c r="F89" s="1">
        <v>5</v>
      </c>
      <c r="G89" s="7">
        <v>0.3</v>
      </c>
      <c r="H89" s="1">
        <v>40</v>
      </c>
      <c r="I89" s="1" t="s">
        <v>36</v>
      </c>
      <c r="J89" s="1">
        <v>19</v>
      </c>
      <c r="K89" s="1">
        <f t="shared" si="13"/>
        <v>-5</v>
      </c>
      <c r="L89" s="1"/>
      <c r="M89" s="1"/>
      <c r="N89" s="1">
        <v>0</v>
      </c>
      <c r="O89" s="1">
        <f t="shared" si="14"/>
        <v>4.666666666666667</v>
      </c>
      <c r="P89" s="5">
        <f>8*O89-N89-F89</f>
        <v>32.333333333333336</v>
      </c>
      <c r="Q89" s="5"/>
      <c r="R89" s="1"/>
      <c r="S89" s="1">
        <f t="shared" si="15"/>
        <v>8</v>
      </c>
      <c r="T89" s="1">
        <f t="shared" si="16"/>
        <v>1.0714285714285714</v>
      </c>
      <c r="U89" s="1">
        <v>5.2</v>
      </c>
      <c r="V89" s="1">
        <v>0.4</v>
      </c>
      <c r="W89" s="1">
        <v>3.6</v>
      </c>
      <c r="X89" s="1">
        <v>4.2</v>
      </c>
      <c r="Y89" s="1">
        <v>0</v>
      </c>
      <c r="Z89" s="1">
        <v>-1.6</v>
      </c>
      <c r="AA89" s="1">
        <v>0</v>
      </c>
      <c r="AB89" s="1">
        <v>0.8</v>
      </c>
      <c r="AC89" s="1">
        <v>2.4</v>
      </c>
      <c r="AD89" s="1">
        <v>1.8</v>
      </c>
      <c r="AE89" s="1"/>
      <c r="AF89" s="1">
        <f t="shared" si="17"/>
        <v>10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s="24" customFormat="1" x14ac:dyDescent="0.25">
      <c r="A90" s="21" t="s">
        <v>132</v>
      </c>
      <c r="B90" s="21" t="s">
        <v>41</v>
      </c>
      <c r="C90" s="21"/>
      <c r="D90" s="21"/>
      <c r="E90" s="21">
        <v>-1</v>
      </c>
      <c r="F90" s="21"/>
      <c r="G90" s="22">
        <v>0.3</v>
      </c>
      <c r="H90" s="21">
        <v>40</v>
      </c>
      <c r="I90" s="21" t="s">
        <v>36</v>
      </c>
      <c r="J90" s="21"/>
      <c r="K90" s="21">
        <f t="shared" si="13"/>
        <v>-1</v>
      </c>
      <c r="L90" s="21"/>
      <c r="M90" s="21"/>
      <c r="N90" s="21">
        <v>19</v>
      </c>
      <c r="O90" s="21">
        <f t="shared" si="14"/>
        <v>-0.33333333333333331</v>
      </c>
      <c r="P90" s="23"/>
      <c r="Q90" s="23"/>
      <c r="R90" s="21"/>
      <c r="S90" s="21">
        <f t="shared" si="15"/>
        <v>-57</v>
      </c>
      <c r="T90" s="21">
        <f t="shared" si="16"/>
        <v>-57</v>
      </c>
      <c r="U90" s="21">
        <v>7</v>
      </c>
      <c r="V90" s="21">
        <v>1.4</v>
      </c>
      <c r="W90" s="21">
        <v>3.6</v>
      </c>
      <c r="X90" s="21">
        <v>4.2</v>
      </c>
      <c r="Y90" s="21">
        <v>0.6</v>
      </c>
      <c r="Z90" s="21">
        <v>-0.4</v>
      </c>
      <c r="AA90" s="21">
        <v>-0.4</v>
      </c>
      <c r="AB90" s="21">
        <v>0</v>
      </c>
      <c r="AC90" s="21">
        <v>2.2000000000000002</v>
      </c>
      <c r="AD90" s="21">
        <v>2.8</v>
      </c>
      <c r="AE90" s="21"/>
      <c r="AF90" s="1">
        <f t="shared" si="17"/>
        <v>0</v>
      </c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</row>
    <row r="91" spans="1:49" x14ac:dyDescent="0.25">
      <c r="A91" s="1" t="s">
        <v>133</v>
      </c>
      <c r="B91" s="1" t="s">
        <v>41</v>
      </c>
      <c r="C91" s="1">
        <v>64</v>
      </c>
      <c r="D91" s="1">
        <v>1</v>
      </c>
      <c r="E91" s="1">
        <v>37</v>
      </c>
      <c r="F91" s="1">
        <v>27</v>
      </c>
      <c r="G91" s="7">
        <v>0.3</v>
      </c>
      <c r="H91" s="1">
        <v>40</v>
      </c>
      <c r="I91" s="1" t="s">
        <v>36</v>
      </c>
      <c r="J91" s="1">
        <v>37</v>
      </c>
      <c r="K91" s="1">
        <f t="shared" si="13"/>
        <v>0</v>
      </c>
      <c r="L91" s="1"/>
      <c r="M91" s="1"/>
      <c r="N91" s="1">
        <v>0</v>
      </c>
      <c r="O91" s="1">
        <f t="shared" si="14"/>
        <v>12.333333333333334</v>
      </c>
      <c r="P91" s="5">
        <f>9*O91-N91-F91</f>
        <v>84</v>
      </c>
      <c r="Q91" s="5"/>
      <c r="R91" s="1"/>
      <c r="S91" s="1">
        <f t="shared" si="15"/>
        <v>9</v>
      </c>
      <c r="T91" s="1">
        <f t="shared" si="16"/>
        <v>2.189189189189189</v>
      </c>
      <c r="U91" s="1">
        <v>12.2</v>
      </c>
      <c r="V91" s="1">
        <v>4.5999999999999996</v>
      </c>
      <c r="W91" s="1">
        <v>12.6</v>
      </c>
      <c r="X91" s="1">
        <v>10.8</v>
      </c>
      <c r="Y91" s="1">
        <v>0</v>
      </c>
      <c r="Z91" s="1">
        <v>0</v>
      </c>
      <c r="AA91" s="1">
        <v>3.2</v>
      </c>
      <c r="AB91" s="1">
        <v>3.6</v>
      </c>
      <c r="AC91" s="1">
        <v>0.4</v>
      </c>
      <c r="AD91" s="1">
        <v>0</v>
      </c>
      <c r="AE91" s="1" t="s">
        <v>114</v>
      </c>
      <c r="AF91" s="1">
        <f t="shared" si="17"/>
        <v>25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41</v>
      </c>
      <c r="C92" s="1">
        <v>75</v>
      </c>
      <c r="D92" s="1">
        <v>2</v>
      </c>
      <c r="E92" s="1">
        <v>54</v>
      </c>
      <c r="F92" s="1">
        <v>23</v>
      </c>
      <c r="G92" s="7">
        <v>0.3</v>
      </c>
      <c r="H92" s="1">
        <v>40</v>
      </c>
      <c r="I92" s="1" t="s">
        <v>36</v>
      </c>
      <c r="J92" s="1">
        <v>54</v>
      </c>
      <c r="K92" s="1">
        <f t="shared" si="13"/>
        <v>0</v>
      </c>
      <c r="L92" s="1"/>
      <c r="M92" s="1"/>
      <c r="N92" s="1">
        <v>7.9999999999999858</v>
      </c>
      <c r="O92" s="1">
        <f t="shared" si="14"/>
        <v>18</v>
      </c>
      <c r="P92" s="5">
        <f>9*O92-N92-F92</f>
        <v>131</v>
      </c>
      <c r="Q92" s="5"/>
      <c r="R92" s="1"/>
      <c r="S92" s="1">
        <f t="shared" si="15"/>
        <v>9</v>
      </c>
      <c r="T92" s="1">
        <f t="shared" si="16"/>
        <v>1.7222222222222214</v>
      </c>
      <c r="U92" s="1">
        <v>18.2</v>
      </c>
      <c r="V92" s="1">
        <v>2</v>
      </c>
      <c r="W92" s="1">
        <v>15.2</v>
      </c>
      <c r="X92" s="1">
        <v>14.2</v>
      </c>
      <c r="Y92" s="1">
        <v>2.4</v>
      </c>
      <c r="Z92" s="1">
        <v>2.4</v>
      </c>
      <c r="AA92" s="1">
        <v>2.4</v>
      </c>
      <c r="AB92" s="1">
        <v>3.6</v>
      </c>
      <c r="AC92" s="1">
        <v>1.2</v>
      </c>
      <c r="AD92" s="1">
        <v>0</v>
      </c>
      <c r="AE92" s="1" t="s">
        <v>114</v>
      </c>
      <c r="AF92" s="1">
        <f t="shared" si="17"/>
        <v>39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41</v>
      </c>
      <c r="C93" s="1">
        <v>17</v>
      </c>
      <c r="D93" s="1">
        <v>1</v>
      </c>
      <c r="E93" s="1">
        <v>18</v>
      </c>
      <c r="F93" s="1"/>
      <c r="G93" s="7">
        <v>0.3</v>
      </c>
      <c r="H93" s="1">
        <v>40</v>
      </c>
      <c r="I93" s="1" t="s">
        <v>36</v>
      </c>
      <c r="J93" s="1">
        <v>30</v>
      </c>
      <c r="K93" s="1">
        <f t="shared" si="13"/>
        <v>-12</v>
      </c>
      <c r="L93" s="1"/>
      <c r="M93" s="1"/>
      <c r="N93" s="1">
        <v>120</v>
      </c>
      <c r="O93" s="1">
        <f t="shared" si="14"/>
        <v>6</v>
      </c>
      <c r="P93" s="5"/>
      <c r="Q93" s="5"/>
      <c r="R93" s="1"/>
      <c r="S93" s="1">
        <f t="shared" si="15"/>
        <v>20</v>
      </c>
      <c r="T93" s="1">
        <f t="shared" si="16"/>
        <v>20</v>
      </c>
      <c r="U93" s="1">
        <v>24</v>
      </c>
      <c r="V93" s="1">
        <v>27</v>
      </c>
      <c r="W93" s="1">
        <v>15.2</v>
      </c>
      <c r="X93" s="1">
        <v>16.399999999999999</v>
      </c>
      <c r="Y93" s="1">
        <v>14</v>
      </c>
      <c r="Z93" s="1">
        <v>11</v>
      </c>
      <c r="AA93" s="1">
        <v>3.2</v>
      </c>
      <c r="AB93" s="1">
        <v>3.6</v>
      </c>
      <c r="AC93" s="1">
        <v>0.4</v>
      </c>
      <c r="AD93" s="1">
        <v>0</v>
      </c>
      <c r="AE93" s="1" t="s">
        <v>136</v>
      </c>
      <c r="AF93" s="1">
        <f t="shared" si="17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35</v>
      </c>
      <c r="C94" s="1">
        <v>26.864999999999998</v>
      </c>
      <c r="D94" s="1"/>
      <c r="E94" s="1"/>
      <c r="F94" s="1">
        <v>26.864999999999998</v>
      </c>
      <c r="G94" s="7">
        <v>1</v>
      </c>
      <c r="H94" s="1">
        <v>45</v>
      </c>
      <c r="I94" s="1" t="s">
        <v>36</v>
      </c>
      <c r="J94" s="1">
        <v>3.9</v>
      </c>
      <c r="K94" s="1">
        <f t="shared" si="13"/>
        <v>-3.9</v>
      </c>
      <c r="L94" s="1"/>
      <c r="M94" s="1"/>
      <c r="N94" s="1">
        <v>0</v>
      </c>
      <c r="O94" s="1">
        <f t="shared" si="14"/>
        <v>0</v>
      </c>
      <c r="P94" s="5"/>
      <c r="Q94" s="5"/>
      <c r="R94" s="1"/>
      <c r="S94" s="1" t="e">
        <f t="shared" si="15"/>
        <v>#DIV/0!</v>
      </c>
      <c r="T94" s="1" t="e">
        <f t="shared" si="16"/>
        <v>#DIV/0!</v>
      </c>
      <c r="U94" s="1">
        <v>0</v>
      </c>
      <c r="V94" s="1">
        <v>0</v>
      </c>
      <c r="W94" s="1">
        <v>-1.2444</v>
      </c>
      <c r="X94" s="1">
        <v>-1.2444</v>
      </c>
      <c r="Y94" s="1">
        <v>0.26479999999999998</v>
      </c>
      <c r="Z94" s="1">
        <v>0.1168</v>
      </c>
      <c r="AA94" s="1">
        <v>1.1910000000000001</v>
      </c>
      <c r="AB94" s="1">
        <v>1.339</v>
      </c>
      <c r="AC94" s="1">
        <v>2.6720000000000002</v>
      </c>
      <c r="AD94" s="1">
        <v>2.6720000000000002</v>
      </c>
      <c r="AE94" s="20" t="s">
        <v>121</v>
      </c>
      <c r="AF94" s="1">
        <f t="shared" si="1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41</v>
      </c>
      <c r="C95" s="1">
        <v>-5</v>
      </c>
      <c r="D95" s="1">
        <v>95</v>
      </c>
      <c r="E95" s="1">
        <v>8</v>
      </c>
      <c r="F95" s="1">
        <v>82</v>
      </c>
      <c r="G95" s="7">
        <v>0.33</v>
      </c>
      <c r="H95" s="1">
        <v>40</v>
      </c>
      <c r="I95" s="1" t="s">
        <v>36</v>
      </c>
      <c r="J95" s="1">
        <v>8</v>
      </c>
      <c r="K95" s="1">
        <f t="shared" si="13"/>
        <v>0</v>
      </c>
      <c r="L95" s="1"/>
      <c r="M95" s="1"/>
      <c r="N95" s="1">
        <v>0</v>
      </c>
      <c r="O95" s="1">
        <f t="shared" si="14"/>
        <v>2.6666666666666665</v>
      </c>
      <c r="P95" s="5"/>
      <c r="Q95" s="5"/>
      <c r="R95" s="1"/>
      <c r="S95" s="1">
        <f t="shared" si="15"/>
        <v>30.75</v>
      </c>
      <c r="T95" s="1">
        <f t="shared" si="16"/>
        <v>30.75</v>
      </c>
      <c r="U95" s="1">
        <v>10.8</v>
      </c>
      <c r="V95" s="1">
        <v>8.4</v>
      </c>
      <c r="W95" s="1">
        <v>5.4</v>
      </c>
      <c r="X95" s="1">
        <v>4.8</v>
      </c>
      <c r="Y95" s="1">
        <v>4.8</v>
      </c>
      <c r="Z95" s="1">
        <v>4.8</v>
      </c>
      <c r="AA95" s="1">
        <v>4.5999999999999996</v>
      </c>
      <c r="AB95" s="1">
        <v>4.4000000000000004</v>
      </c>
      <c r="AC95" s="1">
        <v>0.6</v>
      </c>
      <c r="AD95" s="1">
        <v>0.2</v>
      </c>
      <c r="AE95" s="1" t="s">
        <v>114</v>
      </c>
      <c r="AF95" s="1">
        <f t="shared" si="1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139</v>
      </c>
      <c r="B96" s="1" t="s">
        <v>41</v>
      </c>
      <c r="C96" s="1">
        <v>32</v>
      </c>
      <c r="D96" s="1"/>
      <c r="E96" s="1">
        <v>-4</v>
      </c>
      <c r="F96" s="1">
        <v>25</v>
      </c>
      <c r="G96" s="7">
        <v>0.33</v>
      </c>
      <c r="H96" s="1">
        <v>50</v>
      </c>
      <c r="I96" s="1" t="s">
        <v>36</v>
      </c>
      <c r="J96" s="1">
        <v>3</v>
      </c>
      <c r="K96" s="1">
        <f t="shared" si="13"/>
        <v>-7</v>
      </c>
      <c r="L96" s="1"/>
      <c r="M96" s="1"/>
      <c r="N96" s="1">
        <v>0</v>
      </c>
      <c r="O96" s="1">
        <f t="shared" si="14"/>
        <v>-1.3333333333333333</v>
      </c>
      <c r="P96" s="5"/>
      <c r="Q96" s="5"/>
      <c r="R96" s="1"/>
      <c r="S96" s="1">
        <f t="shared" si="15"/>
        <v>-18.75</v>
      </c>
      <c r="T96" s="1">
        <f t="shared" si="16"/>
        <v>-18.75</v>
      </c>
      <c r="U96" s="1">
        <v>0.2</v>
      </c>
      <c r="V96" s="1">
        <v>1</v>
      </c>
      <c r="W96" s="1">
        <v>3</v>
      </c>
      <c r="X96" s="1">
        <v>3.2</v>
      </c>
      <c r="Y96" s="1">
        <v>1.2</v>
      </c>
      <c r="Z96" s="1">
        <v>1</v>
      </c>
      <c r="AA96" s="1">
        <v>0</v>
      </c>
      <c r="AB96" s="1">
        <v>0</v>
      </c>
      <c r="AC96" s="1">
        <v>0</v>
      </c>
      <c r="AD96" s="1">
        <v>1</v>
      </c>
      <c r="AE96" s="20" t="s">
        <v>121</v>
      </c>
      <c r="AF96" s="1">
        <f t="shared" si="1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6" xr:uid="{2182E1D2-9322-4373-8F0A-62DF28EAA3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2025-01-08T08:04:55Z</dcterms:created>
  <dcterms:modified xsi:type="dcterms:W3CDTF">2025-01-09T07:38:10Z</dcterms:modified>
</cp:coreProperties>
</file>