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202E576-9BCC-4E9C-9680-ECEE3317863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Z656" i="1" s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Z643" i="1" s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2" i="1" s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Y603" i="1"/>
  <c r="X603" i="1"/>
  <c r="BP602" i="1"/>
  <c r="BO602" i="1"/>
  <c r="BN602" i="1"/>
  <c r="BM602" i="1"/>
  <c r="Z602" i="1"/>
  <c r="Z603" i="1" s="1"/>
  <c r="Y602" i="1"/>
  <c r="AD680" i="1" s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Y586" i="1" s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P534" i="1"/>
  <c r="BO533" i="1"/>
  <c r="BM533" i="1"/>
  <c r="Y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Y501" i="1" s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N424" i="1"/>
  <c r="BM424" i="1"/>
  <c r="Z424" i="1"/>
  <c r="Y424" i="1"/>
  <c r="BP424" i="1" s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0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80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I680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5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80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8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80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8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70" i="1" s="1"/>
  <c r="Y23" i="1"/>
  <c r="X23" i="1"/>
  <c r="X674" i="1" s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4" i="1"/>
  <c r="Y674" i="1" s="1"/>
  <c r="Y54" i="1"/>
  <c r="Y58" i="1"/>
  <c r="Y71" i="1"/>
  <c r="Y79" i="1"/>
  <c r="Y87" i="1"/>
  <c r="Y97" i="1"/>
  <c r="Y103" i="1"/>
  <c r="Y110" i="1"/>
  <c r="Y119" i="1"/>
  <c r="Y128" i="1"/>
  <c r="Y134" i="1"/>
  <c r="Y144" i="1"/>
  <c r="Y150" i="1"/>
  <c r="Y156" i="1"/>
  <c r="Y162" i="1"/>
  <c r="Y166" i="1"/>
  <c r="Y179" i="1"/>
  <c r="Y185" i="1"/>
  <c r="Y191" i="1"/>
  <c r="Y201" i="1"/>
  <c r="Y208" i="1"/>
  <c r="Y212" i="1"/>
  <c r="Y224" i="1"/>
  <c r="Y238" i="1"/>
  <c r="Y247" i="1"/>
  <c r="Y258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80" i="1"/>
  <c r="Y294" i="1"/>
  <c r="BP293" i="1"/>
  <c r="BN293" i="1"/>
  <c r="Z293" i="1"/>
  <c r="Z294" i="1" s="1"/>
  <c r="Y295" i="1"/>
  <c r="P680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80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2" i="1"/>
  <c r="BP367" i="1"/>
  <c r="BN367" i="1"/>
  <c r="Z367" i="1"/>
  <c r="Y371" i="1"/>
  <c r="BP375" i="1"/>
  <c r="BN375" i="1"/>
  <c r="Z375" i="1"/>
  <c r="Z380" i="1" s="1"/>
  <c r="BP379" i="1"/>
  <c r="BN379" i="1"/>
  <c r="Z379" i="1"/>
  <c r="Y381" i="1"/>
  <c r="Y387" i="1"/>
  <c r="BP383" i="1"/>
  <c r="BN383" i="1"/>
  <c r="Z383" i="1"/>
  <c r="BP386" i="1"/>
  <c r="BN386" i="1"/>
  <c r="Z386" i="1"/>
  <c r="Y388" i="1"/>
  <c r="BP392" i="1"/>
  <c r="BN392" i="1"/>
  <c r="Z392" i="1"/>
  <c r="Z394" i="1" s="1"/>
  <c r="BP409" i="1"/>
  <c r="BN409" i="1"/>
  <c r="Z409" i="1"/>
  <c r="Z411" i="1" s="1"/>
  <c r="BP419" i="1"/>
  <c r="BN419" i="1"/>
  <c r="Z419" i="1"/>
  <c r="BP423" i="1"/>
  <c r="BN423" i="1"/>
  <c r="Z423" i="1"/>
  <c r="BP436" i="1"/>
  <c r="BN436" i="1"/>
  <c r="Z436" i="1"/>
  <c r="Y438" i="1"/>
  <c r="BP446" i="1"/>
  <c r="BN446" i="1"/>
  <c r="Z446" i="1"/>
  <c r="Z453" i="1" s="1"/>
  <c r="Y454" i="1"/>
  <c r="BP450" i="1"/>
  <c r="BN450" i="1"/>
  <c r="Z450" i="1"/>
  <c r="Y467" i="1"/>
  <c r="BP461" i="1"/>
  <c r="BN461" i="1"/>
  <c r="Z461" i="1"/>
  <c r="Y466" i="1"/>
  <c r="BP464" i="1"/>
  <c r="BN464" i="1"/>
  <c r="Z464" i="1"/>
  <c r="Y524" i="1"/>
  <c r="BP518" i="1"/>
  <c r="BN518" i="1"/>
  <c r="Z518" i="1"/>
  <c r="Y523" i="1"/>
  <c r="BP532" i="1"/>
  <c r="BN532" i="1"/>
  <c r="Z532" i="1"/>
  <c r="AA680" i="1"/>
  <c r="Y538" i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Y570" i="1"/>
  <c r="BP565" i="1"/>
  <c r="BN565" i="1"/>
  <c r="Z565" i="1"/>
  <c r="Y571" i="1"/>
  <c r="BP568" i="1"/>
  <c r="BN568" i="1"/>
  <c r="Z568" i="1"/>
  <c r="H9" i="1"/>
  <c r="B680" i="1"/>
  <c r="X671" i="1"/>
  <c r="X672" i="1"/>
  <c r="Y24" i="1"/>
  <c r="Z27" i="1"/>
  <c r="Z34" i="1" s="1"/>
  <c r="BN27" i="1"/>
  <c r="Y671" i="1" s="1"/>
  <c r="Y673" i="1" s="1"/>
  <c r="Z32" i="1"/>
  <c r="BN32" i="1"/>
  <c r="C680" i="1"/>
  <c r="Z48" i="1"/>
  <c r="Z53" i="1" s="1"/>
  <c r="BN48" i="1"/>
  <c r="Z50" i="1"/>
  <c r="BN50" i="1"/>
  <c r="Z52" i="1"/>
  <c r="BN52" i="1"/>
  <c r="Y53" i="1"/>
  <c r="Z56" i="1"/>
  <c r="Z58" i="1" s="1"/>
  <c r="BN56" i="1"/>
  <c r="BP56" i="1"/>
  <c r="Y672" i="1" s="1"/>
  <c r="D680" i="1"/>
  <c r="Z63" i="1"/>
  <c r="Z71" i="1" s="1"/>
  <c r="BN63" i="1"/>
  <c r="Z65" i="1"/>
  <c r="BN65" i="1"/>
  <c r="Z67" i="1"/>
  <c r="BN67" i="1"/>
  <c r="Z69" i="1"/>
  <c r="BN69" i="1"/>
  <c r="Y72" i="1"/>
  <c r="Z75" i="1"/>
  <c r="Z78" i="1" s="1"/>
  <c r="BN75" i="1"/>
  <c r="Z77" i="1"/>
  <c r="BN77" i="1"/>
  <c r="Z81" i="1"/>
  <c r="Z87" i="1" s="1"/>
  <c r="BN81" i="1"/>
  <c r="BP81" i="1"/>
  <c r="Z83" i="1"/>
  <c r="BN83" i="1"/>
  <c r="Z85" i="1"/>
  <c r="BN85" i="1"/>
  <c r="Z91" i="1"/>
  <c r="Z96" i="1" s="1"/>
  <c r="BN91" i="1"/>
  <c r="Z93" i="1"/>
  <c r="BN93" i="1"/>
  <c r="Z95" i="1"/>
  <c r="BN95" i="1"/>
  <c r="Z99" i="1"/>
  <c r="BN99" i="1"/>
  <c r="BP99" i="1"/>
  <c r="Z101" i="1"/>
  <c r="BN101" i="1"/>
  <c r="Z106" i="1"/>
  <c r="Z109" i="1" s="1"/>
  <c r="BN106" i="1"/>
  <c r="BP106" i="1"/>
  <c r="Z108" i="1"/>
  <c r="BN108" i="1"/>
  <c r="Y109" i="1"/>
  <c r="Z112" i="1"/>
  <c r="Z118" i="1" s="1"/>
  <c r="BN112" i="1"/>
  <c r="BP112" i="1"/>
  <c r="Z114" i="1"/>
  <c r="BN114" i="1"/>
  <c r="Z116" i="1"/>
  <c r="BN116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Z138" i="1"/>
  <c r="Z144" i="1" s="1"/>
  <c r="BN138" i="1"/>
  <c r="Z140" i="1"/>
  <c r="BN140" i="1"/>
  <c r="Z142" i="1"/>
  <c r="BN142" i="1"/>
  <c r="Z148" i="1"/>
  <c r="Z149" i="1" s="1"/>
  <c r="BN148" i="1"/>
  <c r="G680" i="1"/>
  <c r="Z154" i="1"/>
  <c r="Z156" i="1" s="1"/>
  <c r="BN154" i="1"/>
  <c r="Y157" i="1"/>
  <c r="Z160" i="1"/>
  <c r="Z161" i="1" s="1"/>
  <c r="BN160" i="1"/>
  <c r="Z164" i="1"/>
  <c r="Z166" i="1" s="1"/>
  <c r="BN164" i="1"/>
  <c r="BP164" i="1"/>
  <c r="H680" i="1"/>
  <c r="Y172" i="1"/>
  <c r="Z175" i="1"/>
  <c r="Z179" i="1" s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80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Z246" i="1" s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80" i="1"/>
  <c r="Y272" i="1"/>
  <c r="Z263" i="1"/>
  <c r="Z271" i="1" s="1"/>
  <c r="BN263" i="1"/>
  <c r="Z265" i="1"/>
  <c r="BN265" i="1"/>
  <c r="Z267" i="1"/>
  <c r="BN267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80" i="1"/>
  <c r="Y312" i="1"/>
  <c r="BP305" i="1"/>
  <c r="BN305" i="1"/>
  <c r="Z305" i="1"/>
  <c r="Z311" i="1" s="1"/>
  <c r="BP309" i="1"/>
  <c r="BN309" i="1"/>
  <c r="Z309" i="1"/>
  <c r="S680" i="1"/>
  <c r="Y338" i="1"/>
  <c r="Y348" i="1"/>
  <c r="BP357" i="1"/>
  <c r="BN357" i="1"/>
  <c r="Z357" i="1"/>
  <c r="BP361" i="1"/>
  <c r="BN361" i="1"/>
  <c r="Z361" i="1"/>
  <c r="BP369" i="1"/>
  <c r="BN369" i="1"/>
  <c r="Z369" i="1"/>
  <c r="Y380" i="1"/>
  <c r="BP377" i="1"/>
  <c r="BN377" i="1"/>
  <c r="Z377" i="1"/>
  <c r="BP385" i="1"/>
  <c r="BN385" i="1"/>
  <c r="Z385" i="1"/>
  <c r="Y395" i="1"/>
  <c r="Y394" i="1"/>
  <c r="BP398" i="1"/>
  <c r="BN398" i="1"/>
  <c r="Z398" i="1"/>
  <c r="Z400" i="1" s="1"/>
  <c r="Y412" i="1"/>
  <c r="Y411" i="1"/>
  <c r="BP417" i="1"/>
  <c r="BN417" i="1"/>
  <c r="Z417" i="1"/>
  <c r="Z427" i="1" s="1"/>
  <c r="BP421" i="1"/>
  <c r="BN421" i="1"/>
  <c r="Z421" i="1"/>
  <c r="BP426" i="1"/>
  <c r="BN426" i="1"/>
  <c r="Z426" i="1"/>
  <c r="Y428" i="1"/>
  <c r="Y433" i="1"/>
  <c r="BP430" i="1"/>
  <c r="BN430" i="1"/>
  <c r="Z430" i="1"/>
  <c r="Z432" i="1" s="1"/>
  <c r="Y432" i="1"/>
  <c r="BP484" i="1"/>
  <c r="BN484" i="1"/>
  <c r="Z484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M680" i="1"/>
  <c r="Y289" i="1"/>
  <c r="Y317" i="1"/>
  <c r="Y330" i="1"/>
  <c r="U680" i="1"/>
  <c r="Y364" i="1"/>
  <c r="V680" i="1"/>
  <c r="Y406" i="1"/>
  <c r="W680" i="1"/>
  <c r="Y427" i="1"/>
  <c r="Y437" i="1"/>
  <c r="BP435" i="1"/>
  <c r="BN435" i="1"/>
  <c r="Z435" i="1"/>
  <c r="Z437" i="1" s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Z500" i="1" s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Y537" i="1"/>
  <c r="BP533" i="1"/>
  <c r="BN533" i="1"/>
  <c r="Z533" i="1"/>
  <c r="Z537" i="1" s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BP558" i="1"/>
  <c r="BN558" i="1"/>
  <c r="Z558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Z592" i="1" s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X680" i="1"/>
  <c r="Y453" i="1"/>
  <c r="Z680" i="1"/>
  <c r="Y516" i="1"/>
  <c r="BP560" i="1"/>
  <c r="BN560" i="1"/>
  <c r="Z560" i="1"/>
  <c r="BP566" i="1"/>
  <c r="BN566" i="1"/>
  <c r="Z566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586" i="1" l="1"/>
  <c r="Z615" i="1"/>
  <c r="Y670" i="1"/>
  <c r="X673" i="1"/>
  <c r="Z301" i="1"/>
  <c r="Z650" i="1"/>
  <c r="Z632" i="1"/>
  <c r="Z597" i="1"/>
  <c r="Z562" i="1"/>
  <c r="Z364" i="1"/>
  <c r="Z258" i="1"/>
  <c r="Z237" i="1"/>
  <c r="Z201" i="1"/>
  <c r="Z134" i="1"/>
  <c r="Z127" i="1"/>
  <c r="Z102" i="1"/>
  <c r="Z675" i="1" s="1"/>
  <c r="Z570" i="1"/>
  <c r="Z523" i="1"/>
  <c r="Z466" i="1"/>
  <c r="Z387" i="1"/>
  <c r="Z371" i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<sst xmlns="http://schemas.openxmlformats.org/spreadsheetml/2006/main" count="3191" uniqueCount="1100">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</sst>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52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1"/>
      <c r="AC5" s="51"/>
      <c r="AD5" s="51"/>
      <c r="AE5" s="51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3"/>
      <c r="U7" s="830"/>
      <c r="V7" s="1072"/>
      <c r="W7" s="1073"/>
      <c r="AB7" s="51"/>
      <c r="AC7" s="51"/>
      <c r="AD7" s="51"/>
      <c r="AE7" s="51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1"/>
      <c r="AC8" s="51"/>
      <c r="AD8" s="51"/>
      <c r="AE8" s="51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28"/>
      <c r="R9" s="929"/>
      <c r="T9" s="803"/>
      <c r="U9" s="830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01"/>
      <c r="R10" s="1002"/>
      <c r="U10" s="24" t="s">
        <v>23</v>
      </c>
      <c r="V10" s="873" t="s">
        <v>24</v>
      </c>
      <c r="W10" s="874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1"/>
      <c r="R11" s="932"/>
      <c r="U11" s="24" t="s">
        <v>27</v>
      </c>
      <c r="V11" s="1130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30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8"/>
      <c r="AB19" s="48"/>
      <c r="AC19" s="48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9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8"/>
      <c r="AB44" s="48"/>
      <c r="AC44" s="48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500</v>
      </c>
      <c r="Y47" s="788">
        <f t="shared" ref="Y47:Y52" si="6">IFERROR(IF(X47="",0,CEILING((X47/$H47),1)*$H47),"")</f>
        <v>507.6</v>
      </c>
      <c r="Z47" s="36">
        <f>IFERROR(IF(Y47=0,"",ROUNDUP(Y47/H47,0)*0.02175),"")</f>
        <v>1.0222499999999999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522.22222222222217</v>
      </c>
      <c r="BN47" s="64">
        <f t="shared" ref="BN47:BN52" si="8">IFERROR(Y47*I47/H47,"0")</f>
        <v>530.16</v>
      </c>
      <c r="BO47" s="64">
        <f t="shared" ref="BO47:BO52" si="9">IFERROR(1/J47*(X47/H47),"0")</f>
        <v>0.82671957671957652</v>
      </c>
      <c r="BP47" s="64">
        <f t="shared" ref="BP47:BP52" si="10">IFERROR(1/J47*(Y47/H47),"0")</f>
        <v>0.83928571428571419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46.296296296296291</v>
      </c>
      <c r="Y53" s="789">
        <f>IFERROR(Y47/H47,"0")+IFERROR(Y48/H48,"0")+IFERROR(Y49/H49,"0")+IFERROR(Y50/H50,"0")+IFERROR(Y51/H51,"0")+IFERROR(Y52/H52,"0")</f>
        <v>47</v>
      </c>
      <c r="Z53" s="789">
        <f>IFERROR(IF(Z47="",0,Z47),"0")+IFERROR(IF(Z48="",0,Z48),"0")+IFERROR(IF(Z49="",0,Z49),"0")+IFERROR(IF(Z50="",0,Z50),"0")+IFERROR(IF(Z51="",0,Z51),"0")+IFERROR(IF(Z52="",0,Z52),"0")</f>
        <v>1.0222499999999999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500</v>
      </c>
      <c r="Y54" s="789">
        <f>IFERROR(SUM(Y47:Y52),"0")</f>
        <v>507.6</v>
      </c>
      <c r="Z54" s="37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6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9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40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8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0</v>
      </c>
      <c r="Y145" s="789">
        <f>IFERROR(SUM(Y137:Y143),"0")</f>
        <v>0</v>
      </c>
      <c r="Z145" s="37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1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8"/>
      <c r="AB186" s="48"/>
      <c r="AC186" s="48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0</v>
      </c>
      <c r="Y202" s="789">
        <f>IFERROR(SUM(Y193:Y200),"0")</f>
        <v>0</v>
      </c>
      <c r="Z202" s="37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0</v>
      </c>
      <c r="Y238" s="789">
        <f>IFERROR(SUM(Y226:Y236),"0")</f>
        <v>0</v>
      </c>
      <c r="Z238" s="37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76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0</v>
      </c>
      <c r="Y388" s="789">
        <f>IFERROR(SUM(Y383:Y386),"0")</f>
        <v>0</v>
      </c>
      <c r="Z388" s="37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7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8"/>
      <c r="AB413" s="48"/>
      <c r="AC413" s="48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800</v>
      </c>
      <c r="Y417" s="788">
        <f t="shared" si="87"/>
        <v>810</v>
      </c>
      <c r="Z417" s="36">
        <f>IFERROR(IF(Y417=0,"",ROUNDUP(Y417/H417,0)*0.02175),"")</f>
        <v>1.1744999999999999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825.6</v>
      </c>
      <c r="BN417" s="64">
        <f t="shared" si="89"/>
        <v>835.92000000000007</v>
      </c>
      <c r="BO417" s="64">
        <f t="shared" si="90"/>
        <v>1.1111111111111112</v>
      </c>
      <c r="BP417" s="64">
        <f t="shared" si="91"/>
        <v>1.125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500</v>
      </c>
      <c r="Y419" s="788">
        <f t="shared" si="87"/>
        <v>510</v>
      </c>
      <c r="Z419" s="36">
        <f>IFERROR(IF(Y419=0,"",ROUNDUP(Y419/H419,0)*0.02175),"")</f>
        <v>0.73949999999999994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516</v>
      </c>
      <c r="BN419" s="64">
        <f t="shared" si="89"/>
        <v>526.32000000000005</v>
      </c>
      <c r="BO419" s="64">
        <f t="shared" si="90"/>
        <v>0.69444444444444442</v>
      </c>
      <c r="BP419" s="64">
        <f t="shared" si="91"/>
        <v>0.70833333333333326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500</v>
      </c>
      <c r="Y420" s="788">
        <f t="shared" si="87"/>
        <v>510</v>
      </c>
      <c r="Z420" s="36">
        <f>IFERROR(IF(Y420=0,"",ROUNDUP(Y420/H420,0)*0.02175),"")</f>
        <v>0.73949999999999994</v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516</v>
      </c>
      <c r="BN420" s="64">
        <f t="shared" si="89"/>
        <v>526.32000000000005</v>
      </c>
      <c r="BO420" s="64">
        <f t="shared" si="90"/>
        <v>0.69444444444444442</v>
      </c>
      <c r="BP420" s="64">
        <f t="shared" si="91"/>
        <v>0.70833333333333326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9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500</v>
      </c>
      <c r="Y422" s="788">
        <f t="shared" si="87"/>
        <v>510</v>
      </c>
      <c r="Z422" s="36">
        <f>IFERROR(IF(Y422=0,"",ROUNDUP(Y422/H422,0)*0.02175),"")</f>
        <v>0.73949999999999994</v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516</v>
      </c>
      <c r="BN422" s="64">
        <f t="shared" si="89"/>
        <v>526.32000000000005</v>
      </c>
      <c r="BO422" s="64">
        <f t="shared" si="90"/>
        <v>0.69444444444444442</v>
      </c>
      <c r="BP422" s="64">
        <f t="shared" si="91"/>
        <v>0.70833333333333326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153.33333333333334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156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3.3929999999999998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2300</v>
      </c>
      <c r="Y428" s="789">
        <f>IFERROR(SUM(Y416:Y426),"0")</f>
        <v>2340</v>
      </c>
      <c r="Z428" s="37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01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3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7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5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0</v>
      </c>
      <c r="Y461" s="78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8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0</v>
      </c>
      <c r="Y466" s="789">
        <f>IFERROR(Y461/H461,"0")+IFERROR(Y462/H462,"0")+IFERROR(Y463/H463,"0")+IFERROR(Y464/H464,"0")+IFERROR(Y465/H465,"0")</f>
        <v>0</v>
      </c>
      <c r="Z466" s="789">
        <f>IFERROR(IF(Z461="",0,Z461),"0")+IFERROR(IF(Z462="",0,Z462),"0")+IFERROR(IF(Z463="",0,Z463),"0")+IFERROR(IF(Z464="",0,Z464),"0")+IFERROR(IF(Z465="",0,Z465),"0")</f>
        <v>0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0</v>
      </c>
      <c r="Y467" s="789">
        <f>IFERROR(SUM(Y461:Y465),"0")</f>
        <v>0</v>
      </c>
      <c r="Z467" s="37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8"/>
      <c r="AB472" s="48"/>
      <c r="AC472" s="48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1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2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0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3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0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11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7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8"/>
      <c r="AB544" s="48"/>
      <c r="AC544" s="48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0</v>
      </c>
      <c r="Y550" s="788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916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5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32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56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0</v>
      </c>
      <c r="Y563" s="789">
        <f>IFERROR(SUM(Y547:Y561),"0")</f>
        <v>0</v>
      </c>
      <c r="Z563" s="37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47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20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8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89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8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92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23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0</v>
      </c>
      <c r="Y587" s="789">
        <f>IFERROR(SUM(Y573:Y585),"0")</f>
        <v>0</v>
      </c>
      <c r="Z587" s="37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5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8"/>
      <c r="AB599" s="48"/>
      <c r="AC599" s="48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4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8"/>
      <c r="AB605" s="48"/>
      <c r="AC605" s="48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4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019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30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6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010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4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1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90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45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19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6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08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4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7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87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49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45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43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94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51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89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5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9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0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7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2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994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4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2800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2847.6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7" t="s">
        <v>69</v>
      </c>
      <c r="X671" s="789">
        <f>IFERROR(SUM(BM22:BM667),"0")</f>
        <v>2895.8222222222221</v>
      </c>
      <c r="Y671" s="789">
        <f>IFERROR(SUM(BN22:BN667),"0")</f>
        <v>2945.0400000000004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7" t="s">
        <v>1077</v>
      </c>
      <c r="X672" s="38">
        <f>ROUNDUP(SUM(BO22:BO667),0)</f>
        <v>5</v>
      </c>
      <c r="Y672" s="38">
        <f>ROUNDUP(SUM(BP22:BP667),0)</f>
        <v>5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7" t="s">
        <v>69</v>
      </c>
      <c r="X673" s="789">
        <f>GrossWeightTotal+PalletQtyTotal*25</f>
        <v>3020.8222222222221</v>
      </c>
      <c r="Y673" s="789">
        <f>GrossWeightTotalR+PalletQtyTotalR*25</f>
        <v>3070.0400000000004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199.62962962962962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203</v>
      </c>
      <c r="Z674" s="37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4.4152499999999995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507.6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80" s="46">
        <f>IFERROR(Y106*1,"0")+IFERROR(Y107*1,"0")+IFERROR(Y108*1,"0")+IFERROR(Y112*1,"0")+IFERROR(Y113*1,"0")+IFERROR(Y114*1,"0")+IFERROR(Y115*1,"0")+IFERROR(Y116*1,"0")+IFERROR(Y117*1,"0")</f>
        <v>0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2340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0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2025-01-09T07:51:02Z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