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5 ПОКОМ филиалы\"/>
    </mc:Choice>
  </mc:AlternateContent>
  <xr:revisionPtr revIDLastSave="0" documentId="13_ncr:1_{A98910D8-36A1-45FA-B917-5584124907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O7" i="1" l="1"/>
  <c r="O8" i="1"/>
  <c r="O9" i="1"/>
  <c r="O10" i="1"/>
  <c r="O11" i="1"/>
  <c r="O12" i="1"/>
  <c r="O13" i="1"/>
  <c r="O14" i="1"/>
  <c r="S14" i="1" s="1"/>
  <c r="O15" i="1"/>
  <c r="O16" i="1"/>
  <c r="O17" i="1"/>
  <c r="O18" i="1"/>
  <c r="O19" i="1"/>
  <c r="O20" i="1"/>
  <c r="S20" i="1" s="1"/>
  <c r="O21" i="1"/>
  <c r="O22" i="1"/>
  <c r="O23" i="1"/>
  <c r="O24" i="1"/>
  <c r="O25" i="1"/>
  <c r="S25" i="1" s="1"/>
  <c r="O26" i="1"/>
  <c r="S26" i="1" s="1"/>
  <c r="O27" i="1"/>
  <c r="O28" i="1"/>
  <c r="S28" i="1" s="1"/>
  <c r="O29" i="1"/>
  <c r="P29" i="1" s="1"/>
  <c r="O30" i="1"/>
  <c r="S30" i="1" s="1"/>
  <c r="O31" i="1"/>
  <c r="S31" i="1" s="1"/>
  <c r="O32" i="1"/>
  <c r="S32" i="1" s="1"/>
  <c r="O33" i="1"/>
  <c r="O34" i="1"/>
  <c r="O35" i="1"/>
  <c r="O36" i="1"/>
  <c r="O37" i="1"/>
  <c r="O38" i="1"/>
  <c r="S38" i="1" s="1"/>
  <c r="O39" i="1"/>
  <c r="O40" i="1"/>
  <c r="O41" i="1"/>
  <c r="P41" i="1" s="1"/>
  <c r="O42" i="1"/>
  <c r="O43" i="1"/>
  <c r="P43" i="1" s="1"/>
  <c r="O44" i="1"/>
  <c r="O45" i="1"/>
  <c r="P45" i="1" s="1"/>
  <c r="O46" i="1"/>
  <c r="O47" i="1"/>
  <c r="P47" i="1" s="1"/>
  <c r="O48" i="1"/>
  <c r="S48" i="1" s="1"/>
  <c r="O49" i="1"/>
  <c r="P49" i="1" s="1"/>
  <c r="O50" i="1"/>
  <c r="S50" i="1" s="1"/>
  <c r="O51" i="1"/>
  <c r="P51" i="1" s="1"/>
  <c r="O52" i="1"/>
  <c r="O53" i="1"/>
  <c r="P53" i="1" s="1"/>
  <c r="O54" i="1"/>
  <c r="O55" i="1"/>
  <c r="O56" i="1"/>
  <c r="O57" i="1"/>
  <c r="P57" i="1" s="1"/>
  <c r="O58" i="1"/>
  <c r="O59" i="1"/>
  <c r="O60" i="1"/>
  <c r="O61" i="1"/>
  <c r="O62" i="1"/>
  <c r="O63" i="1"/>
  <c r="P63" i="1" s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P73" i="1" s="1"/>
  <c r="O74" i="1"/>
  <c r="O75" i="1"/>
  <c r="P75" i="1" s="1"/>
  <c r="O76" i="1"/>
  <c r="O77" i="1"/>
  <c r="O78" i="1"/>
  <c r="P78" i="1" s="1"/>
  <c r="O79" i="1"/>
  <c r="P79" i="1" s="1"/>
  <c r="O80" i="1"/>
  <c r="O81" i="1"/>
  <c r="P81" i="1" s="1"/>
  <c r="O82" i="1"/>
  <c r="O83" i="1"/>
  <c r="O84" i="1"/>
  <c r="O85" i="1"/>
  <c r="S85" i="1" s="1"/>
  <c r="O86" i="1"/>
  <c r="O87" i="1"/>
  <c r="O88" i="1"/>
  <c r="O89" i="1"/>
  <c r="O90" i="1"/>
  <c r="O91" i="1"/>
  <c r="O92" i="1"/>
  <c r="O93" i="1"/>
  <c r="T93" i="1" s="1"/>
  <c r="O6" i="1"/>
  <c r="S6" i="1" l="1"/>
  <c r="T92" i="1"/>
  <c r="S90" i="1"/>
  <c r="P88" i="1"/>
  <c r="S88" i="1" s="1"/>
  <c r="S86" i="1"/>
  <c r="S84" i="1"/>
  <c r="S82" i="1"/>
  <c r="S80" i="1"/>
  <c r="S78" i="1"/>
  <c r="S76" i="1"/>
  <c r="S60" i="1"/>
  <c r="S56" i="1"/>
  <c r="S52" i="1"/>
  <c r="S22" i="1"/>
  <c r="S8" i="1"/>
  <c r="P10" i="1"/>
  <c r="S10" i="1" s="1"/>
  <c r="P12" i="1"/>
  <c r="S12" i="1" s="1"/>
  <c r="S24" i="1"/>
  <c r="P34" i="1"/>
  <c r="S34" i="1" s="1"/>
  <c r="P36" i="1"/>
  <c r="S36" i="1" s="1"/>
  <c r="S67" i="1"/>
  <c r="S37" i="1"/>
  <c r="S33" i="1"/>
  <c r="S23" i="1"/>
  <c r="S9" i="1"/>
  <c r="S7" i="1"/>
  <c r="P11" i="1"/>
  <c r="S11" i="1" s="1"/>
  <c r="P13" i="1"/>
  <c r="S13" i="1" s="1"/>
  <c r="P16" i="1"/>
  <c r="S16" i="1" s="1"/>
  <c r="P18" i="1"/>
  <c r="S18" i="1" s="1"/>
  <c r="P21" i="1"/>
  <c r="S21" i="1" s="1"/>
  <c r="S27" i="1"/>
  <c r="P35" i="1"/>
  <c r="S35" i="1" s="1"/>
  <c r="S40" i="1"/>
  <c r="P42" i="1"/>
  <c r="S42" i="1" s="1"/>
  <c r="S44" i="1"/>
  <c r="S46" i="1"/>
  <c r="S49" i="1"/>
  <c r="P54" i="1"/>
  <c r="S54" i="1" s="1"/>
  <c r="P58" i="1"/>
  <c r="S58" i="1" s="1"/>
  <c r="P62" i="1"/>
  <c r="S62" i="1" s="1"/>
  <c r="S70" i="1"/>
  <c r="S72" i="1"/>
  <c r="S74" i="1"/>
  <c r="S87" i="1"/>
  <c r="P89" i="1"/>
  <c r="S91" i="1"/>
  <c r="S93" i="1"/>
  <c r="S83" i="1"/>
  <c r="S81" i="1"/>
  <c r="S79" i="1"/>
  <c r="S77" i="1"/>
  <c r="S75" i="1"/>
  <c r="S73" i="1"/>
  <c r="S71" i="1"/>
  <c r="S69" i="1"/>
  <c r="S63" i="1"/>
  <c r="S61" i="1"/>
  <c r="S59" i="1"/>
  <c r="S57" i="1"/>
  <c r="S55" i="1"/>
  <c r="S53" i="1"/>
  <c r="S51" i="1"/>
  <c r="S47" i="1"/>
  <c r="S45" i="1"/>
  <c r="S43" i="1"/>
  <c r="S41" i="1"/>
  <c r="S39" i="1"/>
  <c r="S29" i="1"/>
  <c r="S19" i="1"/>
  <c r="S17" i="1"/>
  <c r="S15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9" i="1"/>
  <c r="K5" i="1"/>
  <c r="AF5" i="1" l="1"/>
</calcChain>
</file>

<file path=xl/sharedStrings.xml><?xml version="1.0" encoding="utf-8"?>
<sst xmlns="http://schemas.openxmlformats.org/spreadsheetml/2006/main" count="370" uniqueCount="145">
  <si>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</si>
  <si>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</si>
  <si>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</si>
  <si>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</si>
  <si>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</si>
  <si>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</si>
  <si>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</si>
  <si>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</si>
  <si>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</si>
  <si>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</si>
  <si>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</si>
  <si>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</si>
  <si>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</si>
  <si>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</si>
  <si>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</si>
  <si>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</si>
  <si>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</si>
  <si>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</si>
  <si>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</si>
  <si>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</si>
  <si>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</si>
  <si>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</si>
  <si>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</si>
  <si>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</si>
  <si>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08,01,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</si>
  <si>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</si>
  <si>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</si>
  <si>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</si>
  <si>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</si>
  <si>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</si>
  <si>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</si>
  <si>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</si>
  <si>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</si>
  <si>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</si>
  <si>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</si>
  <si>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</si>
  <si>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</si>
  <si>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</si>
  <si>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</si>
  <si>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</si>
  <si>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</si>
  <si>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</si>
  <si>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</si>
  <si>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</si>
  <si>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</si>
  <si>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</si>
  <si>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</si>
  <si>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</si>
  <si>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</si>
  <si>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</si>
  <si>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</si>
  <si>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</si>
  <si>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</si>
  <si>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нужно увеличить продажи / 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</si>
  <si>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</si>
  <si>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</si>
  <si>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</si>
  <si>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</si>
  <si>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</si>
  <si>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</si>
  <si>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</si>
  <si>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</si>
  <si>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</si>
  <si>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</si>
  <si>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</si>
  <si>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</si>
  <si>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</si>
  <si>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</si>
  <si>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</si>
  <si>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</si>
  <si>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</si>
  <si>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</si>
  <si>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</si>
  <si>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</si>
  <si>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</si>
  <si>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</si>
  <si>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</si>
  <si>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</si>
  <si>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</si>
  <si>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</si>
  <si>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</si>
  <si>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</si>
  <si>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</si>
  <si>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</si>
  <si>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</si>
  <si>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</si>
  <si>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</si>
  <si>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</si>
  <si>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</si>
  <si>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</si>
  <si>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</si>
  <si>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</si>
  <si>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</si>
  <si>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</si>
  <si>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</si>
  <si>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</si>
  <si>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</si>
  <si>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</si>
  <si>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</si>
  <si>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</si>
  <si>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</si>
  <si>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</si>
  <si>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</si>
  <si>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</si>
  <si>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</si>
  <si>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</si>
  <si>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</si>
  <si>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</si>
  <si>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</si>
  <si>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</si>
  <si>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</si>
  <si>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</si>
  <si>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</si>
  <si>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</si>
  <si>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</si>
  <si>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</si>
  <si>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</si>
  <si>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</si>
  <si>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</si>
  <si>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</si>
  <si>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</si>
  <si>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</si>
  <si>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</si>
  <si>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</si>
  <si>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</si>
  <si>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</si>
  <si>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</si>
  <si>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</si>
  <si>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</si>
  <si>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</si>
  <si>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</si>
  <si>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</si>
  <si>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</si>
  <si>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</si>
  <si>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</si>
  <si>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</si>
  <si>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</si>
  <si>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</si>
  <si>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</si>
  <si>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t>нужно увеличить продажи!!!</t>
    </r>
    <r>
      <rPr>
        <sz val="10"/>
        <rFont val="Arial"/>
        <family val="2"/>
        <charset val="204"/>
      </rPr>
      <t xml:space="preserve"> / возвращаем по распоряжению СН</t>
    </r>
  </si>
  <si>
    <t>06,01,25 в уценку 26шт.</t>
  </si>
  <si>
    <t>06,01,25 в уценку 13шт.</t>
  </si>
  <si>
    <t>нужно увеличить продажи / новинка / ТМА декабрь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</si>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</sst>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3.42578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144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17511.905999999995</v>
      </c>
      <c r="F5" s="4">
        <f>SUM(F6:F500)</f>
        <v>45254.99700000001</v>
      </c>
      <c r="G5" s="7"/>
      <c r="H5" s="1"/>
      <c r="I5" s="1"/>
      <c r="J5" s="4">
        <f t="shared" ref="J5:Q5" si="0">SUM(J6:J500)</f>
        <v>17126.509999999995</v>
      </c>
      <c r="K5" s="4">
        <f t="shared" si="0"/>
        <v>385.39600000000019</v>
      </c>
      <c r="L5" s="4">
        <f t="shared" si="0"/>
        <v>0</v>
      </c>
      <c r="M5" s="4">
        <f t="shared" si="0"/>
        <v>0</v>
      </c>
      <c r="N5" s="4">
        <f t="shared" si="0"/>
        <v>7119.4123700000009</v>
      </c>
      <c r="O5" s="4">
        <f t="shared" si="0"/>
        <v>5837.3020000000006</v>
      </c>
      <c r="P5" s="4">
        <f t="shared" si="0"/>
        <v>11395.903329999997</v>
      </c>
      <c r="Q5" s="4">
        <f t="shared" si="0"/>
        <v>0</v>
      </c>
      <c r="R5" s="1"/>
      <c r="S5" s="1"/>
      <c r="T5" s="1"/>
      <c r="U5" s="4">
        <f t="shared" ref="U5:AD5" si="1">SUM(U6:U500)</f>
        <v>7374.5634000000009</v>
      </c>
      <c r="V5" s="4">
        <f t="shared" si="1"/>
        <v>6208.2372000000005</v>
      </c>
      <c r="W5" s="4">
        <f t="shared" si="1"/>
        <v>6103.2302000000018</v>
      </c>
      <c r="X5" s="4">
        <f t="shared" si="1"/>
        <v>6607.0762000000032</v>
      </c>
      <c r="Y5" s="4">
        <f t="shared" si="1"/>
        <v>7915.8883999999998</v>
      </c>
      <c r="Z5" s="4">
        <f t="shared" si="1"/>
        <v>7304.6594000000023</v>
      </c>
      <c r="AA5" s="4">
        <f t="shared" si="1"/>
        <v>8674.5457999999999</v>
      </c>
      <c r="AB5" s="4">
        <f t="shared" si="1"/>
        <v>8073.841199999998</v>
      </c>
      <c r="AC5" s="4">
        <f t="shared" si="1"/>
        <v>8191.0835999999981</v>
      </c>
      <c r="AD5" s="4">
        <f t="shared" si="1"/>
        <v>8710.870200000003</v>
      </c>
      <c r="AE5" s="1"/>
      <c r="AF5" s="4">
        <f>SUM(AF6:AF500)</f>
        <v>9254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455.99900000000002</v>
      </c>
      <c r="D6" s="1">
        <v>578.649</v>
      </c>
      <c r="E6" s="1">
        <v>218.72800000000001</v>
      </c>
      <c r="F6" s="1">
        <v>812.38499999999999</v>
      </c>
      <c r="G6" s="7">
        <v>1</v>
      </c>
      <c r="H6" s="1">
        <v>50</v>
      </c>
      <c r="I6" s="1" t="s">
        <v>36</v>
      </c>
      <c r="J6" s="1">
        <v>205.6</v>
      </c>
      <c r="K6" s="1">
        <f t="shared" ref="K6:K37" si="2">E6-J6</f>
        <v>13.128000000000014</v>
      </c>
      <c r="L6" s="1"/>
      <c r="M6" s="1"/>
      <c r="N6" s="1"/>
      <c r="O6" s="1">
        <f>E6/3</f>
        <v>72.909333333333336</v>
      </c>
      <c r="P6" s="5"/>
      <c r="Q6" s="5"/>
      <c r="R6" s="1"/>
      <c r="S6" s="1">
        <f>(F6+N6+P6)/O6</f>
        <v>11.142400607146776</v>
      </c>
      <c r="T6" s="1">
        <f>(F6+N6)/O6</f>
        <v>11.142400607146776</v>
      </c>
      <c r="U6" s="1">
        <v>105.1876</v>
      </c>
      <c r="V6" s="1">
        <v>93.290800000000004</v>
      </c>
      <c r="W6" s="1">
        <v>57.507199999999997</v>
      </c>
      <c r="X6" s="1">
        <v>59.068199999999997</v>
      </c>
      <c r="Y6" s="1">
        <v>115.57899999999999</v>
      </c>
      <c r="Z6" s="1">
        <v>113.7884</v>
      </c>
      <c r="AA6" s="1">
        <v>125.88339999999999</v>
      </c>
      <c r="AB6" s="1">
        <v>105.6046</v>
      </c>
      <c r="AC6" s="1">
        <v>108.11020000000001</v>
      </c>
      <c r="AD6" s="1">
        <v>121.2212</v>
      </c>
      <c r="AE6" s="13" t="s">
        <v>37</v>
      </c>
      <c r="AF6" s="1">
        <f>ROUND(P6*G6,0)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320.62</v>
      </c>
      <c r="D7" s="1">
        <v>207.46799999999999</v>
      </c>
      <c r="E7" s="1">
        <v>108.90600000000001</v>
      </c>
      <c r="F7" s="1">
        <v>418.613</v>
      </c>
      <c r="G7" s="7">
        <v>1</v>
      </c>
      <c r="H7" s="1">
        <v>45</v>
      </c>
      <c r="I7" s="1" t="s">
        <v>36</v>
      </c>
      <c r="J7" s="1">
        <v>105.4</v>
      </c>
      <c r="K7" s="1">
        <f t="shared" si="2"/>
        <v>3.5060000000000002</v>
      </c>
      <c r="L7" s="1"/>
      <c r="M7" s="1"/>
      <c r="N7" s="1">
        <v>63.18120000000016</v>
      </c>
      <c r="O7" s="1">
        <f t="shared" ref="O7:O70" si="3">E7/3</f>
        <v>36.302</v>
      </c>
      <c r="P7" s="5"/>
      <c r="Q7" s="5"/>
      <c r="R7" s="1"/>
      <c r="S7" s="1">
        <f t="shared" ref="S7:S70" si="4">(F7+N7+P7)/O7</f>
        <v>13.271836262464882</v>
      </c>
      <c r="T7" s="1">
        <f t="shared" ref="T7:T70" si="5">(F7+N7)/O7</f>
        <v>13.271836262464882</v>
      </c>
      <c r="U7" s="1">
        <v>47.802799999999998</v>
      </c>
      <c r="V7" s="1">
        <v>47.541400000000003</v>
      </c>
      <c r="W7" s="1">
        <v>50.092200000000012</v>
      </c>
      <c r="X7" s="1">
        <v>59.151000000000003</v>
      </c>
      <c r="Y7" s="1">
        <v>85.532399999999996</v>
      </c>
      <c r="Z7" s="1">
        <v>56.9726</v>
      </c>
      <c r="AA7" s="1">
        <v>95.841800000000006</v>
      </c>
      <c r="AB7" s="1">
        <v>80.511800000000008</v>
      </c>
      <c r="AC7" s="1">
        <v>58.092799999999997</v>
      </c>
      <c r="AD7" s="1">
        <v>58.819399999999987</v>
      </c>
      <c r="AE7" s="1"/>
      <c r="AF7" s="1">
        <f t="shared" ref="AF7:AF70" si="6">ROUND(P7*G7,0)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631.87900000000002</v>
      </c>
      <c r="D8" s="1">
        <v>394.57600000000002</v>
      </c>
      <c r="E8" s="1">
        <v>222.768</v>
      </c>
      <c r="F8" s="1">
        <v>801.49199999999996</v>
      </c>
      <c r="G8" s="7">
        <v>1</v>
      </c>
      <c r="H8" s="1">
        <v>45</v>
      </c>
      <c r="I8" s="1" t="s">
        <v>36</v>
      </c>
      <c r="J8" s="1">
        <v>214</v>
      </c>
      <c r="K8" s="1">
        <f t="shared" si="2"/>
        <v>8.7680000000000007</v>
      </c>
      <c r="L8" s="1"/>
      <c r="M8" s="1"/>
      <c r="N8" s="1">
        <v>154.73779999999999</v>
      </c>
      <c r="O8" s="1">
        <f t="shared" si="3"/>
        <v>74.256</v>
      </c>
      <c r="P8" s="5"/>
      <c r="Q8" s="5"/>
      <c r="R8" s="1"/>
      <c r="S8" s="1">
        <f t="shared" si="4"/>
        <v>12.877475220857573</v>
      </c>
      <c r="T8" s="1">
        <f t="shared" si="5"/>
        <v>12.877475220857573</v>
      </c>
      <c r="U8" s="1">
        <v>102.791</v>
      </c>
      <c r="V8" s="1">
        <v>97.693600000000004</v>
      </c>
      <c r="W8" s="1">
        <v>77.090599999999995</v>
      </c>
      <c r="X8" s="1">
        <v>103.03440000000001</v>
      </c>
      <c r="Y8" s="1">
        <v>168.43100000000001</v>
      </c>
      <c r="Z8" s="1">
        <v>132.0762</v>
      </c>
      <c r="AA8" s="1">
        <v>190.03</v>
      </c>
      <c r="AB8" s="1">
        <v>187.3724</v>
      </c>
      <c r="AC8" s="1">
        <v>173.5566</v>
      </c>
      <c r="AD8" s="1">
        <v>169.7148</v>
      </c>
      <c r="AE8" s="1"/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2137</v>
      </c>
      <c r="D9" s="1"/>
      <c r="E9" s="1">
        <v>434</v>
      </c>
      <c r="F9" s="1">
        <v>1699</v>
      </c>
      <c r="G9" s="7">
        <v>0.45</v>
      </c>
      <c r="H9" s="1">
        <v>45</v>
      </c>
      <c r="I9" s="1" t="s">
        <v>36</v>
      </c>
      <c r="J9" s="1">
        <v>441</v>
      </c>
      <c r="K9" s="1">
        <f t="shared" si="2"/>
        <v>-7</v>
      </c>
      <c r="L9" s="1"/>
      <c r="M9" s="1"/>
      <c r="N9" s="1"/>
      <c r="O9" s="1">
        <f t="shared" si="3"/>
        <v>144.66666666666666</v>
      </c>
      <c r="P9" s="5"/>
      <c r="Q9" s="5"/>
      <c r="R9" s="1"/>
      <c r="S9" s="1">
        <f t="shared" si="4"/>
        <v>11.744239631336406</v>
      </c>
      <c r="T9" s="1">
        <f t="shared" si="5"/>
        <v>11.744239631336406</v>
      </c>
      <c r="U9" s="1">
        <v>109.8</v>
      </c>
      <c r="V9" s="1">
        <v>104.4</v>
      </c>
      <c r="W9" s="1">
        <v>327.8</v>
      </c>
      <c r="X9" s="1">
        <v>320.8</v>
      </c>
      <c r="Y9" s="1">
        <v>274.39999999999998</v>
      </c>
      <c r="Z9" s="1">
        <v>253.2</v>
      </c>
      <c r="AA9" s="1">
        <v>147.87119999999999</v>
      </c>
      <c r="AB9" s="1">
        <v>141.6712</v>
      </c>
      <c r="AC9" s="1">
        <v>143.4</v>
      </c>
      <c r="AD9" s="1">
        <v>147.6</v>
      </c>
      <c r="AE9" s="13" t="s">
        <v>42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41</v>
      </c>
      <c r="C10" s="1">
        <v>358</v>
      </c>
      <c r="D10" s="1">
        <v>1350</v>
      </c>
      <c r="E10" s="1">
        <v>633</v>
      </c>
      <c r="F10" s="1">
        <v>1067</v>
      </c>
      <c r="G10" s="7">
        <v>0.45</v>
      </c>
      <c r="H10" s="1">
        <v>45</v>
      </c>
      <c r="I10" s="1" t="s">
        <v>36</v>
      </c>
      <c r="J10" s="1">
        <v>643</v>
      </c>
      <c r="K10" s="1">
        <f t="shared" si="2"/>
        <v>-10</v>
      </c>
      <c r="L10" s="1"/>
      <c r="M10" s="1"/>
      <c r="N10" s="1">
        <v>411.2</v>
      </c>
      <c r="O10" s="1">
        <f t="shared" si="3"/>
        <v>211</v>
      </c>
      <c r="P10" s="5">
        <f t="shared" ref="P10:P13" si="7">10*O10-N10-F10</f>
        <v>631.79999999999995</v>
      </c>
      <c r="Q10" s="5"/>
      <c r="R10" s="1"/>
      <c r="S10" s="1">
        <f t="shared" si="4"/>
        <v>10</v>
      </c>
      <c r="T10" s="1">
        <f t="shared" si="5"/>
        <v>7.005687203791469</v>
      </c>
      <c r="U10" s="1">
        <v>259</v>
      </c>
      <c r="V10" s="1">
        <v>234.2</v>
      </c>
      <c r="W10" s="1">
        <v>194</v>
      </c>
      <c r="X10" s="1">
        <v>205.4</v>
      </c>
      <c r="Y10" s="1">
        <v>205.8</v>
      </c>
      <c r="Z10" s="1">
        <v>217.4</v>
      </c>
      <c r="AA10" s="1">
        <v>223.29759999999999</v>
      </c>
      <c r="AB10" s="1">
        <v>213.89760000000001</v>
      </c>
      <c r="AC10" s="1">
        <v>230.6</v>
      </c>
      <c r="AD10" s="1">
        <v>226.8</v>
      </c>
      <c r="AE10" s="1" t="s">
        <v>44</v>
      </c>
      <c r="AF10" s="1">
        <f t="shared" si="6"/>
        <v>284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41</v>
      </c>
      <c r="C11" s="1"/>
      <c r="D11" s="1">
        <v>210</v>
      </c>
      <c r="E11" s="1">
        <v>82</v>
      </c>
      <c r="F11" s="1">
        <v>128</v>
      </c>
      <c r="G11" s="7">
        <v>0.17</v>
      </c>
      <c r="H11" s="1">
        <v>180</v>
      </c>
      <c r="I11" s="1" t="s">
        <v>36</v>
      </c>
      <c r="J11" s="1">
        <v>82</v>
      </c>
      <c r="K11" s="1">
        <f t="shared" si="2"/>
        <v>0</v>
      </c>
      <c r="L11" s="1"/>
      <c r="M11" s="1"/>
      <c r="N11" s="1"/>
      <c r="O11" s="1">
        <f t="shared" si="3"/>
        <v>27.333333333333332</v>
      </c>
      <c r="P11" s="5">
        <f t="shared" si="7"/>
        <v>145.33333333333331</v>
      </c>
      <c r="Q11" s="5"/>
      <c r="R11" s="1"/>
      <c r="S11" s="1">
        <f t="shared" si="4"/>
        <v>10</v>
      </c>
      <c r="T11" s="1">
        <f t="shared" si="5"/>
        <v>4.6829268292682933</v>
      </c>
      <c r="U11" s="1">
        <v>0</v>
      </c>
      <c r="V11" s="1">
        <v>0</v>
      </c>
      <c r="W11" s="1">
        <v>17.2</v>
      </c>
      <c r="X11" s="1">
        <v>20.6</v>
      </c>
      <c r="Y11" s="1">
        <v>23.6</v>
      </c>
      <c r="Z11" s="1">
        <v>25.2</v>
      </c>
      <c r="AA11" s="1">
        <v>17.2</v>
      </c>
      <c r="AB11" s="1">
        <v>17.600000000000001</v>
      </c>
      <c r="AC11" s="1">
        <v>20.399999999999999</v>
      </c>
      <c r="AD11" s="1">
        <v>17.2</v>
      </c>
      <c r="AE11" s="1" t="s">
        <v>44</v>
      </c>
      <c r="AF11" s="1">
        <f t="shared" si="6"/>
        <v>25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41</v>
      </c>
      <c r="C12" s="1">
        <v>20</v>
      </c>
      <c r="D12" s="1">
        <v>24</v>
      </c>
      <c r="E12" s="1">
        <v>13</v>
      </c>
      <c r="F12" s="1">
        <v>31</v>
      </c>
      <c r="G12" s="7">
        <v>0.3</v>
      </c>
      <c r="H12" s="1">
        <v>40</v>
      </c>
      <c r="I12" s="1" t="s">
        <v>36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4.333333333333333</v>
      </c>
      <c r="P12" s="5">
        <f t="shared" si="7"/>
        <v>12.333333333333329</v>
      </c>
      <c r="Q12" s="5"/>
      <c r="R12" s="1"/>
      <c r="S12" s="1">
        <f t="shared" si="4"/>
        <v>10</v>
      </c>
      <c r="T12" s="1">
        <f t="shared" si="5"/>
        <v>7.1538461538461542</v>
      </c>
      <c r="U12" s="1">
        <v>5.2</v>
      </c>
      <c r="V12" s="1">
        <v>4.4000000000000004</v>
      </c>
      <c r="W12" s="1">
        <v>4.2</v>
      </c>
      <c r="X12" s="1">
        <v>5.2</v>
      </c>
      <c r="Y12" s="1">
        <v>3.6</v>
      </c>
      <c r="Z12" s="1">
        <v>2.6</v>
      </c>
      <c r="AA12" s="1">
        <v>6.2</v>
      </c>
      <c r="AB12" s="1">
        <v>6.4</v>
      </c>
      <c r="AC12" s="1">
        <v>6</v>
      </c>
      <c r="AD12" s="1">
        <v>5.6</v>
      </c>
      <c r="AE12" s="1"/>
      <c r="AF12" s="1">
        <f t="shared" si="6"/>
        <v>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118</v>
      </c>
      <c r="D13" s="1">
        <v>315</v>
      </c>
      <c r="E13" s="1">
        <v>103</v>
      </c>
      <c r="F13" s="1">
        <v>330</v>
      </c>
      <c r="G13" s="7">
        <v>0.17</v>
      </c>
      <c r="H13" s="1">
        <v>180</v>
      </c>
      <c r="I13" s="1" t="s">
        <v>36</v>
      </c>
      <c r="J13" s="1">
        <v>103</v>
      </c>
      <c r="K13" s="1">
        <f t="shared" si="2"/>
        <v>0</v>
      </c>
      <c r="L13" s="1"/>
      <c r="M13" s="1"/>
      <c r="N13" s="1"/>
      <c r="O13" s="1">
        <f t="shared" si="3"/>
        <v>34.333333333333336</v>
      </c>
      <c r="P13" s="5">
        <f t="shared" si="7"/>
        <v>13.333333333333371</v>
      </c>
      <c r="Q13" s="5"/>
      <c r="R13" s="1"/>
      <c r="S13" s="1">
        <f t="shared" si="4"/>
        <v>10</v>
      </c>
      <c r="T13" s="1">
        <f t="shared" si="5"/>
        <v>9.6116504854368934</v>
      </c>
      <c r="U13" s="1">
        <v>52.2</v>
      </c>
      <c r="V13" s="1">
        <v>41.2</v>
      </c>
      <c r="W13" s="1">
        <v>33.799999999999997</v>
      </c>
      <c r="X13" s="1">
        <v>31.8</v>
      </c>
      <c r="Y13" s="1">
        <v>17</v>
      </c>
      <c r="Z13" s="1">
        <v>17.600000000000001</v>
      </c>
      <c r="AA13" s="1">
        <v>27.2</v>
      </c>
      <c r="AB13" s="1">
        <v>24</v>
      </c>
      <c r="AC13" s="1">
        <v>0</v>
      </c>
      <c r="AD13" s="1">
        <v>10.199999999999999</v>
      </c>
      <c r="AE13" s="1"/>
      <c r="AF13" s="1">
        <f t="shared" si="6"/>
        <v>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48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36</v>
      </c>
      <c r="J14" s="10"/>
      <c r="K14" s="10">
        <f t="shared" si="2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 t="s">
        <v>49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>
        <v>76</v>
      </c>
      <c r="D15" s="1">
        <v>114</v>
      </c>
      <c r="E15" s="1">
        <v>34</v>
      </c>
      <c r="F15" s="1">
        <v>155</v>
      </c>
      <c r="G15" s="7">
        <v>0.35</v>
      </c>
      <c r="H15" s="1">
        <v>50</v>
      </c>
      <c r="I15" s="1" t="s">
        <v>36</v>
      </c>
      <c r="J15" s="1">
        <v>34</v>
      </c>
      <c r="K15" s="1">
        <f t="shared" si="2"/>
        <v>0</v>
      </c>
      <c r="L15" s="1"/>
      <c r="M15" s="1"/>
      <c r="N15" s="1"/>
      <c r="O15" s="1">
        <f t="shared" si="3"/>
        <v>11.333333333333334</v>
      </c>
      <c r="P15" s="5"/>
      <c r="Q15" s="5"/>
      <c r="R15" s="1"/>
      <c r="S15" s="1">
        <f t="shared" si="4"/>
        <v>13.676470588235293</v>
      </c>
      <c r="T15" s="1">
        <f t="shared" si="5"/>
        <v>13.676470588235293</v>
      </c>
      <c r="U15" s="1">
        <v>21</v>
      </c>
      <c r="V15" s="1">
        <v>18.2</v>
      </c>
      <c r="W15" s="1">
        <v>18.8</v>
      </c>
      <c r="X15" s="1">
        <v>17.600000000000001</v>
      </c>
      <c r="Y15" s="1">
        <v>11</v>
      </c>
      <c r="Z15" s="1">
        <v>10.199999999999999</v>
      </c>
      <c r="AA15" s="1">
        <v>9.1999999999999993</v>
      </c>
      <c r="AB15" s="1">
        <v>11.6</v>
      </c>
      <c r="AC15" s="1">
        <v>16.8</v>
      </c>
      <c r="AD15" s="1">
        <v>15.2</v>
      </c>
      <c r="AE15" s="1" t="s">
        <v>44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2100.395</v>
      </c>
      <c r="D16" s="1">
        <v>105.82</v>
      </c>
      <c r="E16" s="1">
        <v>947.29600000000005</v>
      </c>
      <c r="F16" s="1">
        <v>1257.538</v>
      </c>
      <c r="G16" s="7">
        <v>1</v>
      </c>
      <c r="H16" s="1">
        <v>55</v>
      </c>
      <c r="I16" s="1" t="s">
        <v>36</v>
      </c>
      <c r="J16" s="1">
        <v>885.13</v>
      </c>
      <c r="K16" s="1">
        <f t="shared" si="2"/>
        <v>62.166000000000054</v>
      </c>
      <c r="L16" s="1"/>
      <c r="M16" s="1"/>
      <c r="N16" s="1">
        <v>549.35640000000012</v>
      </c>
      <c r="O16" s="1">
        <f t="shared" si="3"/>
        <v>315.76533333333333</v>
      </c>
      <c r="P16" s="5">
        <f t="shared" ref="P16:P18" si="8">10*O16-N16-F16</f>
        <v>1350.7589333333331</v>
      </c>
      <c r="Q16" s="5"/>
      <c r="R16" s="1"/>
      <c r="S16" s="1">
        <f t="shared" si="4"/>
        <v>10</v>
      </c>
      <c r="T16" s="1">
        <f t="shared" si="5"/>
        <v>5.7222697023950282</v>
      </c>
      <c r="U16" s="1">
        <v>249.2526</v>
      </c>
      <c r="V16" s="1">
        <v>206.59119999999999</v>
      </c>
      <c r="W16" s="1">
        <v>277.5684</v>
      </c>
      <c r="X16" s="1">
        <v>257.19560000000001</v>
      </c>
      <c r="Y16" s="1">
        <v>333.11840000000001</v>
      </c>
      <c r="Z16" s="1">
        <v>293.84980000000002</v>
      </c>
      <c r="AA16" s="1">
        <v>483.03399999999999</v>
      </c>
      <c r="AB16" s="1">
        <v>462.90499999999997</v>
      </c>
      <c r="AC16" s="1">
        <v>465.12580000000003</v>
      </c>
      <c r="AD16" s="1">
        <v>479.73459999999989</v>
      </c>
      <c r="AE16" s="1"/>
      <c r="AF16" s="1">
        <f t="shared" si="6"/>
        <v>1351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35</v>
      </c>
      <c r="C17" s="1">
        <v>2040.145</v>
      </c>
      <c r="D17" s="1">
        <v>2960.7379999999998</v>
      </c>
      <c r="E17" s="1">
        <v>1062.4939999999999</v>
      </c>
      <c r="F17" s="1">
        <v>3933.95</v>
      </c>
      <c r="G17" s="7">
        <v>1</v>
      </c>
      <c r="H17" s="1">
        <v>50</v>
      </c>
      <c r="I17" s="1" t="s">
        <v>36</v>
      </c>
      <c r="J17" s="1">
        <v>1077.5</v>
      </c>
      <c r="K17" s="1">
        <f t="shared" si="2"/>
        <v>-15.006000000000085</v>
      </c>
      <c r="L17" s="1"/>
      <c r="M17" s="1"/>
      <c r="N17" s="1"/>
      <c r="O17" s="1">
        <f t="shared" si="3"/>
        <v>354.16466666666662</v>
      </c>
      <c r="P17" s="5"/>
      <c r="Q17" s="5"/>
      <c r="R17" s="1"/>
      <c r="S17" s="1">
        <f t="shared" si="4"/>
        <v>11.107686255169442</v>
      </c>
      <c r="T17" s="1">
        <f t="shared" si="5"/>
        <v>11.107686255169442</v>
      </c>
      <c r="U17" s="1">
        <v>593.01880000000006</v>
      </c>
      <c r="V17" s="1">
        <v>490.4572</v>
      </c>
      <c r="W17" s="1">
        <v>350.71499999999997</v>
      </c>
      <c r="X17" s="1">
        <v>375.29239999999999</v>
      </c>
      <c r="Y17" s="1">
        <v>521.69119999999998</v>
      </c>
      <c r="Z17" s="1">
        <v>528.16180000000008</v>
      </c>
      <c r="AA17" s="1">
        <v>729.57100000000003</v>
      </c>
      <c r="AB17" s="1">
        <v>532.32339999999999</v>
      </c>
      <c r="AC17" s="1">
        <v>623.65420000000006</v>
      </c>
      <c r="AD17" s="1">
        <v>746.73180000000002</v>
      </c>
      <c r="AE17" s="13" t="s">
        <v>53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188.458</v>
      </c>
      <c r="D18" s="1">
        <v>115.855</v>
      </c>
      <c r="E18" s="1">
        <v>83.444999999999993</v>
      </c>
      <c r="F18" s="1">
        <v>213.25299999999999</v>
      </c>
      <c r="G18" s="7">
        <v>1</v>
      </c>
      <c r="H18" s="1">
        <v>60</v>
      </c>
      <c r="I18" s="1" t="s">
        <v>36</v>
      </c>
      <c r="J18" s="1">
        <v>76.599999999999994</v>
      </c>
      <c r="K18" s="1">
        <f t="shared" si="2"/>
        <v>6.8449999999999989</v>
      </c>
      <c r="L18" s="1"/>
      <c r="M18" s="1"/>
      <c r="N18" s="1">
        <v>42.695799999999963</v>
      </c>
      <c r="O18" s="1">
        <f t="shared" si="3"/>
        <v>27.814999999999998</v>
      </c>
      <c r="P18" s="5">
        <f t="shared" si="8"/>
        <v>22.201200000000028</v>
      </c>
      <c r="Q18" s="5"/>
      <c r="R18" s="1"/>
      <c r="S18" s="1">
        <f t="shared" si="4"/>
        <v>10</v>
      </c>
      <c r="T18" s="1">
        <f t="shared" si="5"/>
        <v>9.201826352687398</v>
      </c>
      <c r="U18" s="1">
        <v>36.759399999999999</v>
      </c>
      <c r="V18" s="1">
        <v>27.5654</v>
      </c>
      <c r="W18" s="1">
        <v>28.973600000000001</v>
      </c>
      <c r="X18" s="1">
        <v>33.159199999999998</v>
      </c>
      <c r="Y18" s="1">
        <v>37.1342</v>
      </c>
      <c r="Z18" s="1">
        <v>35.539200000000001</v>
      </c>
      <c r="AA18" s="1">
        <v>32.645200000000003</v>
      </c>
      <c r="AB18" s="1">
        <v>34.461399999999998</v>
      </c>
      <c r="AC18" s="1">
        <v>34.059800000000003</v>
      </c>
      <c r="AD18" s="1">
        <v>32.155799999999999</v>
      </c>
      <c r="AE18" s="1"/>
      <c r="AF18" s="1">
        <f t="shared" si="6"/>
        <v>22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673.87199999999996</v>
      </c>
      <c r="D19" s="1"/>
      <c r="E19" s="1">
        <v>77.578000000000003</v>
      </c>
      <c r="F19" s="1">
        <v>596.29399999999998</v>
      </c>
      <c r="G19" s="7">
        <v>1</v>
      </c>
      <c r="H19" s="1">
        <v>60</v>
      </c>
      <c r="I19" s="1" t="s">
        <v>36</v>
      </c>
      <c r="J19" s="1">
        <v>76.3</v>
      </c>
      <c r="K19" s="1">
        <f t="shared" si="2"/>
        <v>1.2780000000000058</v>
      </c>
      <c r="L19" s="1"/>
      <c r="M19" s="1"/>
      <c r="N19" s="1"/>
      <c r="O19" s="1">
        <f t="shared" si="3"/>
        <v>25.859333333333336</v>
      </c>
      <c r="P19" s="5"/>
      <c r="Q19" s="5"/>
      <c r="R19" s="1"/>
      <c r="S19" s="1">
        <f t="shared" si="4"/>
        <v>23.059140477970555</v>
      </c>
      <c r="T19" s="1">
        <f t="shared" si="5"/>
        <v>23.059140477970555</v>
      </c>
      <c r="U19" s="1">
        <v>30.496400000000001</v>
      </c>
      <c r="V19" s="1">
        <v>26.987400000000001</v>
      </c>
      <c r="W19" s="1">
        <v>33.011800000000001</v>
      </c>
      <c r="X19" s="1">
        <v>30.495799999999999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4" t="s">
        <v>139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56</v>
      </c>
      <c r="B20" s="10" t="s">
        <v>35</v>
      </c>
      <c r="C20" s="10"/>
      <c r="D20" s="10"/>
      <c r="E20" s="10">
        <v>-0.89</v>
      </c>
      <c r="F20" s="10"/>
      <c r="G20" s="11">
        <v>0</v>
      </c>
      <c r="H20" s="10">
        <v>60</v>
      </c>
      <c r="I20" s="10" t="s">
        <v>36</v>
      </c>
      <c r="J20" s="10"/>
      <c r="K20" s="10">
        <f t="shared" si="2"/>
        <v>-0.89</v>
      </c>
      <c r="L20" s="10"/>
      <c r="M20" s="10"/>
      <c r="N20" s="10"/>
      <c r="O20" s="10">
        <f t="shared" si="3"/>
        <v>-0.29666666666666669</v>
      </c>
      <c r="P20" s="12"/>
      <c r="Q20" s="12"/>
      <c r="R20" s="10"/>
      <c r="S20" s="10">
        <f t="shared" si="4"/>
        <v>0</v>
      </c>
      <c r="T20" s="10">
        <f t="shared" si="5"/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49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35</v>
      </c>
      <c r="C21" s="1">
        <v>2803.9409999999998</v>
      </c>
      <c r="D21" s="1">
        <v>2794.27</v>
      </c>
      <c r="E21" s="1">
        <v>1460.827</v>
      </c>
      <c r="F21" s="1">
        <v>4137.384</v>
      </c>
      <c r="G21" s="7">
        <v>1</v>
      </c>
      <c r="H21" s="1">
        <v>60</v>
      </c>
      <c r="I21" s="1" t="s">
        <v>36</v>
      </c>
      <c r="J21" s="1">
        <v>1369.85</v>
      </c>
      <c r="K21" s="1">
        <f t="shared" si="2"/>
        <v>90.977000000000089</v>
      </c>
      <c r="L21" s="1"/>
      <c r="M21" s="1"/>
      <c r="N21" s="1">
        <v>508.56539999999808</v>
      </c>
      <c r="O21" s="1">
        <f t="shared" si="3"/>
        <v>486.94233333333335</v>
      </c>
      <c r="P21" s="5">
        <f t="shared" ref="P21" si="9">10*O21-N21-F21</f>
        <v>223.47393333333548</v>
      </c>
      <c r="Q21" s="5"/>
      <c r="R21" s="1"/>
      <c r="S21" s="1">
        <f t="shared" si="4"/>
        <v>10</v>
      </c>
      <c r="T21" s="1">
        <f t="shared" si="5"/>
        <v>9.5410669435874293</v>
      </c>
      <c r="U21" s="1">
        <v>702.20619999999997</v>
      </c>
      <c r="V21" s="1">
        <v>549.31220000000008</v>
      </c>
      <c r="W21" s="1">
        <v>545.51819999999998</v>
      </c>
      <c r="X21" s="1">
        <v>563.84820000000002</v>
      </c>
      <c r="Y21" s="1">
        <v>703.47199999999998</v>
      </c>
      <c r="Z21" s="1">
        <v>656.70259999999996</v>
      </c>
      <c r="AA21" s="1">
        <v>750.80520000000001</v>
      </c>
      <c r="AB21" s="1">
        <v>721.33079999999995</v>
      </c>
      <c r="AC21" s="1">
        <v>654.45360000000005</v>
      </c>
      <c r="AD21" s="1">
        <v>658.31540000000007</v>
      </c>
      <c r="AE21" s="1" t="s">
        <v>58</v>
      </c>
      <c r="AF21" s="1">
        <f t="shared" si="6"/>
        <v>223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35</v>
      </c>
      <c r="C22" s="1">
        <v>666.28399999999999</v>
      </c>
      <c r="D22" s="1">
        <v>221.72200000000001</v>
      </c>
      <c r="E22" s="1">
        <v>176.822</v>
      </c>
      <c r="F22" s="1">
        <v>707.93600000000004</v>
      </c>
      <c r="G22" s="7">
        <v>1</v>
      </c>
      <c r="H22" s="1">
        <v>60</v>
      </c>
      <c r="I22" s="1" t="s">
        <v>36</v>
      </c>
      <c r="J22" s="1">
        <v>166.5</v>
      </c>
      <c r="K22" s="1">
        <f t="shared" si="2"/>
        <v>10.322000000000003</v>
      </c>
      <c r="L22" s="1"/>
      <c r="M22" s="1"/>
      <c r="N22" s="1">
        <v>111.56139999999991</v>
      </c>
      <c r="O22" s="1">
        <f t="shared" si="3"/>
        <v>58.940666666666665</v>
      </c>
      <c r="P22" s="5"/>
      <c r="Q22" s="5"/>
      <c r="R22" s="1"/>
      <c r="S22" s="1">
        <f t="shared" si="4"/>
        <v>13.903768761805658</v>
      </c>
      <c r="T22" s="1">
        <f t="shared" si="5"/>
        <v>13.903768761805658</v>
      </c>
      <c r="U22" s="1">
        <v>90.253599999999992</v>
      </c>
      <c r="V22" s="1">
        <v>78.981200000000001</v>
      </c>
      <c r="W22" s="1">
        <v>73.703400000000002</v>
      </c>
      <c r="X22" s="1">
        <v>90.655000000000001</v>
      </c>
      <c r="Y22" s="1">
        <v>131.06319999999999</v>
      </c>
      <c r="Z22" s="1">
        <v>108.6734</v>
      </c>
      <c r="AA22" s="1">
        <v>141.65719999999999</v>
      </c>
      <c r="AB22" s="1">
        <v>128.5712</v>
      </c>
      <c r="AC22" s="1">
        <v>138.69479999999999</v>
      </c>
      <c r="AD22" s="1">
        <v>126.06140000000001</v>
      </c>
      <c r="AE22" s="13" t="s">
        <v>37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35</v>
      </c>
      <c r="C23" s="1">
        <v>581.04200000000003</v>
      </c>
      <c r="D23" s="1">
        <v>567.48</v>
      </c>
      <c r="E23" s="1">
        <v>220.499</v>
      </c>
      <c r="F23" s="1">
        <v>923.99400000000003</v>
      </c>
      <c r="G23" s="7">
        <v>1</v>
      </c>
      <c r="H23" s="1">
        <v>60</v>
      </c>
      <c r="I23" s="1" t="s">
        <v>36</v>
      </c>
      <c r="J23" s="1">
        <v>208.15</v>
      </c>
      <c r="K23" s="1">
        <f t="shared" si="2"/>
        <v>12.34899999999999</v>
      </c>
      <c r="L23" s="1"/>
      <c r="M23" s="1"/>
      <c r="N23" s="1">
        <v>38.615199999999959</v>
      </c>
      <c r="O23" s="1">
        <f t="shared" si="3"/>
        <v>73.49966666666667</v>
      </c>
      <c r="P23" s="5"/>
      <c r="Q23" s="5"/>
      <c r="R23" s="1"/>
      <c r="S23" s="1">
        <f t="shared" si="4"/>
        <v>13.096783205366011</v>
      </c>
      <c r="T23" s="1">
        <f t="shared" si="5"/>
        <v>13.096783205366011</v>
      </c>
      <c r="U23" s="1">
        <v>120.1572</v>
      </c>
      <c r="V23" s="1">
        <v>103.4046</v>
      </c>
      <c r="W23" s="1">
        <v>100.2086</v>
      </c>
      <c r="X23" s="1">
        <v>113.5814</v>
      </c>
      <c r="Y23" s="1">
        <v>144.57300000000001</v>
      </c>
      <c r="Z23" s="1">
        <v>122.7026</v>
      </c>
      <c r="AA23" s="1">
        <v>204.7876</v>
      </c>
      <c r="AB23" s="1">
        <v>179.67779999999999</v>
      </c>
      <c r="AC23" s="1">
        <v>137.29480000000001</v>
      </c>
      <c r="AD23" s="1">
        <v>178.81559999999999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35</v>
      </c>
      <c r="C24" s="1">
        <v>1317.366</v>
      </c>
      <c r="D24" s="1">
        <v>2083.7289999999998</v>
      </c>
      <c r="E24" s="1">
        <v>721.83799999999997</v>
      </c>
      <c r="F24" s="1">
        <v>2679.0459999999998</v>
      </c>
      <c r="G24" s="7">
        <v>1</v>
      </c>
      <c r="H24" s="1">
        <v>60</v>
      </c>
      <c r="I24" s="1" t="s">
        <v>36</v>
      </c>
      <c r="J24" s="1">
        <v>675.3</v>
      </c>
      <c r="K24" s="1">
        <f t="shared" si="2"/>
        <v>46.538000000000011</v>
      </c>
      <c r="L24" s="1"/>
      <c r="M24" s="1"/>
      <c r="N24" s="1"/>
      <c r="O24" s="1">
        <f t="shared" si="3"/>
        <v>240.61266666666666</v>
      </c>
      <c r="P24" s="5"/>
      <c r="Q24" s="5"/>
      <c r="R24" s="1"/>
      <c r="S24" s="1">
        <f t="shared" si="4"/>
        <v>11.134268353841167</v>
      </c>
      <c r="T24" s="1">
        <f t="shared" si="5"/>
        <v>11.134268353841167</v>
      </c>
      <c r="U24" s="1">
        <v>415.31939999999997</v>
      </c>
      <c r="V24" s="1">
        <v>349.50240000000002</v>
      </c>
      <c r="W24" s="1">
        <v>305.79379999999998</v>
      </c>
      <c r="X24" s="1">
        <v>347.1146</v>
      </c>
      <c r="Y24" s="1">
        <v>380.8</v>
      </c>
      <c r="Z24" s="1">
        <v>331.78960000000001</v>
      </c>
      <c r="AA24" s="1">
        <v>372.58179999999999</v>
      </c>
      <c r="AB24" s="1">
        <v>401.3152</v>
      </c>
      <c r="AC24" s="1">
        <v>371.79899999999998</v>
      </c>
      <c r="AD24" s="1">
        <v>342.59719999999999</v>
      </c>
      <c r="AE24" s="1" t="s">
        <v>58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62</v>
      </c>
      <c r="B25" s="10" t="s">
        <v>35</v>
      </c>
      <c r="C25" s="10"/>
      <c r="D25" s="10"/>
      <c r="E25" s="10"/>
      <c r="F25" s="10"/>
      <c r="G25" s="11">
        <v>0</v>
      </c>
      <c r="H25" s="10">
        <v>30</v>
      </c>
      <c r="I25" s="10" t="s">
        <v>36</v>
      </c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-7.2399999999999992E-2</v>
      </c>
      <c r="W25" s="10">
        <v>0</v>
      </c>
      <c r="X25" s="10">
        <v>0</v>
      </c>
      <c r="Y25" s="10">
        <v>0.15060000000000001</v>
      </c>
      <c r="Z25" s="10">
        <v>0.15060000000000001</v>
      </c>
      <c r="AA25" s="10">
        <v>0</v>
      </c>
      <c r="AB25" s="10">
        <v>-0.03</v>
      </c>
      <c r="AC25" s="10">
        <v>0.153</v>
      </c>
      <c r="AD25" s="10">
        <v>1.0326</v>
      </c>
      <c r="AE25" s="10" t="s">
        <v>49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63</v>
      </c>
      <c r="B26" s="10" t="s">
        <v>35</v>
      </c>
      <c r="C26" s="10"/>
      <c r="D26" s="10"/>
      <c r="E26" s="10"/>
      <c r="F26" s="10"/>
      <c r="G26" s="11">
        <v>0</v>
      </c>
      <c r="H26" s="10">
        <v>30</v>
      </c>
      <c r="I26" s="10" t="s">
        <v>36</v>
      </c>
      <c r="J26" s="10"/>
      <c r="K26" s="10">
        <f t="shared" si="2"/>
        <v>0</v>
      </c>
      <c r="L26" s="10"/>
      <c r="M26" s="10"/>
      <c r="N26" s="10"/>
      <c r="O26" s="10">
        <f t="shared" si="3"/>
        <v>0</v>
      </c>
      <c r="P26" s="12"/>
      <c r="Q26" s="12"/>
      <c r="R26" s="10"/>
      <c r="S26" s="10" t="e">
        <f t="shared" si="4"/>
        <v>#DIV/0!</v>
      </c>
      <c r="T26" s="10" t="e">
        <f t="shared" si="5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-0.13320000000000001</v>
      </c>
      <c r="AD26" s="10">
        <v>-0.13320000000000001</v>
      </c>
      <c r="AE26" s="10" t="s">
        <v>49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671.75800000000004</v>
      </c>
      <c r="D27" s="1">
        <v>782.33100000000002</v>
      </c>
      <c r="E27" s="1">
        <v>285.70400000000001</v>
      </c>
      <c r="F27" s="1">
        <v>1042.231</v>
      </c>
      <c r="G27" s="7">
        <v>1</v>
      </c>
      <c r="H27" s="1">
        <v>30</v>
      </c>
      <c r="I27" s="1" t="s">
        <v>36</v>
      </c>
      <c r="J27" s="1">
        <v>298.8</v>
      </c>
      <c r="K27" s="1">
        <f t="shared" si="2"/>
        <v>-13.096000000000004</v>
      </c>
      <c r="L27" s="1"/>
      <c r="M27" s="1"/>
      <c r="N27" s="1">
        <v>197.62960000000021</v>
      </c>
      <c r="O27" s="1">
        <f t="shared" si="3"/>
        <v>95.234666666666669</v>
      </c>
      <c r="P27" s="5"/>
      <c r="Q27" s="5"/>
      <c r="R27" s="1"/>
      <c r="S27" s="1">
        <f t="shared" si="4"/>
        <v>13.019004984179432</v>
      </c>
      <c r="T27" s="1">
        <f t="shared" si="5"/>
        <v>13.019004984179432</v>
      </c>
      <c r="U27" s="1">
        <v>157.3912</v>
      </c>
      <c r="V27" s="1">
        <v>153.31139999999999</v>
      </c>
      <c r="W27" s="1">
        <v>156.19839999999999</v>
      </c>
      <c r="X27" s="1">
        <v>184.74459999999999</v>
      </c>
      <c r="Y27" s="1">
        <v>175.20820000000001</v>
      </c>
      <c r="Z27" s="1">
        <v>144.8006</v>
      </c>
      <c r="AA27" s="1">
        <v>205.64179999999999</v>
      </c>
      <c r="AB27" s="1">
        <v>193.3802</v>
      </c>
      <c r="AC27" s="1">
        <v>180.64879999999999</v>
      </c>
      <c r="AD27" s="1">
        <v>194.21680000000001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65</v>
      </c>
      <c r="B28" s="10" t="s">
        <v>35</v>
      </c>
      <c r="C28" s="10"/>
      <c r="D28" s="10"/>
      <c r="E28" s="10"/>
      <c r="F28" s="10"/>
      <c r="G28" s="11">
        <v>0</v>
      </c>
      <c r="H28" s="10">
        <v>45</v>
      </c>
      <c r="I28" s="10" t="s">
        <v>36</v>
      </c>
      <c r="J28" s="10"/>
      <c r="K28" s="10">
        <f t="shared" si="2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 t="s">
        <v>49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35</v>
      </c>
      <c r="C29" s="1">
        <v>2382.4250000000002</v>
      </c>
      <c r="D29" s="1">
        <v>4564.5600000000004</v>
      </c>
      <c r="E29" s="1">
        <v>2096.5030000000002</v>
      </c>
      <c r="F29" s="1">
        <v>4849.0770000000002</v>
      </c>
      <c r="G29" s="7">
        <v>1</v>
      </c>
      <c r="H29" s="1">
        <v>40</v>
      </c>
      <c r="I29" s="1" t="s">
        <v>36</v>
      </c>
      <c r="J29" s="1">
        <v>1878</v>
      </c>
      <c r="K29" s="1">
        <f t="shared" si="2"/>
        <v>218.50300000000016</v>
      </c>
      <c r="L29" s="1"/>
      <c r="M29" s="1"/>
      <c r="N29" s="1">
        <v>946.24757</v>
      </c>
      <c r="O29" s="1">
        <f t="shared" si="3"/>
        <v>698.83433333333335</v>
      </c>
      <c r="P29" s="5">
        <f>10*O29-N29-F29</f>
        <v>1193.0187633333326</v>
      </c>
      <c r="Q29" s="5"/>
      <c r="R29" s="1"/>
      <c r="S29" s="1">
        <f t="shared" si="4"/>
        <v>10</v>
      </c>
      <c r="T29" s="1">
        <f t="shared" si="5"/>
        <v>8.2928446608471358</v>
      </c>
      <c r="U29" s="1">
        <v>825.88240000000008</v>
      </c>
      <c r="V29" s="1">
        <v>719.68799999999999</v>
      </c>
      <c r="W29" s="1">
        <v>806.41840000000002</v>
      </c>
      <c r="X29" s="1">
        <v>871.84419999999989</v>
      </c>
      <c r="Y29" s="1">
        <v>955.50819999999999</v>
      </c>
      <c r="Z29" s="1">
        <v>901.39840000000004</v>
      </c>
      <c r="AA29" s="1">
        <v>901.14959999999996</v>
      </c>
      <c r="AB29" s="1">
        <v>938.73439999999994</v>
      </c>
      <c r="AC29" s="1">
        <v>1003.7736</v>
      </c>
      <c r="AD29" s="1">
        <v>975.49339999999995</v>
      </c>
      <c r="AE29" s="1" t="s">
        <v>58</v>
      </c>
      <c r="AF29" s="1">
        <f t="shared" si="6"/>
        <v>1193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67</v>
      </c>
      <c r="B30" s="10" t="s">
        <v>35</v>
      </c>
      <c r="C30" s="10"/>
      <c r="D30" s="10"/>
      <c r="E30" s="10"/>
      <c r="F30" s="10"/>
      <c r="G30" s="11">
        <v>0</v>
      </c>
      <c r="H30" s="10">
        <v>40</v>
      </c>
      <c r="I30" s="10" t="s">
        <v>36</v>
      </c>
      <c r="J30" s="10"/>
      <c r="K30" s="10">
        <f t="shared" si="2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 t="s">
        <v>49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68</v>
      </c>
      <c r="B31" s="10" t="s">
        <v>35</v>
      </c>
      <c r="C31" s="10"/>
      <c r="D31" s="10"/>
      <c r="E31" s="10"/>
      <c r="F31" s="10"/>
      <c r="G31" s="11">
        <v>0</v>
      </c>
      <c r="H31" s="10">
        <v>30</v>
      </c>
      <c r="I31" s="10" t="s">
        <v>36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-0.44400000000000012</v>
      </c>
      <c r="AD31" s="10">
        <v>-0.44400000000000012</v>
      </c>
      <c r="AE31" s="10" t="s">
        <v>49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69</v>
      </c>
      <c r="B32" s="10" t="s">
        <v>35</v>
      </c>
      <c r="C32" s="10"/>
      <c r="D32" s="10"/>
      <c r="E32" s="10"/>
      <c r="F32" s="10"/>
      <c r="G32" s="11">
        <v>0</v>
      </c>
      <c r="H32" s="10">
        <v>50</v>
      </c>
      <c r="I32" s="10" t="s">
        <v>36</v>
      </c>
      <c r="J32" s="10"/>
      <c r="K32" s="10">
        <f t="shared" si="2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 t="s">
        <v>49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35</v>
      </c>
      <c r="C33" s="1">
        <v>183.95500000000001</v>
      </c>
      <c r="D33" s="1"/>
      <c r="E33" s="1">
        <v>10.72</v>
      </c>
      <c r="F33" s="1">
        <v>172.51</v>
      </c>
      <c r="G33" s="7">
        <v>1</v>
      </c>
      <c r="H33" s="1">
        <v>50</v>
      </c>
      <c r="I33" s="1" t="s">
        <v>36</v>
      </c>
      <c r="J33" s="1">
        <v>11.4</v>
      </c>
      <c r="K33" s="1">
        <f t="shared" si="2"/>
        <v>-0.67999999999999972</v>
      </c>
      <c r="L33" s="1"/>
      <c r="M33" s="1"/>
      <c r="N33" s="1"/>
      <c r="O33" s="1">
        <f t="shared" si="3"/>
        <v>3.5733333333333337</v>
      </c>
      <c r="P33" s="5"/>
      <c r="Q33" s="5"/>
      <c r="R33" s="1"/>
      <c r="S33" s="1">
        <f t="shared" si="4"/>
        <v>48.277052238805965</v>
      </c>
      <c r="T33" s="1">
        <f t="shared" si="5"/>
        <v>48.277052238805965</v>
      </c>
      <c r="U33" s="1">
        <v>5.7527999999999997</v>
      </c>
      <c r="V33" s="1">
        <v>4.9009999999999998</v>
      </c>
      <c r="W33" s="1">
        <v>7.3864000000000001</v>
      </c>
      <c r="X33" s="1">
        <v>7.5183999999999997</v>
      </c>
      <c r="Y33" s="1">
        <v>4.7218</v>
      </c>
      <c r="Z33" s="1">
        <v>4.1547999999999998</v>
      </c>
      <c r="AA33" s="1">
        <v>22.066199999999998</v>
      </c>
      <c r="AB33" s="1">
        <v>27.429400000000001</v>
      </c>
      <c r="AC33" s="1">
        <v>19.060400000000001</v>
      </c>
      <c r="AD33" s="1">
        <v>14.702400000000001</v>
      </c>
      <c r="AE33" s="14" t="s">
        <v>71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41</v>
      </c>
      <c r="C34" s="1">
        <v>422.21</v>
      </c>
      <c r="D34" s="1">
        <v>996</v>
      </c>
      <c r="E34" s="1">
        <v>521</v>
      </c>
      <c r="F34" s="1">
        <v>562.21</v>
      </c>
      <c r="G34" s="7">
        <v>0.4</v>
      </c>
      <c r="H34" s="1">
        <v>45</v>
      </c>
      <c r="I34" s="1" t="s">
        <v>36</v>
      </c>
      <c r="J34" s="1">
        <v>534</v>
      </c>
      <c r="K34" s="1">
        <f t="shared" si="2"/>
        <v>-13</v>
      </c>
      <c r="L34" s="1"/>
      <c r="M34" s="1"/>
      <c r="N34" s="1">
        <v>636</v>
      </c>
      <c r="O34" s="1">
        <f t="shared" si="3"/>
        <v>173.66666666666666</v>
      </c>
      <c r="P34" s="5">
        <f t="shared" ref="P34:P36" si="10">10*O34-N34-F34</f>
        <v>538.45666666666648</v>
      </c>
      <c r="Q34" s="5"/>
      <c r="R34" s="1"/>
      <c r="S34" s="1">
        <f t="shared" si="4"/>
        <v>10</v>
      </c>
      <c r="T34" s="1">
        <f t="shared" si="5"/>
        <v>6.899481765834933</v>
      </c>
      <c r="U34" s="1">
        <v>212.8</v>
      </c>
      <c r="V34" s="1">
        <v>183</v>
      </c>
      <c r="W34" s="1">
        <v>184.2</v>
      </c>
      <c r="X34" s="1">
        <v>213.6</v>
      </c>
      <c r="Y34" s="1">
        <v>233.6</v>
      </c>
      <c r="Z34" s="1">
        <v>196.4</v>
      </c>
      <c r="AA34" s="1">
        <v>201.4</v>
      </c>
      <c r="AB34" s="1">
        <v>198.6</v>
      </c>
      <c r="AC34" s="1">
        <v>235.6</v>
      </c>
      <c r="AD34" s="1">
        <v>339.2</v>
      </c>
      <c r="AE34" s="15" t="s">
        <v>44</v>
      </c>
      <c r="AF34" s="1">
        <f t="shared" si="6"/>
        <v>215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41</v>
      </c>
      <c r="C35" s="1">
        <v>157</v>
      </c>
      <c r="D35" s="1">
        <v>430</v>
      </c>
      <c r="E35" s="1">
        <v>174</v>
      </c>
      <c r="F35" s="1">
        <v>413</v>
      </c>
      <c r="G35" s="7">
        <v>0.45</v>
      </c>
      <c r="H35" s="1">
        <v>50</v>
      </c>
      <c r="I35" s="1" t="s">
        <v>36</v>
      </c>
      <c r="J35" s="1">
        <v>174</v>
      </c>
      <c r="K35" s="1">
        <f t="shared" si="2"/>
        <v>0</v>
      </c>
      <c r="L35" s="1"/>
      <c r="M35" s="1"/>
      <c r="N35" s="1"/>
      <c r="O35" s="1">
        <f t="shared" si="3"/>
        <v>58</v>
      </c>
      <c r="P35" s="5">
        <f t="shared" si="10"/>
        <v>167</v>
      </c>
      <c r="Q35" s="5"/>
      <c r="R35" s="1"/>
      <c r="S35" s="1">
        <f t="shared" si="4"/>
        <v>10</v>
      </c>
      <c r="T35" s="1">
        <f t="shared" si="5"/>
        <v>7.1206896551724137</v>
      </c>
      <c r="U35" s="1">
        <v>79.8</v>
      </c>
      <c r="V35" s="1">
        <v>76.400000000000006</v>
      </c>
      <c r="W35" s="1">
        <v>49.4</v>
      </c>
      <c r="X35" s="1">
        <v>47.2</v>
      </c>
      <c r="Y35" s="1">
        <v>39.4</v>
      </c>
      <c r="Z35" s="1">
        <v>41.6</v>
      </c>
      <c r="AA35" s="1">
        <v>49.6</v>
      </c>
      <c r="AB35" s="1">
        <v>41.4</v>
      </c>
      <c r="AC35" s="1">
        <v>36.799999999999997</v>
      </c>
      <c r="AD35" s="1">
        <v>39.4</v>
      </c>
      <c r="AE35" s="15" t="s">
        <v>44</v>
      </c>
      <c r="AF35" s="1">
        <f t="shared" si="6"/>
        <v>75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41</v>
      </c>
      <c r="C36" s="1">
        <v>422</v>
      </c>
      <c r="D36" s="1">
        <v>714</v>
      </c>
      <c r="E36" s="1">
        <v>366</v>
      </c>
      <c r="F36" s="1">
        <v>762</v>
      </c>
      <c r="G36" s="7">
        <v>0.4</v>
      </c>
      <c r="H36" s="1">
        <v>45</v>
      </c>
      <c r="I36" s="1" t="s">
        <v>36</v>
      </c>
      <c r="J36" s="1">
        <v>374</v>
      </c>
      <c r="K36" s="1">
        <f t="shared" si="2"/>
        <v>-8</v>
      </c>
      <c r="L36" s="1"/>
      <c r="M36" s="1"/>
      <c r="N36" s="1">
        <v>333.99999999999977</v>
      </c>
      <c r="O36" s="1">
        <f t="shared" si="3"/>
        <v>122</v>
      </c>
      <c r="P36" s="5">
        <f t="shared" si="10"/>
        <v>124.00000000000023</v>
      </c>
      <c r="Q36" s="5"/>
      <c r="R36" s="1"/>
      <c r="S36" s="1">
        <f t="shared" si="4"/>
        <v>10</v>
      </c>
      <c r="T36" s="1">
        <f t="shared" si="5"/>
        <v>8.9836065573770476</v>
      </c>
      <c r="U36" s="1">
        <v>118</v>
      </c>
      <c r="V36" s="1">
        <v>111</v>
      </c>
      <c r="W36" s="1">
        <v>122</v>
      </c>
      <c r="X36" s="1">
        <v>144.19999999999999</v>
      </c>
      <c r="Y36" s="1">
        <v>178</v>
      </c>
      <c r="Z36" s="1">
        <v>149.6</v>
      </c>
      <c r="AA36" s="1">
        <v>150.80000000000001</v>
      </c>
      <c r="AB36" s="1">
        <v>156.80000000000001</v>
      </c>
      <c r="AC36" s="1">
        <v>162.19999999999999</v>
      </c>
      <c r="AD36" s="1">
        <v>165.2</v>
      </c>
      <c r="AE36" s="1"/>
      <c r="AF36" s="1">
        <f t="shared" si="6"/>
        <v>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35</v>
      </c>
      <c r="C37" s="1">
        <v>399.31</v>
      </c>
      <c r="D37" s="1">
        <v>33.789000000000001</v>
      </c>
      <c r="E37" s="1">
        <v>72.268000000000001</v>
      </c>
      <c r="F37" s="1">
        <v>359.13799999999998</v>
      </c>
      <c r="G37" s="7">
        <v>1</v>
      </c>
      <c r="H37" s="1">
        <v>45</v>
      </c>
      <c r="I37" s="1" t="s">
        <v>36</v>
      </c>
      <c r="J37" s="1">
        <v>65.400000000000006</v>
      </c>
      <c r="K37" s="1">
        <f t="shared" si="2"/>
        <v>6.867999999999995</v>
      </c>
      <c r="L37" s="1"/>
      <c r="M37" s="1"/>
      <c r="N37" s="1"/>
      <c r="O37" s="1">
        <f t="shared" si="3"/>
        <v>24.089333333333332</v>
      </c>
      <c r="P37" s="5"/>
      <c r="Q37" s="5"/>
      <c r="R37" s="1"/>
      <c r="S37" s="1">
        <f t="shared" si="4"/>
        <v>14.908590247412409</v>
      </c>
      <c r="T37" s="1">
        <f t="shared" si="5"/>
        <v>14.908590247412409</v>
      </c>
      <c r="U37" s="1">
        <v>38.814999999999998</v>
      </c>
      <c r="V37" s="1">
        <v>40.980200000000004</v>
      </c>
      <c r="W37" s="1">
        <v>57.731200000000001</v>
      </c>
      <c r="X37" s="1">
        <v>75.262199999999993</v>
      </c>
      <c r="Y37" s="1">
        <v>94.360799999999998</v>
      </c>
      <c r="Z37" s="1">
        <v>73.325800000000001</v>
      </c>
      <c r="AA37" s="1">
        <v>102.4778</v>
      </c>
      <c r="AB37" s="1">
        <v>75.054999999999993</v>
      </c>
      <c r="AC37" s="1">
        <v>71.349199999999996</v>
      </c>
      <c r="AD37" s="1">
        <v>81.896600000000007</v>
      </c>
      <c r="AE37" s="13" t="s">
        <v>37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76</v>
      </c>
      <c r="B38" s="10" t="s">
        <v>41</v>
      </c>
      <c r="C38" s="10"/>
      <c r="D38" s="10"/>
      <c r="E38" s="10">
        <v>-1</v>
      </c>
      <c r="F38" s="10"/>
      <c r="G38" s="11">
        <v>0</v>
      </c>
      <c r="H38" s="10">
        <v>45</v>
      </c>
      <c r="I38" s="10" t="s">
        <v>36</v>
      </c>
      <c r="J38" s="10">
        <v>1</v>
      </c>
      <c r="K38" s="10">
        <f t="shared" ref="K38:K69" si="11">E38-J38</f>
        <v>-2</v>
      </c>
      <c r="L38" s="10"/>
      <c r="M38" s="10"/>
      <c r="N38" s="10"/>
      <c r="O38" s="10">
        <f t="shared" si="3"/>
        <v>-0.33333333333333331</v>
      </c>
      <c r="P38" s="12"/>
      <c r="Q38" s="12"/>
      <c r="R38" s="10"/>
      <c r="S38" s="10">
        <f t="shared" si="4"/>
        <v>0</v>
      </c>
      <c r="T38" s="10">
        <f t="shared" si="5"/>
        <v>0</v>
      </c>
      <c r="U38" s="10">
        <v>-1</v>
      </c>
      <c r="V38" s="10">
        <v>-1.2</v>
      </c>
      <c r="W38" s="10">
        <v>-2.2000000000000002</v>
      </c>
      <c r="X38" s="10">
        <v>-2.6</v>
      </c>
      <c r="Y38" s="10">
        <v>1.2</v>
      </c>
      <c r="Z38" s="10">
        <v>6.2</v>
      </c>
      <c r="AA38" s="10">
        <v>17.600000000000001</v>
      </c>
      <c r="AB38" s="10">
        <v>18.2</v>
      </c>
      <c r="AC38" s="10">
        <v>18</v>
      </c>
      <c r="AD38" s="10">
        <v>17.399999999999999</v>
      </c>
      <c r="AE38" s="10" t="s">
        <v>49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41</v>
      </c>
      <c r="C39" s="1">
        <v>304</v>
      </c>
      <c r="D39" s="1">
        <v>372</v>
      </c>
      <c r="E39" s="1">
        <v>102</v>
      </c>
      <c r="F39" s="1">
        <v>567</v>
      </c>
      <c r="G39" s="7">
        <v>0.35</v>
      </c>
      <c r="H39" s="1">
        <v>40</v>
      </c>
      <c r="I39" s="1" t="s">
        <v>36</v>
      </c>
      <c r="J39" s="1">
        <v>109</v>
      </c>
      <c r="K39" s="1">
        <f t="shared" si="11"/>
        <v>-7</v>
      </c>
      <c r="L39" s="1"/>
      <c r="M39" s="1"/>
      <c r="N39" s="1"/>
      <c r="O39" s="1">
        <f t="shared" si="3"/>
        <v>34</v>
      </c>
      <c r="P39" s="5"/>
      <c r="Q39" s="5"/>
      <c r="R39" s="1"/>
      <c r="S39" s="1">
        <f t="shared" si="4"/>
        <v>16.676470588235293</v>
      </c>
      <c r="T39" s="1">
        <f t="shared" si="5"/>
        <v>16.676470588235293</v>
      </c>
      <c r="U39" s="1">
        <v>60.8</v>
      </c>
      <c r="V39" s="1">
        <v>63.8</v>
      </c>
      <c r="W39" s="1">
        <v>60.2</v>
      </c>
      <c r="X39" s="1">
        <v>58</v>
      </c>
      <c r="Y39" s="1">
        <v>41.8</v>
      </c>
      <c r="Z39" s="1">
        <v>55.8</v>
      </c>
      <c r="AA39" s="1">
        <v>67.2</v>
      </c>
      <c r="AB39" s="1">
        <v>64.8</v>
      </c>
      <c r="AC39" s="1">
        <v>87.4</v>
      </c>
      <c r="AD39" s="1">
        <v>86.6</v>
      </c>
      <c r="AE39" s="13" t="s">
        <v>37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35</v>
      </c>
      <c r="C40" s="1">
        <v>3.2909999999999999</v>
      </c>
      <c r="D40" s="1">
        <v>147.215</v>
      </c>
      <c r="E40" s="1">
        <v>20.276</v>
      </c>
      <c r="F40" s="1">
        <v>128.09200000000001</v>
      </c>
      <c r="G40" s="7">
        <v>1</v>
      </c>
      <c r="H40" s="1">
        <v>40</v>
      </c>
      <c r="I40" s="1" t="s">
        <v>36</v>
      </c>
      <c r="J40" s="1">
        <v>23.6</v>
      </c>
      <c r="K40" s="1">
        <f t="shared" si="11"/>
        <v>-3.3240000000000016</v>
      </c>
      <c r="L40" s="1"/>
      <c r="M40" s="1"/>
      <c r="N40" s="1"/>
      <c r="O40" s="1">
        <f t="shared" si="3"/>
        <v>6.7586666666666666</v>
      </c>
      <c r="P40" s="5"/>
      <c r="Q40" s="5"/>
      <c r="R40" s="1"/>
      <c r="S40" s="1">
        <f t="shared" si="4"/>
        <v>18.952258828171239</v>
      </c>
      <c r="T40" s="1">
        <f t="shared" si="5"/>
        <v>18.952258828171239</v>
      </c>
      <c r="U40" s="1">
        <v>21.381</v>
      </c>
      <c r="V40" s="1">
        <v>24.245200000000001</v>
      </c>
      <c r="W40" s="1">
        <v>12.832800000000001</v>
      </c>
      <c r="X40" s="1">
        <v>12.4092</v>
      </c>
      <c r="Y40" s="1">
        <v>18.09</v>
      </c>
      <c r="Z40" s="1">
        <v>17.372199999999999</v>
      </c>
      <c r="AA40" s="1">
        <v>23.515999999999998</v>
      </c>
      <c r="AB40" s="1">
        <v>24.223199999999999</v>
      </c>
      <c r="AC40" s="1">
        <v>19.310600000000001</v>
      </c>
      <c r="AD40" s="1">
        <v>22.016999999999999</v>
      </c>
      <c r="AE40" s="1"/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41</v>
      </c>
      <c r="C41" s="1">
        <v>261</v>
      </c>
      <c r="D41" s="1">
        <v>306</v>
      </c>
      <c r="E41" s="1">
        <v>182</v>
      </c>
      <c r="F41" s="1">
        <v>377</v>
      </c>
      <c r="G41" s="7">
        <v>0.4</v>
      </c>
      <c r="H41" s="1">
        <v>40</v>
      </c>
      <c r="I41" s="1" t="s">
        <v>36</v>
      </c>
      <c r="J41" s="1">
        <v>189</v>
      </c>
      <c r="K41" s="1">
        <f t="shared" si="11"/>
        <v>-7</v>
      </c>
      <c r="L41" s="1"/>
      <c r="M41" s="1"/>
      <c r="N41" s="1"/>
      <c r="O41" s="1">
        <f t="shared" si="3"/>
        <v>60.666666666666664</v>
      </c>
      <c r="P41" s="5">
        <f t="shared" ref="P41:P47" si="12">10*O41-N41-F41</f>
        <v>229.66666666666663</v>
      </c>
      <c r="Q41" s="5"/>
      <c r="R41" s="1"/>
      <c r="S41" s="1">
        <f t="shared" si="4"/>
        <v>10</v>
      </c>
      <c r="T41" s="1">
        <f t="shared" si="5"/>
        <v>6.2142857142857144</v>
      </c>
      <c r="U41" s="1">
        <v>48.6</v>
      </c>
      <c r="V41" s="1">
        <v>53</v>
      </c>
      <c r="W41" s="1">
        <v>55.6</v>
      </c>
      <c r="X41" s="1">
        <v>74.2</v>
      </c>
      <c r="Y41" s="1">
        <v>83.8</v>
      </c>
      <c r="Z41" s="1">
        <v>63.8</v>
      </c>
      <c r="AA41" s="1">
        <v>57.8</v>
      </c>
      <c r="AB41" s="1">
        <v>55.4</v>
      </c>
      <c r="AC41" s="1">
        <v>60.8</v>
      </c>
      <c r="AD41" s="1">
        <v>63.8</v>
      </c>
      <c r="AE41" s="1"/>
      <c r="AF41" s="1">
        <f t="shared" si="6"/>
        <v>92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41</v>
      </c>
      <c r="C42" s="1">
        <v>279</v>
      </c>
      <c r="D42" s="1">
        <v>702</v>
      </c>
      <c r="E42" s="1">
        <v>393</v>
      </c>
      <c r="F42" s="1">
        <v>587</v>
      </c>
      <c r="G42" s="7">
        <v>0.4</v>
      </c>
      <c r="H42" s="1">
        <v>45</v>
      </c>
      <c r="I42" s="1" t="s">
        <v>36</v>
      </c>
      <c r="J42" s="1">
        <v>382</v>
      </c>
      <c r="K42" s="1">
        <f t="shared" si="11"/>
        <v>11</v>
      </c>
      <c r="L42" s="1"/>
      <c r="M42" s="1"/>
      <c r="N42" s="1">
        <v>272</v>
      </c>
      <c r="O42" s="1">
        <f t="shared" si="3"/>
        <v>131</v>
      </c>
      <c r="P42" s="5">
        <f t="shared" si="12"/>
        <v>451</v>
      </c>
      <c r="Q42" s="5"/>
      <c r="R42" s="1"/>
      <c r="S42" s="1">
        <f t="shared" si="4"/>
        <v>10</v>
      </c>
      <c r="T42" s="1">
        <f t="shared" si="5"/>
        <v>6.5572519083969469</v>
      </c>
      <c r="U42" s="1">
        <v>135.4</v>
      </c>
      <c r="V42" s="1">
        <v>120.6</v>
      </c>
      <c r="W42" s="1">
        <v>117</v>
      </c>
      <c r="X42" s="1">
        <v>132</v>
      </c>
      <c r="Y42" s="1">
        <v>142</v>
      </c>
      <c r="Z42" s="1">
        <v>118</v>
      </c>
      <c r="AA42" s="1">
        <v>96.4</v>
      </c>
      <c r="AB42" s="1">
        <v>96.4</v>
      </c>
      <c r="AC42" s="1">
        <v>103.2</v>
      </c>
      <c r="AD42" s="1">
        <v>103.8</v>
      </c>
      <c r="AE42" s="1" t="s">
        <v>44</v>
      </c>
      <c r="AF42" s="1">
        <f t="shared" si="6"/>
        <v>180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35</v>
      </c>
      <c r="C43" s="1">
        <v>103.07899999999999</v>
      </c>
      <c r="D43" s="1">
        <v>94.191000000000003</v>
      </c>
      <c r="E43" s="1">
        <v>60.268000000000001</v>
      </c>
      <c r="F43" s="1">
        <v>133.33799999999999</v>
      </c>
      <c r="G43" s="7">
        <v>1</v>
      </c>
      <c r="H43" s="1">
        <v>40</v>
      </c>
      <c r="I43" s="1" t="s">
        <v>36</v>
      </c>
      <c r="J43" s="1">
        <v>63.5</v>
      </c>
      <c r="K43" s="1">
        <f t="shared" si="11"/>
        <v>-3.2319999999999993</v>
      </c>
      <c r="L43" s="1"/>
      <c r="M43" s="1"/>
      <c r="N43" s="1"/>
      <c r="O43" s="1">
        <f t="shared" si="3"/>
        <v>20.089333333333332</v>
      </c>
      <c r="P43" s="5">
        <f t="shared" si="12"/>
        <v>67.555333333333323</v>
      </c>
      <c r="Q43" s="5"/>
      <c r="R43" s="1"/>
      <c r="S43" s="1">
        <f t="shared" si="4"/>
        <v>10</v>
      </c>
      <c r="T43" s="1">
        <f t="shared" si="5"/>
        <v>6.6372536005840574</v>
      </c>
      <c r="U43" s="1">
        <v>22.0992</v>
      </c>
      <c r="V43" s="1">
        <v>19.256599999999999</v>
      </c>
      <c r="W43" s="1">
        <v>20.548200000000001</v>
      </c>
      <c r="X43" s="1">
        <v>20.531600000000001</v>
      </c>
      <c r="Y43" s="1">
        <v>14.1866</v>
      </c>
      <c r="Z43" s="1">
        <v>12.974399999999999</v>
      </c>
      <c r="AA43" s="1">
        <v>13.4086</v>
      </c>
      <c r="AB43" s="1">
        <v>13.3216</v>
      </c>
      <c r="AC43" s="1">
        <v>15.641400000000001</v>
      </c>
      <c r="AD43" s="1">
        <v>17.4008</v>
      </c>
      <c r="AE43" s="1"/>
      <c r="AF43" s="1">
        <f t="shared" si="6"/>
        <v>68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41</v>
      </c>
      <c r="C44" s="1">
        <v>466</v>
      </c>
      <c r="D44" s="1">
        <v>870</v>
      </c>
      <c r="E44" s="1">
        <v>306</v>
      </c>
      <c r="F44" s="1">
        <v>1026</v>
      </c>
      <c r="G44" s="7">
        <v>0.35</v>
      </c>
      <c r="H44" s="1">
        <v>40</v>
      </c>
      <c r="I44" s="1" t="s">
        <v>36</v>
      </c>
      <c r="J44" s="1">
        <v>310</v>
      </c>
      <c r="K44" s="1">
        <f t="shared" si="11"/>
        <v>-4</v>
      </c>
      <c r="L44" s="1"/>
      <c r="M44" s="1"/>
      <c r="N44" s="1">
        <v>49.113000000000063</v>
      </c>
      <c r="O44" s="1">
        <f t="shared" si="3"/>
        <v>102</v>
      </c>
      <c r="P44" s="5"/>
      <c r="Q44" s="5"/>
      <c r="R44" s="1"/>
      <c r="S44" s="1">
        <f t="shared" si="4"/>
        <v>10.540323529411765</v>
      </c>
      <c r="T44" s="1">
        <f t="shared" si="5"/>
        <v>10.540323529411765</v>
      </c>
      <c r="U44" s="1">
        <v>158</v>
      </c>
      <c r="V44" s="1">
        <v>140.80000000000001</v>
      </c>
      <c r="W44" s="1">
        <v>135.19999999999999</v>
      </c>
      <c r="X44" s="1">
        <v>136</v>
      </c>
      <c r="Y44" s="1">
        <v>143.74260000000001</v>
      </c>
      <c r="Z44" s="1">
        <v>150.14259999999999</v>
      </c>
      <c r="AA44" s="1">
        <v>152.80000000000001</v>
      </c>
      <c r="AB44" s="1">
        <v>138.4</v>
      </c>
      <c r="AC44" s="1">
        <v>94.4</v>
      </c>
      <c r="AD44" s="1">
        <v>99.8</v>
      </c>
      <c r="AE44" s="1" t="s">
        <v>83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41</v>
      </c>
      <c r="C45" s="1">
        <v>256</v>
      </c>
      <c r="D45" s="1">
        <v>420</v>
      </c>
      <c r="E45" s="1">
        <v>206</v>
      </c>
      <c r="F45" s="1">
        <v>467</v>
      </c>
      <c r="G45" s="7">
        <v>0.4</v>
      </c>
      <c r="H45" s="1">
        <v>40</v>
      </c>
      <c r="I45" s="1" t="s">
        <v>36</v>
      </c>
      <c r="J45" s="1">
        <v>207</v>
      </c>
      <c r="K45" s="1">
        <f t="shared" si="11"/>
        <v>-1</v>
      </c>
      <c r="L45" s="1"/>
      <c r="M45" s="1"/>
      <c r="N45" s="1">
        <v>194.99999999999989</v>
      </c>
      <c r="O45" s="1">
        <f t="shared" si="3"/>
        <v>68.666666666666671</v>
      </c>
      <c r="P45" s="5">
        <f t="shared" si="12"/>
        <v>24.666666666666856</v>
      </c>
      <c r="Q45" s="5"/>
      <c r="R45" s="1"/>
      <c r="S45" s="1">
        <f t="shared" si="4"/>
        <v>10</v>
      </c>
      <c r="T45" s="1">
        <f t="shared" si="5"/>
        <v>9.6407766990291233</v>
      </c>
      <c r="U45" s="1">
        <v>79.2</v>
      </c>
      <c r="V45" s="1">
        <v>70</v>
      </c>
      <c r="W45" s="1">
        <v>74</v>
      </c>
      <c r="X45" s="1">
        <v>95.6</v>
      </c>
      <c r="Y45" s="1">
        <v>110</v>
      </c>
      <c r="Z45" s="1">
        <v>77.8</v>
      </c>
      <c r="AA45" s="1">
        <v>76.8</v>
      </c>
      <c r="AB45" s="1">
        <v>75</v>
      </c>
      <c r="AC45" s="1">
        <v>89</v>
      </c>
      <c r="AD45" s="1">
        <v>92</v>
      </c>
      <c r="AE45" s="1" t="s">
        <v>44</v>
      </c>
      <c r="AF45" s="1">
        <f t="shared" si="6"/>
        <v>10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35</v>
      </c>
      <c r="C46" s="1">
        <v>224.536</v>
      </c>
      <c r="D46" s="1">
        <v>129.37700000000001</v>
      </c>
      <c r="E46" s="1">
        <v>81.99</v>
      </c>
      <c r="F46" s="1">
        <v>270.11</v>
      </c>
      <c r="G46" s="7">
        <v>1</v>
      </c>
      <c r="H46" s="1">
        <v>50</v>
      </c>
      <c r="I46" s="1" t="s">
        <v>36</v>
      </c>
      <c r="J46" s="1">
        <v>82.4</v>
      </c>
      <c r="K46" s="1">
        <f t="shared" si="11"/>
        <v>-0.4100000000000108</v>
      </c>
      <c r="L46" s="1"/>
      <c r="M46" s="1"/>
      <c r="N46" s="1">
        <v>64.255999999999858</v>
      </c>
      <c r="O46" s="1">
        <f t="shared" si="3"/>
        <v>27.33</v>
      </c>
      <c r="P46" s="5"/>
      <c r="Q46" s="5"/>
      <c r="R46" s="1"/>
      <c r="S46" s="1">
        <f t="shared" si="4"/>
        <v>12.234394438346136</v>
      </c>
      <c r="T46" s="1">
        <f t="shared" si="5"/>
        <v>12.234394438346136</v>
      </c>
      <c r="U46" s="1">
        <v>34.321199999999997</v>
      </c>
      <c r="V46" s="1">
        <v>31.315999999999999</v>
      </c>
      <c r="W46" s="1">
        <v>38.003</v>
      </c>
      <c r="X46" s="1">
        <v>37.2804</v>
      </c>
      <c r="Y46" s="1">
        <v>47.393799999999999</v>
      </c>
      <c r="Z46" s="1">
        <v>45.693399999999997</v>
      </c>
      <c r="AA46" s="1">
        <v>34.601399999999998</v>
      </c>
      <c r="AB46" s="1">
        <v>34.037599999999998</v>
      </c>
      <c r="AC46" s="1">
        <v>52.574800000000003</v>
      </c>
      <c r="AD46" s="1">
        <v>52.650399999999998</v>
      </c>
      <c r="AE46" s="1"/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35</v>
      </c>
      <c r="C47" s="1">
        <v>458.279</v>
      </c>
      <c r="D47" s="1">
        <v>522.28</v>
      </c>
      <c r="E47" s="1">
        <v>260.58999999999997</v>
      </c>
      <c r="F47" s="1">
        <v>717.42200000000003</v>
      </c>
      <c r="G47" s="7">
        <v>1</v>
      </c>
      <c r="H47" s="1">
        <v>50</v>
      </c>
      <c r="I47" s="1" t="s">
        <v>36</v>
      </c>
      <c r="J47" s="1">
        <v>257.39999999999998</v>
      </c>
      <c r="K47" s="1">
        <f t="shared" si="11"/>
        <v>3.1899999999999977</v>
      </c>
      <c r="L47" s="1"/>
      <c r="M47" s="1"/>
      <c r="N47" s="1">
        <v>140.0168000000001</v>
      </c>
      <c r="O47" s="1">
        <f t="shared" si="3"/>
        <v>86.86333333333333</v>
      </c>
      <c r="P47" s="5">
        <f t="shared" si="12"/>
        <v>11.194533333333197</v>
      </c>
      <c r="Q47" s="5"/>
      <c r="R47" s="1"/>
      <c r="S47" s="1">
        <f t="shared" si="4"/>
        <v>10</v>
      </c>
      <c r="T47" s="1">
        <f t="shared" si="5"/>
        <v>9.8711247553628318</v>
      </c>
      <c r="U47" s="1">
        <v>155.77459999999999</v>
      </c>
      <c r="V47" s="1">
        <v>103.2244</v>
      </c>
      <c r="W47" s="1">
        <v>82.226799999999997</v>
      </c>
      <c r="X47" s="1">
        <v>88.524599999999992</v>
      </c>
      <c r="Y47" s="1">
        <v>144.9898</v>
      </c>
      <c r="Z47" s="1">
        <v>134.63140000000001</v>
      </c>
      <c r="AA47" s="1">
        <v>161.4204</v>
      </c>
      <c r="AB47" s="1">
        <v>161.07400000000001</v>
      </c>
      <c r="AC47" s="1">
        <v>182.39660000000001</v>
      </c>
      <c r="AD47" s="1">
        <v>198.23480000000001</v>
      </c>
      <c r="AE47" s="1"/>
      <c r="AF47" s="1">
        <f t="shared" si="6"/>
        <v>11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87</v>
      </c>
      <c r="B48" s="10" t="s">
        <v>35</v>
      </c>
      <c r="C48" s="10"/>
      <c r="D48" s="10"/>
      <c r="E48" s="10"/>
      <c r="F48" s="10"/>
      <c r="G48" s="11">
        <v>0</v>
      </c>
      <c r="H48" s="10">
        <v>40</v>
      </c>
      <c r="I48" s="10" t="s">
        <v>36</v>
      </c>
      <c r="J48" s="10"/>
      <c r="K48" s="10">
        <f t="shared" si="11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 t="s">
        <v>49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41</v>
      </c>
      <c r="C49" s="1">
        <v>2</v>
      </c>
      <c r="D49" s="1">
        <v>118</v>
      </c>
      <c r="E49" s="1">
        <v>84</v>
      </c>
      <c r="F49" s="1">
        <v>36</v>
      </c>
      <c r="G49" s="7">
        <v>0.45</v>
      </c>
      <c r="H49" s="1">
        <v>50</v>
      </c>
      <c r="I49" s="1" t="s">
        <v>36</v>
      </c>
      <c r="J49" s="1">
        <v>84</v>
      </c>
      <c r="K49" s="1">
        <f t="shared" si="11"/>
        <v>0</v>
      </c>
      <c r="L49" s="1"/>
      <c r="M49" s="1"/>
      <c r="N49" s="1">
        <v>45.599999999999987</v>
      </c>
      <c r="O49" s="1">
        <f t="shared" si="3"/>
        <v>28</v>
      </c>
      <c r="P49" s="5">
        <f>9*O49-N49-F49</f>
        <v>170.4</v>
      </c>
      <c r="Q49" s="5"/>
      <c r="R49" s="1"/>
      <c r="S49" s="1">
        <f t="shared" si="4"/>
        <v>9</v>
      </c>
      <c r="T49" s="1">
        <f t="shared" si="5"/>
        <v>2.9142857142857141</v>
      </c>
      <c r="U49" s="1">
        <v>20</v>
      </c>
      <c r="V49" s="1">
        <v>17.2</v>
      </c>
      <c r="W49" s="1">
        <v>14.8</v>
      </c>
      <c r="X49" s="1">
        <v>14</v>
      </c>
      <c r="Y49" s="1">
        <v>15.4</v>
      </c>
      <c r="Z49" s="1">
        <v>16.399999999999999</v>
      </c>
      <c r="AA49" s="1">
        <v>17.2</v>
      </c>
      <c r="AB49" s="1">
        <v>17</v>
      </c>
      <c r="AC49" s="1">
        <v>16.8</v>
      </c>
      <c r="AD49" s="1">
        <v>19.600000000000001</v>
      </c>
      <c r="AE49" s="1" t="s">
        <v>44</v>
      </c>
      <c r="AF49" s="1">
        <f t="shared" si="6"/>
        <v>77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89</v>
      </c>
      <c r="B50" s="10" t="s">
        <v>35</v>
      </c>
      <c r="C50" s="10"/>
      <c r="D50" s="10"/>
      <c r="E50" s="10"/>
      <c r="F50" s="10"/>
      <c r="G50" s="11">
        <v>0</v>
      </c>
      <c r="H50" s="10">
        <v>40</v>
      </c>
      <c r="I50" s="10" t="s">
        <v>36</v>
      </c>
      <c r="J50" s="10"/>
      <c r="K50" s="10">
        <f t="shared" si="11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-2.4E-2</v>
      </c>
      <c r="V50" s="10">
        <v>-2.4E-2</v>
      </c>
      <c r="W50" s="10">
        <v>0</v>
      </c>
      <c r="X50" s="10">
        <v>0</v>
      </c>
      <c r="Y50" s="10">
        <v>-0.14599999999999999</v>
      </c>
      <c r="Z50" s="10">
        <v>-0.14599999999999999</v>
      </c>
      <c r="AA50" s="10">
        <v>0</v>
      </c>
      <c r="AB50" s="10">
        <v>0</v>
      </c>
      <c r="AC50" s="10">
        <v>1.5698000000000001</v>
      </c>
      <c r="AD50" s="10">
        <v>1.5698000000000001</v>
      </c>
      <c r="AE50" s="10" t="s">
        <v>49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41</v>
      </c>
      <c r="C51" s="1">
        <v>59</v>
      </c>
      <c r="D51" s="1">
        <v>90</v>
      </c>
      <c r="E51" s="1">
        <v>64</v>
      </c>
      <c r="F51" s="1">
        <v>84</v>
      </c>
      <c r="G51" s="7">
        <v>0.4</v>
      </c>
      <c r="H51" s="1">
        <v>40</v>
      </c>
      <c r="I51" s="1" t="s">
        <v>36</v>
      </c>
      <c r="J51" s="1">
        <v>65</v>
      </c>
      <c r="K51" s="1">
        <f t="shared" si="11"/>
        <v>-1</v>
      </c>
      <c r="L51" s="1"/>
      <c r="M51" s="1"/>
      <c r="N51" s="1"/>
      <c r="O51" s="1">
        <f t="shared" si="3"/>
        <v>21.333333333333332</v>
      </c>
      <c r="P51" s="5">
        <f t="shared" ref="P51:P63" si="13">10*O51-N51-F51</f>
        <v>129.33333333333331</v>
      </c>
      <c r="Q51" s="5"/>
      <c r="R51" s="1"/>
      <c r="S51" s="1">
        <f t="shared" si="4"/>
        <v>10</v>
      </c>
      <c r="T51" s="1">
        <f t="shared" si="5"/>
        <v>3.9375</v>
      </c>
      <c r="U51" s="1">
        <v>16.2</v>
      </c>
      <c r="V51" s="1">
        <v>17.2</v>
      </c>
      <c r="W51" s="1">
        <v>14.4</v>
      </c>
      <c r="X51" s="1">
        <v>11.6</v>
      </c>
      <c r="Y51" s="1">
        <v>7</v>
      </c>
      <c r="Z51" s="1">
        <v>11.8</v>
      </c>
      <c r="AA51" s="1">
        <v>24.2</v>
      </c>
      <c r="AB51" s="1">
        <v>19.600000000000001</v>
      </c>
      <c r="AC51" s="1">
        <v>9.8000000000000007</v>
      </c>
      <c r="AD51" s="1">
        <v>9.8000000000000007</v>
      </c>
      <c r="AE51" s="1"/>
      <c r="AF51" s="1">
        <f t="shared" si="6"/>
        <v>52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41</v>
      </c>
      <c r="C52" s="1">
        <v>162</v>
      </c>
      <c r="D52" s="1">
        <v>21</v>
      </c>
      <c r="E52" s="1">
        <v>35</v>
      </c>
      <c r="F52" s="1">
        <v>145</v>
      </c>
      <c r="G52" s="7">
        <v>0.4</v>
      </c>
      <c r="H52" s="1">
        <v>40</v>
      </c>
      <c r="I52" s="1" t="s">
        <v>36</v>
      </c>
      <c r="J52" s="1">
        <v>38</v>
      </c>
      <c r="K52" s="1">
        <f t="shared" si="11"/>
        <v>-3</v>
      </c>
      <c r="L52" s="1"/>
      <c r="M52" s="1"/>
      <c r="N52" s="1"/>
      <c r="O52" s="1">
        <f t="shared" si="3"/>
        <v>11.666666666666666</v>
      </c>
      <c r="P52" s="5"/>
      <c r="Q52" s="5"/>
      <c r="R52" s="1"/>
      <c r="S52" s="1">
        <f t="shared" si="4"/>
        <v>12.428571428571429</v>
      </c>
      <c r="T52" s="1">
        <f t="shared" si="5"/>
        <v>12.428571428571429</v>
      </c>
      <c r="U52" s="1">
        <v>13.8</v>
      </c>
      <c r="V52" s="1">
        <v>16</v>
      </c>
      <c r="W52" s="1">
        <v>16</v>
      </c>
      <c r="X52" s="1">
        <v>11.8</v>
      </c>
      <c r="Y52" s="1">
        <v>7</v>
      </c>
      <c r="Z52" s="1">
        <v>10.6</v>
      </c>
      <c r="AA52" s="1">
        <v>28.6</v>
      </c>
      <c r="AB52" s="1">
        <v>19</v>
      </c>
      <c r="AC52" s="1">
        <v>12</v>
      </c>
      <c r="AD52" s="1">
        <v>15.2</v>
      </c>
      <c r="AE52" s="14" t="s">
        <v>71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35</v>
      </c>
      <c r="C53" s="1">
        <v>125.41</v>
      </c>
      <c r="D53" s="1">
        <v>117.13</v>
      </c>
      <c r="E53" s="1">
        <v>100.187</v>
      </c>
      <c r="F53" s="1">
        <v>141.07900000000001</v>
      </c>
      <c r="G53" s="7">
        <v>1</v>
      </c>
      <c r="H53" s="1">
        <v>50</v>
      </c>
      <c r="I53" s="1" t="s">
        <v>36</v>
      </c>
      <c r="J53" s="1">
        <v>139.5</v>
      </c>
      <c r="K53" s="1">
        <f t="shared" si="11"/>
        <v>-39.313000000000002</v>
      </c>
      <c r="L53" s="1"/>
      <c r="M53" s="1"/>
      <c r="N53" s="1"/>
      <c r="O53" s="1">
        <f t="shared" si="3"/>
        <v>33.395666666666664</v>
      </c>
      <c r="P53" s="5">
        <f t="shared" si="13"/>
        <v>192.87766666666664</v>
      </c>
      <c r="Q53" s="5"/>
      <c r="R53" s="1"/>
      <c r="S53" s="1">
        <f t="shared" si="4"/>
        <v>10</v>
      </c>
      <c r="T53" s="1">
        <f t="shared" si="5"/>
        <v>4.2244702406499854</v>
      </c>
      <c r="U53" s="1">
        <v>11.869199999999999</v>
      </c>
      <c r="V53" s="1">
        <v>20.174199999999999</v>
      </c>
      <c r="W53" s="1">
        <v>16.180599999999998</v>
      </c>
      <c r="X53" s="1">
        <v>12.9026</v>
      </c>
      <c r="Y53" s="1">
        <v>27.214400000000001</v>
      </c>
      <c r="Z53" s="1">
        <v>27.7456</v>
      </c>
      <c r="AA53" s="1">
        <v>16.313400000000001</v>
      </c>
      <c r="AB53" s="1">
        <v>15.2982</v>
      </c>
      <c r="AC53" s="1">
        <v>29.3264</v>
      </c>
      <c r="AD53" s="1">
        <v>29.5458</v>
      </c>
      <c r="AE53" s="1"/>
      <c r="AF53" s="1">
        <f t="shared" si="6"/>
        <v>193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35</v>
      </c>
      <c r="C54" s="1">
        <v>258.8</v>
      </c>
      <c r="D54" s="1">
        <v>489.5</v>
      </c>
      <c r="E54" s="1">
        <v>208.988</v>
      </c>
      <c r="F54" s="1">
        <v>538.18700000000001</v>
      </c>
      <c r="G54" s="7">
        <v>1</v>
      </c>
      <c r="H54" s="1">
        <v>50</v>
      </c>
      <c r="I54" s="1" t="s">
        <v>36</v>
      </c>
      <c r="J54" s="1">
        <v>204.13</v>
      </c>
      <c r="K54" s="1">
        <f t="shared" si="11"/>
        <v>4.8580000000000041</v>
      </c>
      <c r="L54" s="1"/>
      <c r="M54" s="1"/>
      <c r="N54" s="1">
        <v>16.273600000000101</v>
      </c>
      <c r="O54" s="1">
        <f t="shared" si="3"/>
        <v>69.662666666666667</v>
      </c>
      <c r="P54" s="5">
        <f t="shared" si="13"/>
        <v>142.16606666666655</v>
      </c>
      <c r="Q54" s="5"/>
      <c r="R54" s="1"/>
      <c r="S54" s="1">
        <f t="shared" si="4"/>
        <v>10</v>
      </c>
      <c r="T54" s="1">
        <f t="shared" si="5"/>
        <v>7.9592215821004091</v>
      </c>
      <c r="U54" s="1">
        <v>102.1344</v>
      </c>
      <c r="V54" s="1">
        <v>78.947199999999995</v>
      </c>
      <c r="W54" s="1">
        <v>58.5886</v>
      </c>
      <c r="X54" s="1">
        <v>62.9086</v>
      </c>
      <c r="Y54" s="1">
        <v>94.646199999999993</v>
      </c>
      <c r="Z54" s="1">
        <v>87.633399999999995</v>
      </c>
      <c r="AA54" s="1">
        <v>111.4354</v>
      </c>
      <c r="AB54" s="1">
        <v>123.908</v>
      </c>
      <c r="AC54" s="1">
        <v>172.85480000000001</v>
      </c>
      <c r="AD54" s="1">
        <v>179.22020000000001</v>
      </c>
      <c r="AE54" s="1"/>
      <c r="AF54" s="1">
        <f t="shared" si="6"/>
        <v>142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35</v>
      </c>
      <c r="C55" s="1">
        <v>37.215000000000003</v>
      </c>
      <c r="D55" s="1">
        <v>97.272000000000006</v>
      </c>
      <c r="E55" s="1">
        <v>22.302</v>
      </c>
      <c r="F55" s="1">
        <v>103.26300000000001</v>
      </c>
      <c r="G55" s="7">
        <v>1</v>
      </c>
      <c r="H55" s="1">
        <v>50</v>
      </c>
      <c r="I55" s="1" t="s">
        <v>36</v>
      </c>
      <c r="J55" s="1">
        <v>22.4</v>
      </c>
      <c r="K55" s="1">
        <f t="shared" si="11"/>
        <v>-9.7999999999998977E-2</v>
      </c>
      <c r="L55" s="1"/>
      <c r="M55" s="1"/>
      <c r="N55" s="1"/>
      <c r="O55" s="1">
        <f t="shared" si="3"/>
        <v>7.4340000000000002</v>
      </c>
      <c r="P55" s="5"/>
      <c r="Q55" s="5"/>
      <c r="R55" s="1"/>
      <c r="S55" s="1">
        <f t="shared" si="4"/>
        <v>13.890637610976594</v>
      </c>
      <c r="T55" s="1">
        <f t="shared" si="5"/>
        <v>13.890637610976594</v>
      </c>
      <c r="U55" s="1">
        <v>15.2926</v>
      </c>
      <c r="V55" s="1">
        <v>16.175799999999999</v>
      </c>
      <c r="W55" s="1">
        <v>10.9444</v>
      </c>
      <c r="X55" s="1">
        <v>12.1708</v>
      </c>
      <c r="Y55" s="1">
        <v>11.422000000000001</v>
      </c>
      <c r="Z55" s="1">
        <v>8.8279999999999994</v>
      </c>
      <c r="AA55" s="1">
        <v>19.468800000000002</v>
      </c>
      <c r="AB55" s="1">
        <v>20.2898</v>
      </c>
      <c r="AC55" s="1">
        <v>25.0974</v>
      </c>
      <c r="AD55" s="1">
        <v>23.729399999999998</v>
      </c>
      <c r="AE55" s="1"/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41</v>
      </c>
      <c r="C56" s="1">
        <v>-3</v>
      </c>
      <c r="D56" s="1">
        <v>240</v>
      </c>
      <c r="E56" s="1">
        <v>54</v>
      </c>
      <c r="F56" s="1">
        <v>183</v>
      </c>
      <c r="G56" s="7">
        <v>0.4</v>
      </c>
      <c r="H56" s="1">
        <v>50</v>
      </c>
      <c r="I56" s="1" t="s">
        <v>36</v>
      </c>
      <c r="J56" s="1">
        <v>57</v>
      </c>
      <c r="K56" s="1">
        <f t="shared" si="11"/>
        <v>-3</v>
      </c>
      <c r="L56" s="1"/>
      <c r="M56" s="1"/>
      <c r="N56" s="1"/>
      <c r="O56" s="1">
        <f t="shared" si="3"/>
        <v>18</v>
      </c>
      <c r="P56" s="5"/>
      <c r="Q56" s="5"/>
      <c r="R56" s="1"/>
      <c r="S56" s="1">
        <f t="shared" si="4"/>
        <v>10.166666666666666</v>
      </c>
      <c r="T56" s="1">
        <f t="shared" si="5"/>
        <v>10.166666666666666</v>
      </c>
      <c r="U56" s="1">
        <v>39.200000000000003</v>
      </c>
      <c r="V56" s="1">
        <v>39.6</v>
      </c>
      <c r="W56" s="1">
        <v>16.8</v>
      </c>
      <c r="X56" s="1">
        <v>19.8</v>
      </c>
      <c r="Y56" s="1">
        <v>24.8</v>
      </c>
      <c r="Z56" s="1">
        <v>22.4</v>
      </c>
      <c r="AA56" s="1">
        <v>39.4</v>
      </c>
      <c r="AB56" s="1">
        <v>40</v>
      </c>
      <c r="AC56" s="1">
        <v>36.4</v>
      </c>
      <c r="AD56" s="1">
        <v>37</v>
      </c>
      <c r="AE56" s="1"/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41</v>
      </c>
      <c r="C57" s="1">
        <v>815</v>
      </c>
      <c r="D57" s="1"/>
      <c r="E57" s="1">
        <v>359</v>
      </c>
      <c r="F57" s="1">
        <v>450</v>
      </c>
      <c r="G57" s="7">
        <v>0.4</v>
      </c>
      <c r="H57" s="1">
        <v>40</v>
      </c>
      <c r="I57" s="1" t="s">
        <v>36</v>
      </c>
      <c r="J57" s="1">
        <v>364</v>
      </c>
      <c r="K57" s="1">
        <f t="shared" si="11"/>
        <v>-5</v>
      </c>
      <c r="L57" s="1"/>
      <c r="M57" s="1"/>
      <c r="N57" s="1">
        <v>291</v>
      </c>
      <c r="O57" s="1">
        <f t="shared" si="3"/>
        <v>119.66666666666667</v>
      </c>
      <c r="P57" s="5">
        <f t="shared" si="13"/>
        <v>455.66666666666674</v>
      </c>
      <c r="Q57" s="5"/>
      <c r="R57" s="1"/>
      <c r="S57" s="1">
        <f t="shared" si="4"/>
        <v>10</v>
      </c>
      <c r="T57" s="1">
        <f t="shared" si="5"/>
        <v>6.1922005571030638</v>
      </c>
      <c r="U57" s="1">
        <v>101</v>
      </c>
      <c r="V57" s="1">
        <v>86.6</v>
      </c>
      <c r="W57" s="1">
        <v>103</v>
      </c>
      <c r="X57" s="1">
        <v>107.8</v>
      </c>
      <c r="Y57" s="1">
        <v>116.4</v>
      </c>
      <c r="Z57" s="1">
        <v>113.4</v>
      </c>
      <c r="AA57" s="1">
        <v>117.6</v>
      </c>
      <c r="AB57" s="1">
        <v>119</v>
      </c>
      <c r="AC57" s="1">
        <v>116.2</v>
      </c>
      <c r="AD57" s="1">
        <v>122.6</v>
      </c>
      <c r="AE57" s="1"/>
      <c r="AF57" s="1">
        <f t="shared" si="6"/>
        <v>182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41</v>
      </c>
      <c r="C58" s="1">
        <v>184</v>
      </c>
      <c r="D58" s="1">
        <v>486</v>
      </c>
      <c r="E58" s="1">
        <v>267</v>
      </c>
      <c r="F58" s="1">
        <v>401</v>
      </c>
      <c r="G58" s="7">
        <v>0.4</v>
      </c>
      <c r="H58" s="1">
        <v>40</v>
      </c>
      <c r="I58" s="1" t="s">
        <v>36</v>
      </c>
      <c r="J58" s="1">
        <v>269</v>
      </c>
      <c r="K58" s="1">
        <f t="shared" si="11"/>
        <v>-2</v>
      </c>
      <c r="L58" s="1"/>
      <c r="M58" s="1"/>
      <c r="N58" s="1">
        <v>397</v>
      </c>
      <c r="O58" s="1">
        <f t="shared" si="3"/>
        <v>89</v>
      </c>
      <c r="P58" s="5">
        <f t="shared" si="13"/>
        <v>92</v>
      </c>
      <c r="Q58" s="5"/>
      <c r="R58" s="1"/>
      <c r="S58" s="1">
        <f t="shared" si="4"/>
        <v>10</v>
      </c>
      <c r="T58" s="1">
        <f t="shared" si="5"/>
        <v>8.9662921348314608</v>
      </c>
      <c r="U58" s="1">
        <v>94.2</v>
      </c>
      <c r="V58" s="1">
        <v>85</v>
      </c>
      <c r="W58" s="1">
        <v>91.6</v>
      </c>
      <c r="X58" s="1">
        <v>96.6</v>
      </c>
      <c r="Y58" s="1">
        <v>118.8</v>
      </c>
      <c r="Z58" s="1">
        <v>116.6</v>
      </c>
      <c r="AA58" s="1">
        <v>104.8</v>
      </c>
      <c r="AB58" s="1">
        <v>99.6</v>
      </c>
      <c r="AC58" s="1">
        <v>114</v>
      </c>
      <c r="AD58" s="1">
        <v>119.4</v>
      </c>
      <c r="AE58" s="1"/>
      <c r="AF58" s="1">
        <f t="shared" si="6"/>
        <v>37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35</v>
      </c>
      <c r="C59" s="1">
        <v>329.70699999999999</v>
      </c>
      <c r="D59" s="1"/>
      <c r="E59" s="1">
        <v>63.445999999999998</v>
      </c>
      <c r="F59" s="1">
        <v>244.43199999999999</v>
      </c>
      <c r="G59" s="7">
        <v>1</v>
      </c>
      <c r="H59" s="1">
        <v>40</v>
      </c>
      <c r="I59" s="1" t="s">
        <v>36</v>
      </c>
      <c r="J59" s="1">
        <v>73.7</v>
      </c>
      <c r="K59" s="1">
        <f t="shared" si="11"/>
        <v>-10.254000000000005</v>
      </c>
      <c r="L59" s="1"/>
      <c r="M59" s="1"/>
      <c r="N59" s="1"/>
      <c r="O59" s="1">
        <f t="shared" si="3"/>
        <v>21.148666666666667</v>
      </c>
      <c r="P59" s="5"/>
      <c r="Q59" s="5"/>
      <c r="R59" s="1"/>
      <c r="S59" s="1">
        <f t="shared" si="4"/>
        <v>11.557797181855435</v>
      </c>
      <c r="T59" s="1">
        <f t="shared" si="5"/>
        <v>11.557797181855435</v>
      </c>
      <c r="U59" s="1">
        <v>35.603400000000001</v>
      </c>
      <c r="V59" s="1">
        <v>33.550199999999997</v>
      </c>
      <c r="W59" s="1">
        <v>29.2988</v>
      </c>
      <c r="X59" s="1">
        <v>36.073799999999999</v>
      </c>
      <c r="Y59" s="1">
        <v>63.726199999999992</v>
      </c>
      <c r="Z59" s="1">
        <v>57.465200000000003</v>
      </c>
      <c r="AA59" s="1">
        <v>57.237199999999987</v>
      </c>
      <c r="AB59" s="1">
        <v>55.682399999999987</v>
      </c>
      <c r="AC59" s="1">
        <v>84.903199999999998</v>
      </c>
      <c r="AD59" s="1">
        <v>91.125599999999991</v>
      </c>
      <c r="AE59" s="13" t="s">
        <v>37</v>
      </c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35</v>
      </c>
      <c r="C60" s="1">
        <v>258.31299999999999</v>
      </c>
      <c r="D60" s="1"/>
      <c r="E60" s="1">
        <v>41.066000000000003</v>
      </c>
      <c r="F60" s="1">
        <v>210.49299999999999</v>
      </c>
      <c r="G60" s="7">
        <v>1</v>
      </c>
      <c r="H60" s="1">
        <v>40</v>
      </c>
      <c r="I60" s="1" t="s">
        <v>36</v>
      </c>
      <c r="J60" s="1">
        <v>54.8</v>
      </c>
      <c r="K60" s="1">
        <f t="shared" si="11"/>
        <v>-13.733999999999995</v>
      </c>
      <c r="L60" s="1"/>
      <c r="M60" s="1"/>
      <c r="N60" s="1"/>
      <c r="O60" s="1">
        <f t="shared" si="3"/>
        <v>13.688666666666668</v>
      </c>
      <c r="P60" s="5"/>
      <c r="Q60" s="5"/>
      <c r="R60" s="1"/>
      <c r="S60" s="1">
        <f t="shared" si="4"/>
        <v>15.377173330735886</v>
      </c>
      <c r="T60" s="1">
        <f t="shared" si="5"/>
        <v>15.377173330735886</v>
      </c>
      <c r="U60" s="1">
        <v>28.753799999999998</v>
      </c>
      <c r="V60" s="1">
        <v>26.529800000000002</v>
      </c>
      <c r="W60" s="1">
        <v>21.745200000000001</v>
      </c>
      <c r="X60" s="1">
        <v>24.411999999999999</v>
      </c>
      <c r="Y60" s="1">
        <v>49.053600000000003</v>
      </c>
      <c r="Z60" s="1">
        <v>47.796399999999998</v>
      </c>
      <c r="AA60" s="1">
        <v>41.253</v>
      </c>
      <c r="AB60" s="1">
        <v>46.809399999999997</v>
      </c>
      <c r="AC60" s="1">
        <v>54.550600000000003</v>
      </c>
      <c r="AD60" s="1">
        <v>49.001800000000003</v>
      </c>
      <c r="AE60" s="13" t="s">
        <v>37</v>
      </c>
      <c r="AF60" s="1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35</v>
      </c>
      <c r="C61" s="1">
        <v>176.43299999999999</v>
      </c>
      <c r="D61" s="1">
        <v>24.33</v>
      </c>
      <c r="E61" s="1">
        <v>32.508000000000003</v>
      </c>
      <c r="F61" s="1">
        <v>166.63499999999999</v>
      </c>
      <c r="G61" s="7">
        <v>1</v>
      </c>
      <c r="H61" s="1">
        <v>40</v>
      </c>
      <c r="I61" s="1" t="s">
        <v>36</v>
      </c>
      <c r="J61" s="1">
        <v>33</v>
      </c>
      <c r="K61" s="1">
        <f t="shared" si="11"/>
        <v>-0.49199999999999733</v>
      </c>
      <c r="L61" s="1"/>
      <c r="M61" s="1"/>
      <c r="N61" s="1"/>
      <c r="O61" s="1">
        <f t="shared" si="3"/>
        <v>10.836</v>
      </c>
      <c r="P61" s="5"/>
      <c r="Q61" s="5"/>
      <c r="R61" s="1"/>
      <c r="S61" s="1">
        <f t="shared" si="4"/>
        <v>15.377906976744185</v>
      </c>
      <c r="T61" s="1">
        <f t="shared" si="5"/>
        <v>15.377906976744185</v>
      </c>
      <c r="U61" s="1">
        <v>22.435400000000001</v>
      </c>
      <c r="V61" s="1">
        <v>20.003599999999999</v>
      </c>
      <c r="W61" s="1">
        <v>23.892399999999999</v>
      </c>
      <c r="X61" s="1">
        <v>28.109200000000001</v>
      </c>
      <c r="Y61" s="1">
        <v>36.146799999999999</v>
      </c>
      <c r="Z61" s="1">
        <v>33.513800000000003</v>
      </c>
      <c r="AA61" s="1">
        <v>30.4526</v>
      </c>
      <c r="AB61" s="1">
        <v>29.145600000000002</v>
      </c>
      <c r="AC61" s="1">
        <v>4.2118000000000002</v>
      </c>
      <c r="AD61" s="1">
        <v>0</v>
      </c>
      <c r="AE61" s="13" t="s">
        <v>37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35</v>
      </c>
      <c r="C62" s="1">
        <v>87.599000000000004</v>
      </c>
      <c r="D62" s="1"/>
      <c r="E62" s="1">
        <v>47.923000000000002</v>
      </c>
      <c r="F62" s="1">
        <v>21.998999999999999</v>
      </c>
      <c r="G62" s="7">
        <v>1</v>
      </c>
      <c r="H62" s="1">
        <v>30</v>
      </c>
      <c r="I62" s="1" t="s">
        <v>36</v>
      </c>
      <c r="J62" s="1">
        <v>83.3</v>
      </c>
      <c r="K62" s="1">
        <f t="shared" si="11"/>
        <v>-35.376999999999995</v>
      </c>
      <c r="L62" s="1"/>
      <c r="M62" s="1"/>
      <c r="N62" s="1">
        <v>38.358999999999988</v>
      </c>
      <c r="O62" s="1">
        <f t="shared" si="3"/>
        <v>15.974333333333334</v>
      </c>
      <c r="P62" s="5">
        <f t="shared" si="13"/>
        <v>99.385333333333364</v>
      </c>
      <c r="Q62" s="5"/>
      <c r="R62" s="1"/>
      <c r="S62" s="1">
        <f t="shared" si="4"/>
        <v>10</v>
      </c>
      <c r="T62" s="1">
        <f t="shared" si="5"/>
        <v>3.778436241470692</v>
      </c>
      <c r="U62" s="1">
        <v>13.0982</v>
      </c>
      <c r="V62" s="1">
        <v>10.864800000000001</v>
      </c>
      <c r="W62" s="1">
        <v>17.142800000000001</v>
      </c>
      <c r="X62" s="1">
        <v>17.615200000000002</v>
      </c>
      <c r="Y62" s="1">
        <v>5.8204000000000002</v>
      </c>
      <c r="Z62" s="1">
        <v>7.5763999999999996</v>
      </c>
      <c r="AA62" s="1">
        <v>14.9048</v>
      </c>
      <c r="AB62" s="1">
        <v>14.301</v>
      </c>
      <c r="AC62" s="1">
        <v>7.6546000000000003</v>
      </c>
      <c r="AD62" s="1">
        <v>4.9792000000000014</v>
      </c>
      <c r="AE62" s="1"/>
      <c r="AF62" s="1">
        <f t="shared" si="6"/>
        <v>99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41</v>
      </c>
      <c r="C63" s="1">
        <v>69</v>
      </c>
      <c r="D63" s="1">
        <v>162</v>
      </c>
      <c r="E63" s="1">
        <v>76</v>
      </c>
      <c r="F63" s="1">
        <v>155</v>
      </c>
      <c r="G63" s="7">
        <v>0.6</v>
      </c>
      <c r="H63" s="1">
        <v>60</v>
      </c>
      <c r="I63" s="1" t="s">
        <v>36</v>
      </c>
      <c r="J63" s="1">
        <v>76</v>
      </c>
      <c r="K63" s="1">
        <f t="shared" si="11"/>
        <v>0</v>
      </c>
      <c r="L63" s="1"/>
      <c r="M63" s="1"/>
      <c r="N63" s="1"/>
      <c r="O63" s="1">
        <f t="shared" si="3"/>
        <v>25.333333333333332</v>
      </c>
      <c r="P63" s="5">
        <f t="shared" si="13"/>
        <v>98.333333333333314</v>
      </c>
      <c r="Q63" s="5"/>
      <c r="R63" s="1"/>
      <c r="S63" s="1">
        <f t="shared" si="4"/>
        <v>10</v>
      </c>
      <c r="T63" s="1">
        <f t="shared" si="5"/>
        <v>6.1184210526315796</v>
      </c>
      <c r="U63" s="1">
        <v>42</v>
      </c>
      <c r="V63" s="1">
        <v>27.4</v>
      </c>
      <c r="W63" s="1">
        <v>22</v>
      </c>
      <c r="X63" s="1">
        <v>23.2</v>
      </c>
      <c r="Y63" s="1">
        <v>13.8</v>
      </c>
      <c r="Z63" s="1">
        <v>13</v>
      </c>
      <c r="AA63" s="1">
        <v>8</v>
      </c>
      <c r="AB63" s="1">
        <v>8</v>
      </c>
      <c r="AC63" s="1">
        <v>4.5999999999999996</v>
      </c>
      <c r="AD63" s="1">
        <v>4.5999999999999996</v>
      </c>
      <c r="AE63" s="1" t="s">
        <v>44</v>
      </c>
      <c r="AF63" s="1">
        <f t="shared" si="6"/>
        <v>59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103</v>
      </c>
      <c r="B64" s="10" t="s">
        <v>41</v>
      </c>
      <c r="C64" s="10"/>
      <c r="D64" s="10"/>
      <c r="E64" s="10"/>
      <c r="F64" s="10"/>
      <c r="G64" s="11">
        <v>0</v>
      </c>
      <c r="H64" s="10">
        <v>50</v>
      </c>
      <c r="I64" s="10" t="s">
        <v>36</v>
      </c>
      <c r="J64" s="10"/>
      <c r="K64" s="10">
        <f t="shared" si="11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 t="s">
        <v>49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104</v>
      </c>
      <c r="B65" s="10" t="s">
        <v>41</v>
      </c>
      <c r="C65" s="10"/>
      <c r="D65" s="10"/>
      <c r="E65" s="10"/>
      <c r="F65" s="10"/>
      <c r="G65" s="11">
        <v>0</v>
      </c>
      <c r="H65" s="10">
        <v>50</v>
      </c>
      <c r="I65" s="10" t="s">
        <v>36</v>
      </c>
      <c r="J65" s="10"/>
      <c r="K65" s="10">
        <f t="shared" si="11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-1.2</v>
      </c>
      <c r="V65" s="10">
        <v>-1.2</v>
      </c>
      <c r="W65" s="10">
        <v>-1.2</v>
      </c>
      <c r="X65" s="10">
        <v>-1.2</v>
      </c>
      <c r="Y65" s="10">
        <v>7.8</v>
      </c>
      <c r="Z65" s="10">
        <v>8.6</v>
      </c>
      <c r="AA65" s="10">
        <v>16.2</v>
      </c>
      <c r="AB65" s="10">
        <v>11.4</v>
      </c>
      <c r="AC65" s="10">
        <v>7.2</v>
      </c>
      <c r="AD65" s="10">
        <v>8.8000000000000007</v>
      </c>
      <c r="AE65" s="10" t="s">
        <v>49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105</v>
      </c>
      <c r="B66" s="10" t="s">
        <v>41</v>
      </c>
      <c r="C66" s="10"/>
      <c r="D66" s="10"/>
      <c r="E66" s="10"/>
      <c r="F66" s="10"/>
      <c r="G66" s="11">
        <v>0</v>
      </c>
      <c r="H66" s="10">
        <v>30</v>
      </c>
      <c r="I66" s="10" t="s">
        <v>36</v>
      </c>
      <c r="J66" s="10"/>
      <c r="K66" s="10">
        <f t="shared" si="11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-0.2</v>
      </c>
      <c r="V66" s="10">
        <v>-0.2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 t="s">
        <v>49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41</v>
      </c>
      <c r="C67" s="1">
        <v>25</v>
      </c>
      <c r="D67" s="1">
        <v>210</v>
      </c>
      <c r="E67" s="1">
        <v>44</v>
      </c>
      <c r="F67" s="1">
        <v>191</v>
      </c>
      <c r="G67" s="7">
        <v>0.6</v>
      </c>
      <c r="H67" s="1">
        <v>55</v>
      </c>
      <c r="I67" s="1" t="s">
        <v>36</v>
      </c>
      <c r="J67" s="1">
        <v>44</v>
      </c>
      <c r="K67" s="1">
        <f t="shared" si="11"/>
        <v>0</v>
      </c>
      <c r="L67" s="1"/>
      <c r="M67" s="1"/>
      <c r="N67" s="1"/>
      <c r="O67" s="1">
        <f t="shared" si="3"/>
        <v>14.666666666666666</v>
      </c>
      <c r="P67" s="5"/>
      <c r="Q67" s="5"/>
      <c r="R67" s="1"/>
      <c r="S67" s="1">
        <f t="shared" si="4"/>
        <v>13.022727272727273</v>
      </c>
      <c r="T67" s="1">
        <f t="shared" si="5"/>
        <v>13.022727272727273</v>
      </c>
      <c r="U67" s="1">
        <v>39.200000000000003</v>
      </c>
      <c r="V67" s="1">
        <v>34.6</v>
      </c>
      <c r="W67" s="1">
        <v>19.600000000000001</v>
      </c>
      <c r="X67" s="1">
        <v>19</v>
      </c>
      <c r="Y67" s="1">
        <v>19.399999999999999</v>
      </c>
      <c r="Z67" s="1">
        <v>17.600000000000001</v>
      </c>
      <c r="AA67" s="1">
        <v>19.600000000000001</v>
      </c>
      <c r="AB67" s="1">
        <v>20.8</v>
      </c>
      <c r="AC67" s="1">
        <v>18</v>
      </c>
      <c r="AD67" s="1">
        <v>19.399999999999999</v>
      </c>
      <c r="AE67" s="1" t="s">
        <v>44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107</v>
      </c>
      <c r="B68" s="10" t="s">
        <v>41</v>
      </c>
      <c r="C68" s="10"/>
      <c r="D68" s="10"/>
      <c r="E68" s="10"/>
      <c r="F68" s="10"/>
      <c r="G68" s="11">
        <v>0</v>
      </c>
      <c r="H68" s="10">
        <v>40</v>
      </c>
      <c r="I68" s="10" t="s">
        <v>36</v>
      </c>
      <c r="J68" s="10"/>
      <c r="K68" s="10">
        <f t="shared" si="11"/>
        <v>0</v>
      </c>
      <c r="L68" s="10"/>
      <c r="M68" s="10"/>
      <c r="N68" s="10"/>
      <c r="O68" s="10">
        <f t="shared" si="3"/>
        <v>0</v>
      </c>
      <c r="P68" s="12"/>
      <c r="Q68" s="12"/>
      <c r="R68" s="10"/>
      <c r="S68" s="10" t="e">
        <f t="shared" si="4"/>
        <v>#DIV/0!</v>
      </c>
      <c r="T68" s="10" t="e">
        <f t="shared" si="5"/>
        <v>#DIV/0!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0.4</v>
      </c>
      <c r="AE68" s="10" t="s">
        <v>49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41</v>
      </c>
      <c r="C69" s="1"/>
      <c r="D69" s="1">
        <v>69</v>
      </c>
      <c r="E69" s="1">
        <v>20</v>
      </c>
      <c r="F69" s="1">
        <v>48</v>
      </c>
      <c r="G69" s="7">
        <v>0.4</v>
      </c>
      <c r="H69" s="1">
        <v>50</v>
      </c>
      <c r="I69" s="1" t="s">
        <v>36</v>
      </c>
      <c r="J69" s="1">
        <v>21</v>
      </c>
      <c r="K69" s="1">
        <f t="shared" si="11"/>
        <v>-1</v>
      </c>
      <c r="L69" s="1"/>
      <c r="M69" s="1"/>
      <c r="N69" s="1">
        <v>24.2</v>
      </c>
      <c r="O69" s="1">
        <f t="shared" si="3"/>
        <v>6.666666666666667</v>
      </c>
      <c r="P69" s="5"/>
      <c r="Q69" s="5"/>
      <c r="R69" s="1"/>
      <c r="S69" s="1">
        <f t="shared" si="4"/>
        <v>10.83</v>
      </c>
      <c r="T69" s="1">
        <f t="shared" si="5"/>
        <v>10.83</v>
      </c>
      <c r="U69" s="1">
        <v>9.1999999999999993</v>
      </c>
      <c r="V69" s="1">
        <v>11.6</v>
      </c>
      <c r="W69" s="1">
        <v>7.6</v>
      </c>
      <c r="X69" s="1">
        <v>6.8</v>
      </c>
      <c r="Y69" s="1">
        <v>10.199999999999999</v>
      </c>
      <c r="Z69" s="1">
        <v>11</v>
      </c>
      <c r="AA69" s="1">
        <v>8.4</v>
      </c>
      <c r="AB69" s="1">
        <v>8.1999999999999993</v>
      </c>
      <c r="AC69" s="1">
        <v>7.2</v>
      </c>
      <c r="AD69" s="1">
        <v>6.6</v>
      </c>
      <c r="AE69" s="1" t="s">
        <v>44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41</v>
      </c>
      <c r="C70" s="1">
        <v>29</v>
      </c>
      <c r="D70" s="1"/>
      <c r="E70" s="1">
        <v>1</v>
      </c>
      <c r="F70" s="1">
        <v>28</v>
      </c>
      <c r="G70" s="7">
        <v>0.11</v>
      </c>
      <c r="H70" s="1">
        <v>150</v>
      </c>
      <c r="I70" s="1" t="s">
        <v>36</v>
      </c>
      <c r="J70" s="1">
        <v>1</v>
      </c>
      <c r="K70" s="1">
        <f t="shared" ref="K70:K93" si="14">E70-J70</f>
        <v>0</v>
      </c>
      <c r="L70" s="1"/>
      <c r="M70" s="1"/>
      <c r="N70" s="1"/>
      <c r="O70" s="1">
        <f t="shared" si="3"/>
        <v>0.33333333333333331</v>
      </c>
      <c r="P70" s="5"/>
      <c r="Q70" s="5"/>
      <c r="R70" s="1"/>
      <c r="S70" s="1">
        <f t="shared" si="4"/>
        <v>84</v>
      </c>
      <c r="T70" s="1">
        <f t="shared" si="5"/>
        <v>84</v>
      </c>
      <c r="U70" s="1">
        <v>3.8</v>
      </c>
      <c r="V70" s="1">
        <v>0.2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6" t="s">
        <v>133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41</v>
      </c>
      <c r="C71" s="1">
        <v>9</v>
      </c>
      <c r="D71" s="1"/>
      <c r="E71" s="1">
        <v>-2</v>
      </c>
      <c r="F71" s="1">
        <v>9</v>
      </c>
      <c r="G71" s="7">
        <v>0.06</v>
      </c>
      <c r="H71" s="1">
        <v>60</v>
      </c>
      <c r="I71" s="1" t="s">
        <v>36</v>
      </c>
      <c r="J71" s="1"/>
      <c r="K71" s="1">
        <f t="shared" si="14"/>
        <v>-2</v>
      </c>
      <c r="L71" s="1"/>
      <c r="M71" s="1"/>
      <c r="N71" s="1"/>
      <c r="O71" s="1">
        <f t="shared" ref="O71:O93" si="15">E71/3</f>
        <v>-0.66666666666666663</v>
      </c>
      <c r="P71" s="5"/>
      <c r="Q71" s="5"/>
      <c r="R71" s="1"/>
      <c r="S71" s="1">
        <f t="shared" ref="S71:S93" si="16">(F71+N71+P71)/O71</f>
        <v>-13.5</v>
      </c>
      <c r="T71" s="1">
        <f t="shared" ref="T71:T93" si="17">(F71+N71)/O71</f>
        <v>-13.5</v>
      </c>
      <c r="U71" s="1">
        <v>2.2000000000000002</v>
      </c>
      <c r="V71" s="1">
        <v>0.8</v>
      </c>
      <c r="W71" s="1">
        <v>1.8</v>
      </c>
      <c r="X71" s="1">
        <v>1.8</v>
      </c>
      <c r="Y71" s="1">
        <v>-0.6</v>
      </c>
      <c r="Z71" s="1">
        <v>-0.2</v>
      </c>
      <c r="AA71" s="1">
        <v>0.8</v>
      </c>
      <c r="AB71" s="1">
        <v>2.2000000000000002</v>
      </c>
      <c r="AC71" s="1">
        <v>4.2</v>
      </c>
      <c r="AD71" s="1">
        <v>3.2</v>
      </c>
      <c r="AE71" s="13" t="s">
        <v>37</v>
      </c>
      <c r="AF71" s="1">
        <f t="shared" ref="AF71:AF93" si="18">ROUND(P71*G71,0)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41</v>
      </c>
      <c r="C72" s="1">
        <v>24</v>
      </c>
      <c r="D72" s="1"/>
      <c r="E72" s="1">
        <v>-1</v>
      </c>
      <c r="F72" s="1">
        <v>24</v>
      </c>
      <c r="G72" s="7">
        <v>0.15</v>
      </c>
      <c r="H72" s="1">
        <v>60</v>
      </c>
      <c r="I72" s="1" t="s">
        <v>36</v>
      </c>
      <c r="J72" s="1"/>
      <c r="K72" s="1">
        <f t="shared" si="14"/>
        <v>-1</v>
      </c>
      <c r="L72" s="1"/>
      <c r="M72" s="1"/>
      <c r="N72" s="1"/>
      <c r="O72" s="1">
        <f t="shared" si="15"/>
        <v>-0.33333333333333331</v>
      </c>
      <c r="P72" s="5"/>
      <c r="Q72" s="5"/>
      <c r="R72" s="1"/>
      <c r="S72" s="1">
        <f t="shared" si="16"/>
        <v>-72</v>
      </c>
      <c r="T72" s="1">
        <f t="shared" si="17"/>
        <v>-72</v>
      </c>
      <c r="U72" s="1">
        <v>6.2</v>
      </c>
      <c r="V72" s="1">
        <v>3</v>
      </c>
      <c r="W72" s="1">
        <v>2.6</v>
      </c>
      <c r="X72" s="1">
        <v>2.8</v>
      </c>
      <c r="Y72" s="1">
        <v>0.6</v>
      </c>
      <c r="Z72" s="1">
        <v>1.8</v>
      </c>
      <c r="AA72" s="1">
        <v>3</v>
      </c>
      <c r="AB72" s="1">
        <v>1.6</v>
      </c>
      <c r="AC72" s="1">
        <v>1.4</v>
      </c>
      <c r="AD72" s="1">
        <v>1.8</v>
      </c>
      <c r="AE72" s="13" t="s">
        <v>37</v>
      </c>
      <c r="AF72" s="1">
        <f t="shared" si="1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41</v>
      </c>
      <c r="C73" s="1">
        <v>3</v>
      </c>
      <c r="D73" s="1">
        <v>10</v>
      </c>
      <c r="E73" s="1">
        <v>3</v>
      </c>
      <c r="F73" s="1">
        <v>4</v>
      </c>
      <c r="G73" s="7">
        <v>0.4</v>
      </c>
      <c r="H73" s="1">
        <v>55</v>
      </c>
      <c r="I73" s="1" t="s">
        <v>36</v>
      </c>
      <c r="J73" s="1">
        <v>3</v>
      </c>
      <c r="K73" s="1">
        <f t="shared" si="14"/>
        <v>0</v>
      </c>
      <c r="L73" s="1"/>
      <c r="M73" s="1"/>
      <c r="N73" s="1"/>
      <c r="O73" s="1">
        <f t="shared" si="15"/>
        <v>1</v>
      </c>
      <c r="P73" s="5">
        <f t="shared" ref="P73:P75" si="19">10*O73-N73-F73</f>
        <v>6</v>
      </c>
      <c r="Q73" s="5"/>
      <c r="R73" s="1"/>
      <c r="S73" s="1">
        <f t="shared" si="16"/>
        <v>10</v>
      </c>
      <c r="T73" s="1">
        <f t="shared" si="17"/>
        <v>4</v>
      </c>
      <c r="U73" s="1">
        <v>1</v>
      </c>
      <c r="V73" s="1">
        <v>1.4</v>
      </c>
      <c r="W73" s="1">
        <v>0.8</v>
      </c>
      <c r="X73" s="1">
        <v>0.8</v>
      </c>
      <c r="Y73" s="1">
        <v>0.6</v>
      </c>
      <c r="Z73" s="1">
        <v>0.4</v>
      </c>
      <c r="AA73" s="1">
        <v>1.4</v>
      </c>
      <c r="AB73" s="1">
        <v>1.6</v>
      </c>
      <c r="AC73" s="1">
        <v>1.6</v>
      </c>
      <c r="AD73" s="1">
        <v>1.4</v>
      </c>
      <c r="AE73" s="1"/>
      <c r="AF73" s="1">
        <f t="shared" si="18"/>
        <v>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35</v>
      </c>
      <c r="C74" s="1"/>
      <c r="D74" s="1">
        <v>31.78</v>
      </c>
      <c r="E74" s="1">
        <v>-0.02</v>
      </c>
      <c r="F74" s="1">
        <v>30.445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4"/>
        <v>-1.32</v>
      </c>
      <c r="L74" s="1"/>
      <c r="M74" s="1"/>
      <c r="N74" s="1"/>
      <c r="O74" s="1">
        <f t="shared" si="15"/>
        <v>-6.6666666666666671E-3</v>
      </c>
      <c r="P74" s="5"/>
      <c r="Q74" s="5"/>
      <c r="R74" s="1"/>
      <c r="S74" s="1">
        <f t="shared" si="16"/>
        <v>-4566.75</v>
      </c>
      <c r="T74" s="1">
        <f t="shared" si="17"/>
        <v>-4566.75</v>
      </c>
      <c r="U74" s="1">
        <v>1.873</v>
      </c>
      <c r="V74" s="1">
        <v>1.873</v>
      </c>
      <c r="W74" s="1">
        <v>0.53899999999999992</v>
      </c>
      <c r="X74" s="1">
        <v>1.341</v>
      </c>
      <c r="Y74" s="1">
        <v>2.1219999999999999</v>
      </c>
      <c r="Z74" s="1">
        <v>1.8540000000000001</v>
      </c>
      <c r="AA74" s="1">
        <v>0</v>
      </c>
      <c r="AB74" s="1">
        <v>0.57879999999999998</v>
      </c>
      <c r="AC74" s="1">
        <v>0.86639999999999995</v>
      </c>
      <c r="AD74" s="1">
        <v>0.5766</v>
      </c>
      <c r="AE74" s="1" t="s">
        <v>115</v>
      </c>
      <c r="AF74" s="1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35</v>
      </c>
      <c r="C75" s="1">
        <v>63.920999999999999</v>
      </c>
      <c r="D75" s="1">
        <v>123.215</v>
      </c>
      <c r="E75" s="1">
        <v>55.731999999999999</v>
      </c>
      <c r="F75" s="1">
        <v>128.601</v>
      </c>
      <c r="G75" s="7">
        <v>1</v>
      </c>
      <c r="H75" s="1">
        <v>50</v>
      </c>
      <c r="I75" s="1" t="s">
        <v>36</v>
      </c>
      <c r="J75" s="1">
        <v>55.5</v>
      </c>
      <c r="K75" s="1">
        <f t="shared" si="14"/>
        <v>0.23199999999999932</v>
      </c>
      <c r="L75" s="1"/>
      <c r="M75" s="1"/>
      <c r="N75" s="1"/>
      <c r="O75" s="1">
        <f t="shared" si="15"/>
        <v>18.577333333333332</v>
      </c>
      <c r="P75" s="5">
        <f t="shared" si="19"/>
        <v>57.172333333333313</v>
      </c>
      <c r="Q75" s="5"/>
      <c r="R75" s="1"/>
      <c r="S75" s="1">
        <f t="shared" si="16"/>
        <v>10</v>
      </c>
      <c r="T75" s="1">
        <f t="shared" si="17"/>
        <v>6.9224682408670066</v>
      </c>
      <c r="U75" s="1">
        <v>21.2958</v>
      </c>
      <c r="V75" s="1">
        <v>18.345199999999998</v>
      </c>
      <c r="W75" s="1">
        <v>15.674799999999999</v>
      </c>
      <c r="X75" s="1">
        <v>15.2644</v>
      </c>
      <c r="Y75" s="1">
        <v>13.241</v>
      </c>
      <c r="Z75" s="1">
        <v>15.2898</v>
      </c>
      <c r="AA75" s="1">
        <v>17.5154</v>
      </c>
      <c r="AB75" s="1">
        <v>15.890599999999999</v>
      </c>
      <c r="AC75" s="1">
        <v>18.025400000000001</v>
      </c>
      <c r="AD75" s="1">
        <v>18.519600000000001</v>
      </c>
      <c r="AE75" s="1"/>
      <c r="AF75" s="1">
        <f t="shared" si="18"/>
        <v>57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41</v>
      </c>
      <c r="C76" s="1">
        <v>16</v>
      </c>
      <c r="D76" s="1"/>
      <c r="E76" s="1"/>
      <c r="F76" s="1">
        <v>3</v>
      </c>
      <c r="G76" s="7">
        <v>0.2</v>
      </c>
      <c r="H76" s="1">
        <v>40</v>
      </c>
      <c r="I76" s="1" t="s">
        <v>36</v>
      </c>
      <c r="J76" s="1"/>
      <c r="K76" s="1">
        <f t="shared" si="14"/>
        <v>0</v>
      </c>
      <c r="L76" s="1"/>
      <c r="M76" s="1"/>
      <c r="N76" s="1"/>
      <c r="O76" s="1">
        <f t="shared" si="15"/>
        <v>0</v>
      </c>
      <c r="P76" s="5">
        <v>6</v>
      </c>
      <c r="Q76" s="5"/>
      <c r="R76" s="1"/>
      <c r="S76" s="1" t="e">
        <f t="shared" si="16"/>
        <v>#DIV/0!</v>
      </c>
      <c r="T76" s="1" t="e">
        <f t="shared" si="17"/>
        <v>#DIV/0!</v>
      </c>
      <c r="U76" s="1">
        <v>0.8</v>
      </c>
      <c r="V76" s="1">
        <v>1.4</v>
      </c>
      <c r="W76" s="1">
        <v>1</v>
      </c>
      <c r="X76" s="1">
        <v>1</v>
      </c>
      <c r="Y76" s="1">
        <v>0.4</v>
      </c>
      <c r="Z76" s="1">
        <v>0.6</v>
      </c>
      <c r="AA76" s="1">
        <v>0.6</v>
      </c>
      <c r="AB76" s="1">
        <v>0.4</v>
      </c>
      <c r="AC76" s="1">
        <v>1.6</v>
      </c>
      <c r="AD76" s="1">
        <v>2.6</v>
      </c>
      <c r="AE76" s="15" t="s">
        <v>141</v>
      </c>
      <c r="AF76" s="1">
        <f t="shared" si="18"/>
        <v>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41</v>
      </c>
      <c r="C77" s="1">
        <v>23</v>
      </c>
      <c r="D77" s="1"/>
      <c r="E77" s="1">
        <v>6</v>
      </c>
      <c r="F77" s="1">
        <v>4</v>
      </c>
      <c r="G77" s="7">
        <v>0.2</v>
      </c>
      <c r="H77" s="1">
        <v>35</v>
      </c>
      <c r="I77" s="1" t="s">
        <v>36</v>
      </c>
      <c r="J77" s="1">
        <v>6</v>
      </c>
      <c r="K77" s="1">
        <f t="shared" si="14"/>
        <v>0</v>
      </c>
      <c r="L77" s="1"/>
      <c r="M77" s="1"/>
      <c r="N77" s="1"/>
      <c r="O77" s="1">
        <f t="shared" si="15"/>
        <v>2</v>
      </c>
      <c r="P77" s="5">
        <v>10</v>
      </c>
      <c r="Q77" s="5"/>
      <c r="R77" s="1"/>
      <c r="S77" s="1">
        <f t="shared" si="16"/>
        <v>7</v>
      </c>
      <c r="T77" s="1">
        <f t="shared" si="17"/>
        <v>2</v>
      </c>
      <c r="U77" s="1">
        <v>1</v>
      </c>
      <c r="V77" s="1">
        <v>1.2</v>
      </c>
      <c r="W77" s="1">
        <v>2</v>
      </c>
      <c r="X77" s="1">
        <v>3</v>
      </c>
      <c r="Y77" s="1">
        <v>1.4</v>
      </c>
      <c r="Z77" s="1">
        <v>0.4</v>
      </c>
      <c r="AA77" s="1">
        <v>0.2</v>
      </c>
      <c r="AB77" s="1">
        <v>0.8</v>
      </c>
      <c r="AC77" s="1">
        <v>4.4000000000000004</v>
      </c>
      <c r="AD77" s="1">
        <v>4.5999999999999996</v>
      </c>
      <c r="AE77" s="15" t="s">
        <v>141</v>
      </c>
      <c r="AF77" s="1">
        <f t="shared" si="18"/>
        <v>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35</v>
      </c>
      <c r="C78" s="1">
        <v>807.83799999999997</v>
      </c>
      <c r="D78" s="1">
        <v>1082.7360000000001</v>
      </c>
      <c r="E78" s="1">
        <v>1117.011</v>
      </c>
      <c r="F78" s="1">
        <v>771.30899999999997</v>
      </c>
      <c r="G78" s="7">
        <v>1</v>
      </c>
      <c r="H78" s="1">
        <v>60</v>
      </c>
      <c r="I78" s="1" t="s">
        <v>36</v>
      </c>
      <c r="J78" s="1">
        <v>1092.05</v>
      </c>
      <c r="K78" s="1">
        <f t="shared" si="14"/>
        <v>24.961000000000013</v>
      </c>
      <c r="L78" s="1"/>
      <c r="M78" s="1"/>
      <c r="N78" s="1"/>
      <c r="O78" s="1">
        <f t="shared" si="15"/>
        <v>372.33699999999999</v>
      </c>
      <c r="P78" s="5">
        <f>8.5*O78-N78-F78</f>
        <v>2393.5554999999995</v>
      </c>
      <c r="Q78" s="5"/>
      <c r="R78" s="1"/>
      <c r="S78" s="1">
        <f t="shared" si="16"/>
        <v>8.5</v>
      </c>
      <c r="T78" s="1">
        <f t="shared" si="17"/>
        <v>2.0715346581188547</v>
      </c>
      <c r="U78" s="1">
        <v>249.4786</v>
      </c>
      <c r="V78" s="1">
        <v>184.6722</v>
      </c>
      <c r="W78" s="1">
        <v>172.8458</v>
      </c>
      <c r="X78" s="1">
        <v>186.1962</v>
      </c>
      <c r="Y78" s="1">
        <v>212.42179999999999</v>
      </c>
      <c r="Z78" s="1">
        <v>180.0454</v>
      </c>
      <c r="AA78" s="1">
        <v>277.60500000000002</v>
      </c>
      <c r="AB78" s="1">
        <v>288.07479999999998</v>
      </c>
      <c r="AC78" s="1">
        <v>410.86559999999997</v>
      </c>
      <c r="AD78" s="1">
        <v>418.01319999999998</v>
      </c>
      <c r="AE78" s="1"/>
      <c r="AF78" s="1">
        <f t="shared" si="18"/>
        <v>2394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35</v>
      </c>
      <c r="C79" s="1">
        <v>159.50800000000001</v>
      </c>
      <c r="D79" s="1">
        <v>1192.3979999999999</v>
      </c>
      <c r="E79" s="1">
        <v>353.46100000000001</v>
      </c>
      <c r="F79" s="1">
        <v>997.38499999999999</v>
      </c>
      <c r="G79" s="7">
        <v>1</v>
      </c>
      <c r="H79" s="1">
        <v>60</v>
      </c>
      <c r="I79" s="1" t="s">
        <v>36</v>
      </c>
      <c r="J79" s="1">
        <v>342.5</v>
      </c>
      <c r="K79" s="1">
        <f t="shared" si="14"/>
        <v>10.961000000000013</v>
      </c>
      <c r="L79" s="1"/>
      <c r="M79" s="1"/>
      <c r="N79" s="1">
        <v>200</v>
      </c>
      <c r="O79" s="1">
        <f t="shared" si="15"/>
        <v>117.82033333333334</v>
      </c>
      <c r="P79" s="5">
        <f>11*O79-N79-F79</f>
        <v>98.638666666666722</v>
      </c>
      <c r="Q79" s="5"/>
      <c r="R79" s="1"/>
      <c r="S79" s="1">
        <f t="shared" si="16"/>
        <v>11</v>
      </c>
      <c r="T79" s="1">
        <f t="shared" si="17"/>
        <v>10.162804382944653</v>
      </c>
      <c r="U79" s="1">
        <v>227.57679999999999</v>
      </c>
      <c r="V79" s="1">
        <v>203.8116</v>
      </c>
      <c r="W79" s="1">
        <v>114.3824</v>
      </c>
      <c r="X79" s="1">
        <v>132.5712</v>
      </c>
      <c r="Y79" s="1">
        <v>172.29499999999999</v>
      </c>
      <c r="Z79" s="1">
        <v>147.84780000000001</v>
      </c>
      <c r="AA79" s="1">
        <v>165.69200000000001</v>
      </c>
      <c r="AB79" s="1">
        <v>154.27959999999999</v>
      </c>
      <c r="AC79" s="1">
        <v>336.41359999999997</v>
      </c>
      <c r="AD79" s="1">
        <v>358.03339999999997</v>
      </c>
      <c r="AE79" s="1"/>
      <c r="AF79" s="1">
        <f t="shared" si="18"/>
        <v>99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35</v>
      </c>
      <c r="C80" s="1">
        <v>3973.4349999999999</v>
      </c>
      <c r="D80" s="1"/>
      <c r="E80" s="1">
        <v>645.399</v>
      </c>
      <c r="F80" s="1">
        <v>3328.0360000000001</v>
      </c>
      <c r="G80" s="7">
        <v>1</v>
      </c>
      <c r="H80" s="1">
        <v>60</v>
      </c>
      <c r="I80" s="1" t="s">
        <v>36</v>
      </c>
      <c r="J80" s="1">
        <v>690</v>
      </c>
      <c r="K80" s="1">
        <f t="shared" si="14"/>
        <v>-44.600999999999999</v>
      </c>
      <c r="L80" s="1"/>
      <c r="M80" s="1"/>
      <c r="N80" s="1"/>
      <c r="O80" s="1">
        <f t="shared" si="15"/>
        <v>215.13300000000001</v>
      </c>
      <c r="P80" s="5"/>
      <c r="Q80" s="5"/>
      <c r="R80" s="1"/>
      <c r="S80" s="1">
        <f t="shared" si="16"/>
        <v>15.469667600972421</v>
      </c>
      <c r="T80" s="1">
        <f t="shared" si="17"/>
        <v>15.469667600972421</v>
      </c>
      <c r="U80" s="1">
        <v>292.01260000000002</v>
      </c>
      <c r="V80" s="1">
        <v>194.9282</v>
      </c>
      <c r="W80" s="1">
        <v>211.39699999999999</v>
      </c>
      <c r="X80" s="1">
        <v>255.30119999999999</v>
      </c>
      <c r="Y80" s="1">
        <v>361.04219999999998</v>
      </c>
      <c r="Z80" s="1">
        <v>319.47219999999999</v>
      </c>
      <c r="AA80" s="1">
        <v>743.30939999999998</v>
      </c>
      <c r="AB80" s="1">
        <v>566.8614</v>
      </c>
      <c r="AC80" s="1">
        <v>489.94880000000001</v>
      </c>
      <c r="AD80" s="1">
        <v>622.63980000000004</v>
      </c>
      <c r="AE80" s="14" t="s">
        <v>71</v>
      </c>
      <c r="AF80" s="1">
        <f t="shared" si="1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35</v>
      </c>
      <c r="C81" s="1">
        <v>3613.5839999999998</v>
      </c>
      <c r="D81" s="1">
        <v>1836.819</v>
      </c>
      <c r="E81" s="1">
        <v>1799.94</v>
      </c>
      <c r="F81" s="1">
        <v>3643.3069999999998</v>
      </c>
      <c r="G81" s="7">
        <v>1</v>
      </c>
      <c r="H81" s="1">
        <v>60</v>
      </c>
      <c r="I81" s="1" t="s">
        <v>36</v>
      </c>
      <c r="J81" s="1">
        <v>1652.5</v>
      </c>
      <c r="K81" s="1">
        <f t="shared" si="14"/>
        <v>147.44000000000005</v>
      </c>
      <c r="L81" s="1"/>
      <c r="M81" s="1"/>
      <c r="N81" s="1">
        <v>982.62460000000101</v>
      </c>
      <c r="O81" s="1">
        <f t="shared" si="15"/>
        <v>599.98</v>
      </c>
      <c r="P81" s="5">
        <f>11*O81-N81-F81</f>
        <v>1973.8483999999999</v>
      </c>
      <c r="Q81" s="5"/>
      <c r="R81" s="1"/>
      <c r="S81" s="1">
        <f t="shared" si="16"/>
        <v>11</v>
      </c>
      <c r="T81" s="1">
        <f t="shared" si="17"/>
        <v>7.7101430047668265</v>
      </c>
      <c r="U81" s="1">
        <v>717.61519999999996</v>
      </c>
      <c r="V81" s="1">
        <v>546.14080000000001</v>
      </c>
      <c r="W81" s="1">
        <v>472.21400000000011</v>
      </c>
      <c r="X81" s="1">
        <v>515.65699999999993</v>
      </c>
      <c r="Y81" s="1">
        <v>794.89440000000002</v>
      </c>
      <c r="Z81" s="1">
        <v>765.97360000000003</v>
      </c>
      <c r="AA81" s="1">
        <v>651.90199999999993</v>
      </c>
      <c r="AB81" s="1">
        <v>593.55200000000002</v>
      </c>
      <c r="AC81" s="1">
        <v>528.52</v>
      </c>
      <c r="AD81" s="1">
        <v>591.58999999999992</v>
      </c>
      <c r="AE81" s="1" t="s">
        <v>123</v>
      </c>
      <c r="AF81" s="1">
        <f t="shared" si="18"/>
        <v>1974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35</v>
      </c>
      <c r="C82" s="1">
        <v>11.105</v>
      </c>
      <c r="D82" s="1">
        <v>21.07</v>
      </c>
      <c r="E82" s="1"/>
      <c r="F82" s="1">
        <v>32.174999999999997</v>
      </c>
      <c r="G82" s="7">
        <v>1</v>
      </c>
      <c r="H82" s="1">
        <v>55</v>
      </c>
      <c r="I82" s="1" t="s">
        <v>36</v>
      </c>
      <c r="J82" s="1">
        <v>0.8</v>
      </c>
      <c r="K82" s="1">
        <f t="shared" si="14"/>
        <v>-0.8</v>
      </c>
      <c r="L82" s="1"/>
      <c r="M82" s="1"/>
      <c r="N82" s="1"/>
      <c r="O82" s="1">
        <f t="shared" si="15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2.1360000000000001</v>
      </c>
      <c r="V82" s="1">
        <v>2.0926</v>
      </c>
      <c r="W82" s="1">
        <v>1.3568</v>
      </c>
      <c r="X82" s="1">
        <v>2.4714</v>
      </c>
      <c r="Y82" s="1">
        <v>5.27</v>
      </c>
      <c r="Z82" s="1">
        <v>4.7444000000000006</v>
      </c>
      <c r="AA82" s="1">
        <v>1.0680000000000001</v>
      </c>
      <c r="AB82" s="1">
        <v>1.2403999999999999</v>
      </c>
      <c r="AC82" s="1">
        <v>0.9052</v>
      </c>
      <c r="AD82" s="1">
        <v>0.46279999999999999</v>
      </c>
      <c r="AE82" s="14" t="s">
        <v>71</v>
      </c>
      <c r="AF82" s="1">
        <f t="shared" si="1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35</v>
      </c>
      <c r="C83" s="1"/>
      <c r="D83" s="1">
        <v>13.395</v>
      </c>
      <c r="E83" s="1">
        <v>1.333</v>
      </c>
      <c r="F83" s="1">
        <v>10.725</v>
      </c>
      <c r="G83" s="7">
        <v>1</v>
      </c>
      <c r="H83" s="1">
        <v>55</v>
      </c>
      <c r="I83" s="1" t="s">
        <v>36</v>
      </c>
      <c r="J83" s="1">
        <v>3.9</v>
      </c>
      <c r="K83" s="1">
        <f t="shared" si="14"/>
        <v>-2.5670000000000002</v>
      </c>
      <c r="L83" s="1"/>
      <c r="M83" s="1"/>
      <c r="N83" s="1">
        <v>15.363</v>
      </c>
      <c r="O83" s="1">
        <f t="shared" si="15"/>
        <v>0.4443333333333333</v>
      </c>
      <c r="P83" s="5"/>
      <c r="Q83" s="5"/>
      <c r="R83" s="1"/>
      <c r="S83" s="1">
        <f t="shared" si="16"/>
        <v>58.712678169542393</v>
      </c>
      <c r="T83" s="1">
        <f t="shared" si="17"/>
        <v>58.712678169542393</v>
      </c>
      <c r="U83" s="1">
        <v>0.26700000000000002</v>
      </c>
      <c r="V83" s="1">
        <v>0.1704</v>
      </c>
      <c r="W83" s="1">
        <v>2.6252</v>
      </c>
      <c r="X83" s="1">
        <v>3.3662000000000001</v>
      </c>
      <c r="Y83" s="1">
        <v>1.9141999999999999</v>
      </c>
      <c r="Z83" s="1">
        <v>1.7063999999999999</v>
      </c>
      <c r="AA83" s="1">
        <v>1.2012</v>
      </c>
      <c r="AB83" s="1">
        <v>0.93520000000000003</v>
      </c>
      <c r="AC83" s="1">
        <v>0.74320000000000008</v>
      </c>
      <c r="AD83" s="1">
        <v>0.63339999999999996</v>
      </c>
      <c r="AE83" s="1" t="s">
        <v>126</v>
      </c>
      <c r="AF83" s="1">
        <f t="shared" si="1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35</v>
      </c>
      <c r="C84" s="1"/>
      <c r="D84" s="1">
        <v>10.776999999999999</v>
      </c>
      <c r="E84" s="1"/>
      <c r="F84" s="1">
        <v>10.776999999999999</v>
      </c>
      <c r="G84" s="7">
        <v>1</v>
      </c>
      <c r="H84" s="1">
        <v>55</v>
      </c>
      <c r="I84" s="1" t="s">
        <v>36</v>
      </c>
      <c r="J84" s="1">
        <v>1.3</v>
      </c>
      <c r="K84" s="1">
        <f t="shared" si="14"/>
        <v>-1.3</v>
      </c>
      <c r="L84" s="1"/>
      <c r="M84" s="1"/>
      <c r="N84" s="1"/>
      <c r="O84" s="1">
        <f t="shared" si="15"/>
        <v>0</v>
      </c>
      <c r="P84" s="5"/>
      <c r="Q84" s="5"/>
      <c r="R84" s="1"/>
      <c r="S84" s="1" t="e">
        <f t="shared" si="16"/>
        <v>#DIV/0!</v>
      </c>
      <c r="T84" s="1" t="e">
        <f t="shared" si="17"/>
        <v>#DIV/0!</v>
      </c>
      <c r="U84" s="1">
        <v>0</v>
      </c>
      <c r="V84" s="1">
        <v>-6.9999999999999993E-2</v>
      </c>
      <c r="W84" s="1">
        <v>0.26579999999999998</v>
      </c>
      <c r="X84" s="1">
        <v>0.26579999999999998</v>
      </c>
      <c r="Y84" s="1">
        <v>0.26979999999999998</v>
      </c>
      <c r="Z84" s="1">
        <v>0.54859999999999998</v>
      </c>
      <c r="AA84" s="1">
        <v>0.68300000000000005</v>
      </c>
      <c r="AB84" s="1">
        <v>0.80059999999999998</v>
      </c>
      <c r="AC84" s="1">
        <v>3.1198000000000001</v>
      </c>
      <c r="AD84" s="1">
        <v>3.1080000000000001</v>
      </c>
      <c r="AE84" s="1" t="s">
        <v>128</v>
      </c>
      <c r="AF84" s="1">
        <f t="shared" si="1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129</v>
      </c>
      <c r="B85" s="10" t="s">
        <v>35</v>
      </c>
      <c r="C85" s="10"/>
      <c r="D85" s="10"/>
      <c r="E85" s="10"/>
      <c r="F85" s="10"/>
      <c r="G85" s="11">
        <v>0</v>
      </c>
      <c r="H85" s="10">
        <v>60</v>
      </c>
      <c r="I85" s="10" t="s">
        <v>36</v>
      </c>
      <c r="J85" s="10"/>
      <c r="K85" s="10">
        <f t="shared" si="14"/>
        <v>0</v>
      </c>
      <c r="L85" s="10"/>
      <c r="M85" s="10"/>
      <c r="N85" s="10"/>
      <c r="O85" s="10">
        <f t="shared" si="15"/>
        <v>0</v>
      </c>
      <c r="P85" s="12"/>
      <c r="Q85" s="12"/>
      <c r="R85" s="10"/>
      <c r="S85" s="10" t="e">
        <f t="shared" si="16"/>
        <v>#DIV/0!</v>
      </c>
      <c r="T85" s="10" t="e">
        <f t="shared" si="17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0.157</v>
      </c>
      <c r="Z85" s="10">
        <v>0.157</v>
      </c>
      <c r="AA85" s="10">
        <v>10.2578</v>
      </c>
      <c r="AB85" s="10">
        <v>7.8430000000000009</v>
      </c>
      <c r="AC85" s="10">
        <v>8.3317999999999994</v>
      </c>
      <c r="AD85" s="10">
        <v>12.6844</v>
      </c>
      <c r="AE85" s="10" t="s">
        <v>49</v>
      </c>
      <c r="AF85" s="1">
        <f t="shared" si="1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41</v>
      </c>
      <c r="C86" s="1">
        <v>18</v>
      </c>
      <c r="D86" s="1">
        <v>12</v>
      </c>
      <c r="E86" s="1">
        <v>11</v>
      </c>
      <c r="F86" s="1">
        <v>19</v>
      </c>
      <c r="G86" s="7">
        <v>0.3</v>
      </c>
      <c r="H86" s="1">
        <v>40</v>
      </c>
      <c r="I86" s="1" t="s">
        <v>36</v>
      </c>
      <c r="J86" s="1">
        <v>11</v>
      </c>
      <c r="K86" s="1">
        <f t="shared" si="14"/>
        <v>0</v>
      </c>
      <c r="L86" s="1"/>
      <c r="M86" s="1"/>
      <c r="N86" s="1">
        <v>18.599999999999991</v>
      </c>
      <c r="O86" s="1">
        <f t="shared" si="15"/>
        <v>3.6666666666666665</v>
      </c>
      <c r="P86" s="5"/>
      <c r="Q86" s="5"/>
      <c r="R86" s="1"/>
      <c r="S86" s="1">
        <f t="shared" si="16"/>
        <v>10.254545454545454</v>
      </c>
      <c r="T86" s="1">
        <f t="shared" si="17"/>
        <v>10.254545454545454</v>
      </c>
      <c r="U86" s="1">
        <v>5.4</v>
      </c>
      <c r="V86" s="1">
        <v>3.2</v>
      </c>
      <c r="W86" s="1">
        <v>3.8</v>
      </c>
      <c r="X86" s="1">
        <v>4.4000000000000004</v>
      </c>
      <c r="Y86" s="1">
        <v>4.2</v>
      </c>
      <c r="Z86" s="1">
        <v>4.4000000000000004</v>
      </c>
      <c r="AA86" s="1">
        <v>7.4</v>
      </c>
      <c r="AB86" s="1">
        <v>7.6</v>
      </c>
      <c r="AC86" s="1">
        <v>7.4</v>
      </c>
      <c r="AD86" s="1">
        <v>10.199999999999999</v>
      </c>
      <c r="AE86" s="1"/>
      <c r="AF86" s="1">
        <f t="shared" si="1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41</v>
      </c>
      <c r="C87" s="1">
        <v>26</v>
      </c>
      <c r="D87" s="1"/>
      <c r="E87" s="1">
        <v>-1</v>
      </c>
      <c r="F87" s="1"/>
      <c r="G87" s="7">
        <v>0.3</v>
      </c>
      <c r="H87" s="1">
        <v>40</v>
      </c>
      <c r="I87" s="1" t="s">
        <v>36</v>
      </c>
      <c r="J87" s="1">
        <v>6</v>
      </c>
      <c r="K87" s="1">
        <f t="shared" si="14"/>
        <v>-7</v>
      </c>
      <c r="L87" s="1"/>
      <c r="M87" s="1"/>
      <c r="N87" s="1">
        <v>15.999999999999989</v>
      </c>
      <c r="O87" s="1">
        <f t="shared" si="15"/>
        <v>-0.33333333333333331</v>
      </c>
      <c r="P87" s="5"/>
      <c r="Q87" s="5"/>
      <c r="R87" s="1"/>
      <c r="S87" s="1">
        <f t="shared" si="16"/>
        <v>-47.999999999999972</v>
      </c>
      <c r="T87" s="1">
        <f t="shared" si="17"/>
        <v>-47.999999999999972</v>
      </c>
      <c r="U87" s="1">
        <v>4</v>
      </c>
      <c r="V87" s="1">
        <v>2</v>
      </c>
      <c r="W87" s="1">
        <v>3.4</v>
      </c>
      <c r="X87" s="1">
        <v>3.8</v>
      </c>
      <c r="Y87" s="1">
        <v>4.8</v>
      </c>
      <c r="Z87" s="1">
        <v>4.5999999999999996</v>
      </c>
      <c r="AA87" s="1">
        <v>7.8</v>
      </c>
      <c r="AB87" s="1">
        <v>8.4</v>
      </c>
      <c r="AC87" s="1">
        <v>8.8000000000000007</v>
      </c>
      <c r="AD87" s="1">
        <v>10.8</v>
      </c>
      <c r="AE87" s="15" t="s">
        <v>140</v>
      </c>
      <c r="AF87" s="1">
        <f t="shared" si="1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41</v>
      </c>
      <c r="C88" s="1">
        <v>53</v>
      </c>
      <c r="D88" s="1">
        <v>66</v>
      </c>
      <c r="E88" s="1">
        <v>47</v>
      </c>
      <c r="F88" s="1">
        <v>47</v>
      </c>
      <c r="G88" s="7">
        <v>0.3</v>
      </c>
      <c r="H88" s="1">
        <v>40</v>
      </c>
      <c r="I88" s="1" t="s">
        <v>36</v>
      </c>
      <c r="J88" s="1">
        <v>56</v>
      </c>
      <c r="K88" s="1">
        <f t="shared" si="14"/>
        <v>-9</v>
      </c>
      <c r="L88" s="1"/>
      <c r="M88" s="1"/>
      <c r="N88" s="1">
        <v>92.800000000000011</v>
      </c>
      <c r="O88" s="1">
        <f t="shared" si="15"/>
        <v>15.666666666666666</v>
      </c>
      <c r="P88" s="5">
        <f t="shared" ref="P88:P89" si="20">10*O88-N88-F88</f>
        <v>16.866666666666646</v>
      </c>
      <c r="Q88" s="5"/>
      <c r="R88" s="1"/>
      <c r="S88" s="1">
        <f t="shared" si="16"/>
        <v>10</v>
      </c>
      <c r="T88" s="1">
        <f t="shared" si="17"/>
        <v>8.9234042553191504</v>
      </c>
      <c r="U88" s="1">
        <v>21.6</v>
      </c>
      <c r="V88" s="1">
        <v>14.6</v>
      </c>
      <c r="W88" s="1">
        <v>16.8</v>
      </c>
      <c r="X88" s="1">
        <v>16.600000000000001</v>
      </c>
      <c r="Y88" s="1">
        <v>23.4</v>
      </c>
      <c r="Z88" s="1">
        <v>25</v>
      </c>
      <c r="AA88" s="1">
        <v>32.6</v>
      </c>
      <c r="AB88" s="1">
        <v>31.6</v>
      </c>
      <c r="AC88" s="1">
        <v>5</v>
      </c>
      <c r="AD88" s="1">
        <v>0</v>
      </c>
      <c r="AE88" s="1" t="s">
        <v>110</v>
      </c>
      <c r="AF88" s="1">
        <f t="shared" si="18"/>
        <v>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41</v>
      </c>
      <c r="C89" s="1">
        <v>257</v>
      </c>
      <c r="D89" s="1">
        <v>30</v>
      </c>
      <c r="E89" s="1">
        <v>137</v>
      </c>
      <c r="F89" s="1">
        <v>144</v>
      </c>
      <c r="G89" s="7">
        <v>0.3</v>
      </c>
      <c r="H89" s="1">
        <v>40</v>
      </c>
      <c r="I89" s="1" t="s">
        <v>36</v>
      </c>
      <c r="J89" s="1">
        <v>143</v>
      </c>
      <c r="K89" s="1">
        <f t="shared" si="14"/>
        <v>-6</v>
      </c>
      <c r="L89" s="1"/>
      <c r="M89" s="1"/>
      <c r="N89" s="1">
        <v>64.799999999999955</v>
      </c>
      <c r="O89" s="1">
        <f t="shared" si="15"/>
        <v>45.666666666666664</v>
      </c>
      <c r="P89" s="5">
        <f t="shared" si="20"/>
        <v>247.86666666666667</v>
      </c>
      <c r="Q89" s="5"/>
      <c r="R89" s="1"/>
      <c r="S89" s="1">
        <f t="shared" si="16"/>
        <v>10</v>
      </c>
      <c r="T89" s="1">
        <f t="shared" si="17"/>
        <v>4.5722627737226267</v>
      </c>
      <c r="U89" s="1">
        <v>38.6</v>
      </c>
      <c r="V89" s="1">
        <v>30.6</v>
      </c>
      <c r="W89" s="1">
        <v>35.6</v>
      </c>
      <c r="X89" s="1">
        <v>36</v>
      </c>
      <c r="Y89" s="1">
        <v>29</v>
      </c>
      <c r="Z89" s="1">
        <v>33.4</v>
      </c>
      <c r="AA89" s="1">
        <v>71.599999999999994</v>
      </c>
      <c r="AB89" s="1">
        <v>67</v>
      </c>
      <c r="AC89" s="1">
        <v>8</v>
      </c>
      <c r="AD89" s="1">
        <v>0</v>
      </c>
      <c r="AE89" s="1" t="s">
        <v>110</v>
      </c>
      <c r="AF89" s="1">
        <f t="shared" si="18"/>
        <v>74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41</v>
      </c>
      <c r="C90" s="1">
        <v>417</v>
      </c>
      <c r="D90" s="1">
        <v>180</v>
      </c>
      <c r="E90" s="1">
        <v>73</v>
      </c>
      <c r="F90" s="1">
        <v>512</v>
      </c>
      <c r="G90" s="7">
        <v>0.3</v>
      </c>
      <c r="H90" s="1">
        <v>40</v>
      </c>
      <c r="I90" s="1" t="s">
        <v>36</v>
      </c>
      <c r="J90" s="1">
        <v>86</v>
      </c>
      <c r="K90" s="1">
        <f t="shared" si="14"/>
        <v>-13</v>
      </c>
      <c r="L90" s="1"/>
      <c r="M90" s="1"/>
      <c r="N90" s="1">
        <v>202.6160000000001</v>
      </c>
      <c r="O90" s="1">
        <f t="shared" si="15"/>
        <v>24.333333333333332</v>
      </c>
      <c r="P90" s="5"/>
      <c r="Q90" s="5"/>
      <c r="R90" s="1"/>
      <c r="S90" s="1">
        <f t="shared" si="16"/>
        <v>29.367780821917815</v>
      </c>
      <c r="T90" s="1">
        <f t="shared" si="17"/>
        <v>29.367780821917815</v>
      </c>
      <c r="U90" s="1">
        <v>76.599999999999994</v>
      </c>
      <c r="V90" s="1">
        <v>64.599999999999994</v>
      </c>
      <c r="W90" s="1">
        <v>82.6</v>
      </c>
      <c r="X90" s="1">
        <v>83.2</v>
      </c>
      <c r="Y90" s="1">
        <v>71.963200000000001</v>
      </c>
      <c r="Z90" s="1">
        <v>81.763199999999998</v>
      </c>
      <c r="AA90" s="1">
        <v>105.6</v>
      </c>
      <c r="AB90" s="1">
        <v>86</v>
      </c>
      <c r="AC90" s="1">
        <v>7.4</v>
      </c>
      <c r="AD90" s="1">
        <v>0</v>
      </c>
      <c r="AE90" s="16" t="s">
        <v>142</v>
      </c>
      <c r="AF90" s="1">
        <f t="shared" si="1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35</v>
      </c>
      <c r="C91" s="1">
        <v>25.167000000000002</v>
      </c>
      <c r="D91" s="1"/>
      <c r="E91" s="1"/>
      <c r="F91" s="1">
        <v>21.135999999999999</v>
      </c>
      <c r="G91" s="7">
        <v>1</v>
      </c>
      <c r="H91" s="1">
        <v>45</v>
      </c>
      <c r="I91" s="1" t="s">
        <v>36</v>
      </c>
      <c r="J91" s="1"/>
      <c r="K91" s="1">
        <f t="shared" si="14"/>
        <v>0</v>
      </c>
      <c r="L91" s="1"/>
      <c r="M91" s="1"/>
      <c r="N91" s="1"/>
      <c r="O91" s="1">
        <f t="shared" si="15"/>
        <v>0</v>
      </c>
      <c r="P91" s="5"/>
      <c r="Q91" s="5"/>
      <c r="R91" s="1"/>
      <c r="S91" s="1" t="e">
        <f t="shared" si="16"/>
        <v>#DIV/0!</v>
      </c>
      <c r="T91" s="1" t="e">
        <f t="shared" si="17"/>
        <v>#DIV/0!</v>
      </c>
      <c r="U91" s="1">
        <v>0.48299999999999998</v>
      </c>
      <c r="V91" s="1">
        <v>1.0738000000000001</v>
      </c>
      <c r="W91" s="1">
        <v>2.8086000000000002</v>
      </c>
      <c r="X91" s="1">
        <v>2.5386000000000002</v>
      </c>
      <c r="Y91" s="1">
        <v>0.26740000000000003</v>
      </c>
      <c r="Z91" s="1">
        <v>0.54379999999999995</v>
      </c>
      <c r="AA91" s="1">
        <v>2.9590000000000001</v>
      </c>
      <c r="AB91" s="1">
        <v>2.6825999999999999</v>
      </c>
      <c r="AC91" s="1">
        <v>2.8024</v>
      </c>
      <c r="AD91" s="1">
        <v>2.8024</v>
      </c>
      <c r="AE91" s="14" t="s">
        <v>71</v>
      </c>
      <c r="AF91" s="1">
        <f t="shared" si="1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41</v>
      </c>
      <c r="C92" s="1">
        <v>27</v>
      </c>
      <c r="D92" s="1">
        <v>12</v>
      </c>
      <c r="E92" s="1">
        <v>8</v>
      </c>
      <c r="F92" s="1">
        <v>31</v>
      </c>
      <c r="G92" s="7">
        <v>0.33</v>
      </c>
      <c r="H92" s="1">
        <v>40</v>
      </c>
      <c r="I92" s="1" t="s">
        <v>36</v>
      </c>
      <c r="J92" s="1">
        <v>8</v>
      </c>
      <c r="K92" s="1">
        <f t="shared" si="14"/>
        <v>0</v>
      </c>
      <c r="L92" s="1"/>
      <c r="M92" s="1"/>
      <c r="N92" s="1"/>
      <c r="O92" s="1">
        <f t="shared" si="15"/>
        <v>2.6666666666666665</v>
      </c>
      <c r="P92" s="5"/>
      <c r="Q92" s="5"/>
      <c r="R92" s="1"/>
      <c r="S92" s="1">
        <f t="shared" si="16"/>
        <v>11.625</v>
      </c>
      <c r="T92" s="1">
        <f t="shared" si="17"/>
        <v>11.625</v>
      </c>
      <c r="U92" s="1">
        <v>3.4</v>
      </c>
      <c r="V92" s="1">
        <v>3</v>
      </c>
      <c r="W92" s="1">
        <v>3.2</v>
      </c>
      <c r="X92" s="1">
        <v>4.4000000000000004</v>
      </c>
      <c r="Y92" s="1">
        <v>2.4</v>
      </c>
      <c r="Z92" s="1">
        <v>1.8</v>
      </c>
      <c r="AA92" s="1">
        <v>3.6</v>
      </c>
      <c r="AB92" s="1">
        <v>4.2</v>
      </c>
      <c r="AC92" s="1">
        <v>2.8</v>
      </c>
      <c r="AD92" s="1">
        <v>1.6</v>
      </c>
      <c r="AE92" s="13" t="s">
        <v>37</v>
      </c>
      <c r="AF92" s="1">
        <f t="shared" si="1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41</v>
      </c>
      <c r="C93" s="1">
        <v>19</v>
      </c>
      <c r="D93" s="1"/>
      <c r="E93" s="1">
        <v>1</v>
      </c>
      <c r="F93" s="1">
        <v>12</v>
      </c>
      <c r="G93" s="7">
        <v>0.33</v>
      </c>
      <c r="H93" s="1">
        <v>50</v>
      </c>
      <c r="I93" s="1" t="s">
        <v>36</v>
      </c>
      <c r="J93" s="1">
        <v>1</v>
      </c>
      <c r="K93" s="1">
        <f t="shared" si="14"/>
        <v>0</v>
      </c>
      <c r="L93" s="1"/>
      <c r="M93" s="1"/>
      <c r="N93" s="1"/>
      <c r="O93" s="1">
        <f t="shared" si="15"/>
        <v>0.33333333333333331</v>
      </c>
      <c r="P93" s="5"/>
      <c r="Q93" s="5"/>
      <c r="R93" s="1"/>
      <c r="S93" s="1">
        <f t="shared" si="16"/>
        <v>36</v>
      </c>
      <c r="T93" s="1">
        <f t="shared" si="17"/>
        <v>36</v>
      </c>
      <c r="U93" s="1">
        <v>1.2</v>
      </c>
      <c r="V93" s="1">
        <v>1.2</v>
      </c>
      <c r="W93" s="1">
        <v>0.4</v>
      </c>
      <c r="X93" s="1">
        <v>0.4</v>
      </c>
      <c r="Y93" s="1">
        <v>0.4</v>
      </c>
      <c r="Z93" s="1">
        <v>0.4</v>
      </c>
      <c r="AA93" s="1">
        <v>0.2</v>
      </c>
      <c r="AB93" s="1">
        <v>0.2</v>
      </c>
      <c r="AC93" s="1">
        <v>1.8</v>
      </c>
      <c r="AD93" s="1">
        <v>2</v>
      </c>
      <c r="AE93" s="14" t="s">
        <v>71</v>
      </c>
      <c r="AF93" s="1">
        <f t="shared" si="1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3" xr:uid="{C987770E-2C5E-41D4-808D-62EB63E518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2025-01-08T08:50:16Z</dcterms:created>
  <dcterms:modified xsi:type="dcterms:W3CDTF">2025-01-09T07:38:45Z</dcterms:modified>
</cp:coreProperties>
</file>