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КИ филиалы\"/>
    </mc:Choice>
  </mc:AlternateContent>
  <xr:revisionPtr revIDLastSave="0" documentId="13_ncr:1_{8B09AAAE-15E7-48CF-950E-0DBC3FA587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1" i="1" l="1"/>
  <c r="AK81" i="1" s="1"/>
  <c r="T80" i="1"/>
  <c r="T79" i="1"/>
  <c r="AK79" i="1" s="1"/>
  <c r="T78" i="1"/>
  <c r="T74" i="1"/>
  <c r="T69" i="1"/>
  <c r="T65" i="1"/>
  <c r="T61" i="1"/>
  <c r="AK61" i="1" s="1"/>
  <c r="T60" i="1"/>
  <c r="AK60" i="1" s="1"/>
  <c r="T59" i="1"/>
  <c r="AK59" i="1" s="1"/>
  <c r="T58" i="1"/>
  <c r="T54" i="1"/>
  <c r="T53" i="1"/>
  <c r="T49" i="1"/>
  <c r="T47" i="1"/>
  <c r="AK47" i="1" s="1"/>
  <c r="T46" i="1"/>
  <c r="AK46" i="1" s="1"/>
  <c r="T44" i="1"/>
  <c r="AK44" i="1" s="1"/>
  <c r="T41" i="1"/>
  <c r="AK41" i="1" s="1"/>
  <c r="T40" i="1"/>
  <c r="T39" i="1"/>
  <c r="AK39" i="1" s="1"/>
  <c r="T38" i="1"/>
  <c r="T36" i="1"/>
  <c r="T35" i="1"/>
  <c r="AK35" i="1" s="1"/>
  <c r="T34" i="1"/>
  <c r="AK34" i="1" s="1"/>
  <c r="T29" i="1"/>
  <c r="AK29" i="1" s="1"/>
  <c r="T27" i="1"/>
  <c r="AK27" i="1" s="1"/>
  <c r="T25" i="1"/>
  <c r="AK25" i="1" s="1"/>
  <c r="T21" i="1"/>
  <c r="AK21" i="1" s="1"/>
  <c r="T19" i="1"/>
  <c r="AK19" i="1" s="1"/>
  <c r="T17" i="1"/>
  <c r="AK17" i="1" s="1"/>
  <c r="T16" i="1"/>
  <c r="T9" i="1"/>
  <c r="AK9" i="1" s="1"/>
  <c r="T6" i="1"/>
  <c r="AK6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6" i="1"/>
  <c r="AK16" i="1"/>
  <c r="AK36" i="1"/>
  <c r="AK38" i="1"/>
  <c r="AK40" i="1"/>
  <c r="AK48" i="1"/>
  <c r="AK49" i="1"/>
  <c r="AK53" i="1"/>
  <c r="AK54" i="1"/>
  <c r="AK58" i="1"/>
  <c r="AK65" i="1"/>
  <c r="AK69" i="1"/>
  <c r="AK74" i="1"/>
  <c r="AK77" i="1"/>
  <c r="AK78" i="1"/>
  <c r="AK80" i="1"/>
  <c r="AK82" i="1"/>
  <c r="AK89" i="1"/>
  <c r="U5" i="1"/>
  <c r="AL5" i="1" l="1"/>
  <c r="S91" i="1"/>
  <c r="T91" i="1" s="1"/>
  <c r="AK91" i="1" s="1"/>
  <c r="S90" i="1"/>
  <c r="T90" i="1" s="1"/>
  <c r="AK90" i="1" s="1"/>
  <c r="S88" i="1"/>
  <c r="T88" i="1" s="1"/>
  <c r="AK88" i="1" s="1"/>
  <c r="S83" i="1"/>
  <c r="T83" i="1" s="1"/>
  <c r="AK83" i="1" s="1"/>
  <c r="S43" i="1"/>
  <c r="T43" i="1" s="1"/>
  <c r="AK43" i="1" s="1"/>
  <c r="S33" i="1"/>
  <c r="T33" i="1" s="1"/>
  <c r="AK33" i="1" s="1"/>
  <c r="S32" i="1"/>
  <c r="T32" i="1" s="1"/>
  <c r="AK32" i="1" s="1"/>
  <c r="S30" i="1"/>
  <c r="T30" i="1" s="1"/>
  <c r="AK30" i="1" s="1"/>
  <c r="S12" i="1"/>
  <c r="T12" i="1" s="1"/>
  <c r="AK12" i="1" s="1"/>
  <c r="S94" i="1"/>
  <c r="T94" i="1" s="1"/>
  <c r="AK94" i="1" s="1"/>
  <c r="S93" i="1"/>
  <c r="T93" i="1" s="1"/>
  <c r="AK93" i="1" s="1"/>
  <c r="S92" i="1"/>
  <c r="T92" i="1" s="1"/>
  <c r="AK92" i="1" s="1"/>
  <c r="S85" i="1"/>
  <c r="T85" i="1" s="1"/>
  <c r="AK85" i="1" s="1"/>
  <c r="S84" i="1"/>
  <c r="T84" i="1" s="1"/>
  <c r="AK84" i="1" s="1"/>
  <c r="S76" i="1"/>
  <c r="T76" i="1" s="1"/>
  <c r="AK76" i="1" s="1"/>
  <c r="S73" i="1"/>
  <c r="T73" i="1" s="1"/>
  <c r="AK73" i="1" s="1"/>
  <c r="S72" i="1"/>
  <c r="T72" i="1" s="1"/>
  <c r="AK72" i="1" s="1"/>
  <c r="S71" i="1"/>
  <c r="T71" i="1" s="1"/>
  <c r="AK71" i="1" s="1"/>
  <c r="S70" i="1"/>
  <c r="T70" i="1" s="1"/>
  <c r="AK70" i="1" s="1"/>
  <c r="S67" i="1"/>
  <c r="T67" i="1" s="1"/>
  <c r="AK67" i="1" s="1"/>
  <c r="S66" i="1"/>
  <c r="T66" i="1" s="1"/>
  <c r="AK66" i="1" s="1"/>
  <c r="S50" i="1"/>
  <c r="T50" i="1" s="1"/>
  <c r="AK50" i="1" s="1"/>
  <c r="S42" i="1"/>
  <c r="T42" i="1" s="1"/>
  <c r="AK42" i="1" s="1"/>
  <c r="S37" i="1"/>
  <c r="T37" i="1" s="1"/>
  <c r="AK37" i="1" s="1"/>
  <c r="S31" i="1"/>
  <c r="T31" i="1" s="1"/>
  <c r="AK31" i="1" s="1"/>
  <c r="S28" i="1"/>
  <c r="T28" i="1" s="1"/>
  <c r="AK28" i="1" s="1"/>
  <c r="S26" i="1"/>
  <c r="T26" i="1" s="1"/>
  <c r="AK26" i="1" s="1"/>
  <c r="S24" i="1"/>
  <c r="T24" i="1" s="1"/>
  <c r="AK24" i="1" s="1"/>
  <c r="S18" i="1"/>
  <c r="T18" i="1" s="1"/>
  <c r="AK18" i="1" s="1"/>
  <c r="S15" i="1"/>
  <c r="T15" i="1" s="1"/>
  <c r="AK15" i="1" s="1"/>
  <c r="S13" i="1"/>
  <c r="T13" i="1" s="1"/>
  <c r="AK13" i="1" s="1"/>
  <c r="X26" i="1" l="1"/>
  <c r="X67" i="1"/>
  <c r="X85" i="1"/>
  <c r="E51" i="1"/>
  <c r="Q51" i="1" s="1"/>
  <c r="R51" i="1" s="1"/>
  <c r="S51" i="1" s="1"/>
  <c r="T51" i="1" s="1"/>
  <c r="AK51" i="1" s="1"/>
  <c r="Q7" i="1"/>
  <c r="Q8" i="1"/>
  <c r="Y8" i="1" s="1"/>
  <c r="Q9" i="1"/>
  <c r="Q10" i="1"/>
  <c r="Y10" i="1" s="1"/>
  <c r="Q11" i="1"/>
  <c r="Q12" i="1"/>
  <c r="Y12" i="1" s="1"/>
  <c r="Q13" i="1"/>
  <c r="X13" i="1" s="1"/>
  <c r="Q14" i="1"/>
  <c r="Y14" i="1" s="1"/>
  <c r="Q15" i="1"/>
  <c r="X15" i="1" s="1"/>
  <c r="Q16" i="1"/>
  <c r="Y16" i="1" s="1"/>
  <c r="Q17" i="1"/>
  <c r="Q18" i="1"/>
  <c r="Y18" i="1" s="1"/>
  <c r="Q19" i="1"/>
  <c r="Q20" i="1"/>
  <c r="Y20" i="1" s="1"/>
  <c r="Q21" i="1"/>
  <c r="Q22" i="1"/>
  <c r="Y22" i="1" s="1"/>
  <c r="Q23" i="1"/>
  <c r="Q24" i="1"/>
  <c r="Y24" i="1" s="1"/>
  <c r="Q25" i="1"/>
  <c r="Q26" i="1"/>
  <c r="Y26" i="1" s="1"/>
  <c r="Q27" i="1"/>
  <c r="Q28" i="1"/>
  <c r="Y28" i="1" s="1"/>
  <c r="Q29" i="1"/>
  <c r="Q30" i="1"/>
  <c r="Y30" i="1" s="1"/>
  <c r="Q31" i="1"/>
  <c r="X31" i="1" s="1"/>
  <c r="Q32" i="1"/>
  <c r="Y32" i="1" s="1"/>
  <c r="Q33" i="1"/>
  <c r="Q34" i="1"/>
  <c r="Y34" i="1" s="1"/>
  <c r="Q35" i="1"/>
  <c r="Q36" i="1"/>
  <c r="Y36" i="1" s="1"/>
  <c r="Q37" i="1"/>
  <c r="X37" i="1" s="1"/>
  <c r="Q38" i="1"/>
  <c r="Y38" i="1" s="1"/>
  <c r="Q39" i="1"/>
  <c r="Q40" i="1"/>
  <c r="Y40" i="1" s="1"/>
  <c r="Q41" i="1"/>
  <c r="Q42" i="1"/>
  <c r="Y42" i="1" s="1"/>
  <c r="Q43" i="1"/>
  <c r="Q44" i="1"/>
  <c r="Y44" i="1" s="1"/>
  <c r="Q45" i="1"/>
  <c r="Q46" i="1"/>
  <c r="Y46" i="1" s="1"/>
  <c r="Q47" i="1"/>
  <c r="R47" i="1" s="1"/>
  <c r="Q48" i="1"/>
  <c r="X48" i="1" s="1"/>
  <c r="Q49" i="1"/>
  <c r="R49" i="1" s="1"/>
  <c r="Q50" i="1"/>
  <c r="X50" i="1" s="1"/>
  <c r="Q52" i="1"/>
  <c r="R52" i="1" s="1"/>
  <c r="S52" i="1" s="1"/>
  <c r="T52" i="1" s="1"/>
  <c r="AK52" i="1" s="1"/>
  <c r="Q53" i="1"/>
  <c r="R53" i="1" s="1"/>
  <c r="Q54" i="1"/>
  <c r="R54" i="1" s="1"/>
  <c r="Q55" i="1"/>
  <c r="R55" i="1" s="1"/>
  <c r="S55" i="1" s="1"/>
  <c r="T55" i="1" s="1"/>
  <c r="AK55" i="1" s="1"/>
  <c r="Q56" i="1"/>
  <c r="R56" i="1" s="1"/>
  <c r="S56" i="1" s="1"/>
  <c r="T56" i="1" s="1"/>
  <c r="AK56" i="1" s="1"/>
  <c r="Q57" i="1"/>
  <c r="R57" i="1" s="1"/>
  <c r="S57" i="1" s="1"/>
  <c r="T57" i="1" s="1"/>
  <c r="AK57" i="1" s="1"/>
  <c r="Q58" i="1"/>
  <c r="R58" i="1" s="1"/>
  <c r="Q59" i="1"/>
  <c r="R59" i="1" s="1"/>
  <c r="Q60" i="1"/>
  <c r="R60" i="1" s="1"/>
  <c r="Q61" i="1"/>
  <c r="R61" i="1" s="1"/>
  <c r="Q62" i="1"/>
  <c r="R62" i="1" s="1"/>
  <c r="S62" i="1" s="1"/>
  <c r="T62" i="1" s="1"/>
  <c r="AK62" i="1" s="1"/>
  <c r="Q63" i="1"/>
  <c r="R63" i="1" s="1"/>
  <c r="S63" i="1" s="1"/>
  <c r="T63" i="1" s="1"/>
  <c r="AK63" i="1" s="1"/>
  <c r="Q64" i="1"/>
  <c r="R64" i="1" s="1"/>
  <c r="S64" i="1" s="1"/>
  <c r="T64" i="1" s="1"/>
  <c r="AK64" i="1" s="1"/>
  <c r="Q65" i="1"/>
  <c r="R65" i="1" s="1"/>
  <c r="Q66" i="1"/>
  <c r="X66" i="1" s="1"/>
  <c r="Q67" i="1"/>
  <c r="Q68" i="1"/>
  <c r="R68" i="1" s="1"/>
  <c r="S68" i="1" s="1"/>
  <c r="T68" i="1" s="1"/>
  <c r="AK68" i="1" s="1"/>
  <c r="Q69" i="1"/>
  <c r="R69" i="1" s="1"/>
  <c r="Q70" i="1"/>
  <c r="X70" i="1" s="1"/>
  <c r="Q71" i="1"/>
  <c r="X71" i="1" s="1"/>
  <c r="Q72" i="1"/>
  <c r="X72" i="1" s="1"/>
  <c r="Q73" i="1"/>
  <c r="X73" i="1" s="1"/>
  <c r="Q74" i="1"/>
  <c r="R74" i="1" s="1"/>
  <c r="Q75" i="1"/>
  <c r="R75" i="1" s="1"/>
  <c r="S75" i="1" s="1"/>
  <c r="T75" i="1" s="1"/>
  <c r="AK75" i="1" s="1"/>
  <c r="Q76" i="1"/>
  <c r="X76" i="1" s="1"/>
  <c r="Q77" i="1"/>
  <c r="X77" i="1" s="1"/>
  <c r="Q78" i="1"/>
  <c r="R78" i="1" s="1"/>
  <c r="Q79" i="1"/>
  <c r="R79" i="1" s="1"/>
  <c r="Q80" i="1"/>
  <c r="R80" i="1" s="1"/>
  <c r="Q81" i="1"/>
  <c r="R81" i="1" s="1"/>
  <c r="Q82" i="1"/>
  <c r="X82" i="1" s="1"/>
  <c r="Q83" i="1"/>
  <c r="X83" i="1" s="1"/>
  <c r="Q84" i="1"/>
  <c r="X84" i="1" s="1"/>
  <c r="Q85" i="1"/>
  <c r="Q86" i="1"/>
  <c r="R86" i="1" s="1"/>
  <c r="S86" i="1" s="1"/>
  <c r="T86" i="1" s="1"/>
  <c r="AK86" i="1" s="1"/>
  <c r="Q87" i="1"/>
  <c r="R87" i="1" s="1"/>
  <c r="S87" i="1" s="1"/>
  <c r="T87" i="1" s="1"/>
  <c r="AK87" i="1" s="1"/>
  <c r="Q88" i="1"/>
  <c r="Q89" i="1"/>
  <c r="X89" i="1" s="1"/>
  <c r="Q90" i="1"/>
  <c r="R90" i="1" s="1"/>
  <c r="Q91" i="1"/>
  <c r="R91" i="1" s="1"/>
  <c r="Q92" i="1"/>
  <c r="X92" i="1" s="1"/>
  <c r="Q93" i="1"/>
  <c r="X93" i="1" s="1"/>
  <c r="Q94" i="1"/>
  <c r="X94" i="1" s="1"/>
  <c r="Q6" i="1"/>
  <c r="R6" i="1" s="1"/>
  <c r="X32" i="1" l="1"/>
  <c r="X18" i="1"/>
  <c r="X42" i="1"/>
  <c r="X28" i="1"/>
  <c r="X24" i="1"/>
  <c r="X90" i="1"/>
  <c r="X86" i="1"/>
  <c r="X80" i="1"/>
  <c r="X78" i="1"/>
  <c r="X74" i="1"/>
  <c r="X68" i="1"/>
  <c r="X64" i="1"/>
  <c r="X62" i="1"/>
  <c r="X60" i="1"/>
  <c r="X58" i="1"/>
  <c r="X56" i="1"/>
  <c r="X54" i="1"/>
  <c r="X52" i="1"/>
  <c r="X49" i="1"/>
  <c r="X47" i="1"/>
  <c r="X6" i="1"/>
  <c r="X91" i="1"/>
  <c r="X87" i="1"/>
  <c r="X81" i="1"/>
  <c r="X79" i="1"/>
  <c r="X75" i="1"/>
  <c r="X69" i="1"/>
  <c r="X65" i="1"/>
  <c r="X63" i="1"/>
  <c r="X61" i="1"/>
  <c r="X59" i="1"/>
  <c r="X57" i="1"/>
  <c r="X55" i="1"/>
  <c r="X53" i="1"/>
  <c r="X51" i="1"/>
  <c r="R88" i="1"/>
  <c r="R12" i="1"/>
  <c r="Y93" i="1"/>
  <c r="Y89" i="1"/>
  <c r="Y85" i="1"/>
  <c r="Y81" i="1"/>
  <c r="Y77" i="1"/>
  <c r="Y73" i="1"/>
  <c r="Y69" i="1"/>
  <c r="Y65" i="1"/>
  <c r="Y61" i="1"/>
  <c r="Y57" i="1"/>
  <c r="Y53" i="1"/>
  <c r="Y49" i="1"/>
  <c r="Y91" i="1"/>
  <c r="Y87" i="1"/>
  <c r="Y83" i="1"/>
  <c r="Y79" i="1"/>
  <c r="Y75" i="1"/>
  <c r="Y71" i="1"/>
  <c r="Y67" i="1"/>
  <c r="Y63" i="1"/>
  <c r="Y59" i="1"/>
  <c r="Y55" i="1"/>
  <c r="Y51" i="1"/>
  <c r="Y47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R46" i="1"/>
  <c r="R38" i="1"/>
  <c r="R34" i="1"/>
  <c r="R30" i="1"/>
  <c r="R22" i="1"/>
  <c r="S22" i="1" s="1"/>
  <c r="T22" i="1" s="1"/>
  <c r="AK22" i="1" s="1"/>
  <c r="R14" i="1"/>
  <c r="S14" i="1" s="1"/>
  <c r="T14" i="1" s="1"/>
  <c r="AK14" i="1" s="1"/>
  <c r="R10" i="1"/>
  <c r="S10" i="1" s="1"/>
  <c r="T10" i="1" s="1"/>
  <c r="AK10" i="1" s="1"/>
  <c r="R45" i="1"/>
  <c r="S45" i="1" s="1"/>
  <c r="T45" i="1" s="1"/>
  <c r="AK45" i="1" s="1"/>
  <c r="Y45" i="1"/>
  <c r="R43" i="1"/>
  <c r="Y43" i="1"/>
  <c r="R41" i="1"/>
  <c r="Y41" i="1"/>
  <c r="R39" i="1"/>
  <c r="Y39" i="1"/>
  <c r="Y37" i="1"/>
  <c r="R35" i="1"/>
  <c r="Y35" i="1"/>
  <c r="R33" i="1"/>
  <c r="Y33" i="1"/>
  <c r="Y31" i="1"/>
  <c r="R29" i="1"/>
  <c r="Y29" i="1"/>
  <c r="R27" i="1"/>
  <c r="Y27" i="1"/>
  <c r="R25" i="1"/>
  <c r="Y25" i="1"/>
  <c r="R23" i="1"/>
  <c r="S23" i="1" s="1"/>
  <c r="T23" i="1" s="1"/>
  <c r="AK23" i="1" s="1"/>
  <c r="Y23" i="1"/>
  <c r="R21" i="1"/>
  <c r="Y21" i="1"/>
  <c r="R19" i="1"/>
  <c r="Y19" i="1"/>
  <c r="R17" i="1"/>
  <c r="Y17" i="1"/>
  <c r="Y15" i="1"/>
  <c r="Y13" i="1"/>
  <c r="R11" i="1"/>
  <c r="S11" i="1" s="1"/>
  <c r="T11" i="1" s="1"/>
  <c r="AK11" i="1" s="1"/>
  <c r="Y11" i="1"/>
  <c r="R9" i="1"/>
  <c r="Y9" i="1"/>
  <c r="R7" i="1"/>
  <c r="S7" i="1" s="1"/>
  <c r="T7" i="1" s="1"/>
  <c r="Y7" i="1"/>
  <c r="Y6" i="1"/>
  <c r="R44" i="1"/>
  <c r="R40" i="1"/>
  <c r="R36" i="1"/>
  <c r="R20" i="1"/>
  <c r="S20" i="1" s="1"/>
  <c r="T20" i="1" s="1"/>
  <c r="AK20" i="1" s="1"/>
  <c r="R16" i="1"/>
  <c r="R8" i="1"/>
  <c r="S8" i="1" s="1"/>
  <c r="T8" i="1" s="1"/>
  <c r="AK8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Q5" i="1"/>
  <c r="P5" i="1"/>
  <c r="O5" i="1"/>
  <c r="N5" i="1"/>
  <c r="M5" i="1"/>
  <c r="L5" i="1"/>
  <c r="J5" i="1"/>
  <c r="F5" i="1"/>
  <c r="E5" i="1"/>
  <c r="AK7" i="1" l="1"/>
  <c r="T5" i="1"/>
  <c r="X16" i="1"/>
  <c r="X36" i="1"/>
  <c r="X44" i="1"/>
  <c r="X33" i="1"/>
  <c r="X35" i="1"/>
  <c r="X10" i="1"/>
  <c r="X22" i="1"/>
  <c r="X34" i="1"/>
  <c r="X46" i="1"/>
  <c r="X88" i="1"/>
  <c r="X8" i="1"/>
  <c r="X20" i="1"/>
  <c r="X40" i="1"/>
  <c r="X7" i="1"/>
  <c r="S5" i="1"/>
  <c r="X9" i="1"/>
  <c r="X11" i="1"/>
  <c r="X17" i="1"/>
  <c r="X19" i="1"/>
  <c r="X21" i="1"/>
  <c r="X23" i="1"/>
  <c r="X25" i="1"/>
  <c r="X27" i="1"/>
  <c r="X29" i="1"/>
  <c r="X39" i="1"/>
  <c r="X41" i="1"/>
  <c r="X43" i="1"/>
  <c r="X45" i="1"/>
  <c r="X14" i="1"/>
  <c r="X30" i="1"/>
  <c r="X38" i="1"/>
  <c r="X12" i="1"/>
  <c r="R5" i="1"/>
  <c r="K5" i="1"/>
  <c r="AK5" i="1" l="1"/>
</calcChain>
</file>

<file path=xl/sharedStrings.xml><?xml version="1.0" encoding="utf-8"?>
<sst xmlns="http://schemas.openxmlformats.org/spreadsheetml/2006/main" count="393" uniqueCount="163">
  <si>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</si>
  <si>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</si>
  <si>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</si>
  <si>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</si>
  <si>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</si>
  <si>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</si>
  <si>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</si>
  <si>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</si>
  <si>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</si>
  <si>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</si>
  <si>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</si>
  <si>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</si>
  <si>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</si>
  <si>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</si>
  <si>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</si>
  <si>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</si>
  <si>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</si>
  <si>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</si>
  <si>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</si>
  <si>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</si>
  <si>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</si>
  <si>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</si>
  <si>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</si>
  <si>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06,01,</t>
  </si>
  <si>
    <t>11,01,(1)</t>
  </si>
  <si>
    <t>11,01,(2)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</si>
  <si>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</si>
  <si>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</si>
  <si>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</si>
  <si>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</si>
  <si>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</si>
  <si>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</si>
  <si>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</si>
  <si>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</si>
  <si>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</si>
  <si>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</si>
  <si>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</si>
  <si>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</si>
  <si>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</si>
  <si>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</si>
  <si>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</si>
  <si>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</si>
  <si>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</si>
  <si>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</si>
  <si>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</si>
  <si>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</si>
  <si>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</si>
  <si>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</si>
  <si>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</si>
  <si>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</si>
  <si>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</si>
  <si>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20,12,24 филиала обнулил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</si>
  <si>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</si>
  <si>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</si>
  <si>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</si>
  <si>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>ТМА декабрь / 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</si>
  <si>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</si>
  <si>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</si>
  <si>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</si>
  <si>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</si>
  <si>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</si>
  <si>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</si>
  <si>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</si>
  <si>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</si>
  <si>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</si>
  <si>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</si>
  <si>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</si>
  <si>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>20,12,24 филиала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</si>
  <si>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</si>
  <si>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</si>
  <si>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</si>
  <si>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</si>
  <si>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</si>
  <si>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</si>
  <si>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</si>
  <si>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08,01,25 филиала обнулил</t>
  </si>
  <si>
    <t xml:space="preserve"> 267  Колбаса Салями Филейбургская зернистая, оболочка фиброуз, ВЕС, ТМ Баварушка  ПОКОМ</t>
  </si>
  <si>
    <t>30,12,24 филиала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</si>
  <si>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</si>
  <si>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</si>
  <si>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</si>
  <si>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</si>
  <si>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</si>
  <si>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</si>
  <si>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</si>
  <si>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</si>
  <si>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</si>
  <si>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</si>
  <si>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</si>
  <si>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</si>
  <si>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</si>
  <si>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</si>
  <si>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</si>
  <si>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</si>
  <si>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</si>
  <si>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</si>
  <si>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</si>
  <si>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</si>
  <si>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</si>
  <si>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</si>
  <si>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</si>
  <si>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</si>
  <si>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</si>
  <si>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</si>
  <si>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</si>
  <si>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</si>
  <si>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</si>
  <si>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</si>
  <si>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</si>
  <si>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</si>
  <si>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</si>
  <si>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</si>
  <si>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</si>
  <si>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</si>
  <si>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</si>
  <si>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</si>
  <si>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</si>
  <si>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27,12,24 филиала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</si>
  <si>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</si>
  <si>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</si>
  <si>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</si>
  <si>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</si>
  <si>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</si>
  <si>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</si>
  <si>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</si>
  <si>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30,12,24 завод не отгрузил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</si>
  <si>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</si>
  <si>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</si>
  <si>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</si>
  <si>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</si>
  <si>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</si>
  <si>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</si>
  <si>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</si>
  <si>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</si>
  <si>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</si>
  <si>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</si>
  <si>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</si>
  <si>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</si>
  <si>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</si>
  <si>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</si>
  <si>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</si>
  <si>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</si>
  <si>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</si>
  <si>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</si>
  <si>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</si>
  <si>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</si>
  <si>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</si>
  <si>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</si>
  <si>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</si>
  <si>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</si>
  <si>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</si>
  <si>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</si>
  <si>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</si>
  <si>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большие остатки, подходящие сроки</t>
  </si>
  <si>
    <t>нет места на складе</t>
  </si>
  <si>
    <t>слабая реализация</t>
  </si>
  <si>
    <t>итого</t>
  </si>
  <si>
    <t>нужно увеличить продажи / 10,01,25 филиала обнулил</t>
  </si>
  <si>
    <t>10,01,25 филиала обнулил</t>
  </si>
  <si>
    <t>ТМА декабрь / 10,01,25 филиала обнулил</t>
  </si>
  <si>
    <t>заказ</t>
  </si>
  <si>
    <t>13,01,(1)</t>
  </si>
  <si>
    <t>13,01,(2)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</si>
</sst>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F6" activePane="bottomRight" state="frozen"/>
      <selection pane="topRight"/>
      <selection pane="bottomLeft"/>
      <selection pane="bottomRight" activeCell="W8" sqref="W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2" width="7" customWidth="1"/>
    <col min="23" max="23" width="17" customWidth="1"/>
    <col min="24" max="25" width="5" customWidth="1"/>
    <col min="26" max="35" width="6" customWidth="1"/>
    <col min="36" max="36" width="20.5703125" customWidth="1"/>
    <col min="37" max="38" width="7" customWidth="1"/>
    <col min="39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156</v>
      </c>
      <c r="T3" s="3" t="s">
        <v>160</v>
      </c>
      <c r="U3" s="3" t="s">
        <v>160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161</v>
      </c>
      <c r="U4" s="1" t="s">
        <v>162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161</v>
      </c>
      <c r="AL4" s="1" t="s">
        <v>162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30059.124</v>
      </c>
      <c r="F5" s="4">
        <f>SUM(F6:F500)</f>
        <v>22996.489000000005</v>
      </c>
      <c r="G5" s="7"/>
      <c r="H5" s="1"/>
      <c r="I5" s="1"/>
      <c r="J5" s="4">
        <f t="shared" ref="J5:V5" si="0">SUM(J6:J500)</f>
        <v>30188.454999999991</v>
      </c>
      <c r="K5" s="4">
        <f t="shared" si="0"/>
        <v>-129.33100000000047</v>
      </c>
      <c r="L5" s="4">
        <f t="shared" si="0"/>
        <v>0</v>
      </c>
      <c r="M5" s="4">
        <f t="shared" si="0"/>
        <v>0</v>
      </c>
      <c r="N5" s="4">
        <f t="shared" si="0"/>
        <v>19768.334999999999</v>
      </c>
      <c r="O5" s="4">
        <f t="shared" si="0"/>
        <v>20992</v>
      </c>
      <c r="P5" s="4">
        <f t="shared" si="0"/>
        <v>2800</v>
      </c>
      <c r="Q5" s="4">
        <f t="shared" si="0"/>
        <v>7514.7809999999999</v>
      </c>
      <c r="R5" s="4">
        <f t="shared" si="0"/>
        <v>17273.658749999999</v>
      </c>
      <c r="S5" s="4">
        <f t="shared" si="0"/>
        <v>12728.3262</v>
      </c>
      <c r="T5" s="4">
        <f t="shared" si="0"/>
        <v>6398.3262000000004</v>
      </c>
      <c r="U5" s="4">
        <f t="shared" ref="U5" si="1">SUM(U6:U500)</f>
        <v>6330</v>
      </c>
      <c r="V5" s="4">
        <f t="shared" si="0"/>
        <v>1100</v>
      </c>
      <c r="W5" s="1"/>
      <c r="X5" s="1"/>
      <c r="Y5" s="1"/>
      <c r="Z5" s="4">
        <f t="shared" ref="Z5:AI5" si="2">SUM(Z6:Z500)</f>
        <v>7808.4476666666651</v>
      </c>
      <c r="AA5" s="4">
        <f t="shared" si="2"/>
        <v>9569.1425999999992</v>
      </c>
      <c r="AB5" s="4">
        <f t="shared" si="2"/>
        <v>8836.217200000001</v>
      </c>
      <c r="AC5" s="4">
        <f t="shared" si="2"/>
        <v>7738.4731999999976</v>
      </c>
      <c r="AD5" s="4">
        <f t="shared" si="2"/>
        <v>7917.7576000000035</v>
      </c>
      <c r="AE5" s="4">
        <f t="shared" si="2"/>
        <v>7532.4587999999985</v>
      </c>
      <c r="AF5" s="4">
        <f t="shared" si="2"/>
        <v>7203.4963999999973</v>
      </c>
      <c r="AG5" s="4">
        <f t="shared" si="2"/>
        <v>7829.6478000000006</v>
      </c>
      <c r="AH5" s="4">
        <f t="shared" si="2"/>
        <v>7370.0273999999999</v>
      </c>
      <c r="AI5" s="4">
        <f t="shared" si="2"/>
        <v>6671.6832000000022</v>
      </c>
      <c r="AJ5" s="1"/>
      <c r="AK5" s="4">
        <f>SUM(AK6:AK500)</f>
        <v>5023</v>
      </c>
      <c r="AL5" s="4">
        <f>SUM(AL6:AL500)</f>
        <v>4933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37</v>
      </c>
      <c r="B6" s="1" t="s">
        <v>38</v>
      </c>
      <c r="C6" s="1">
        <v>198.65700000000001</v>
      </c>
      <c r="D6" s="1">
        <v>1424.3979999999999</v>
      </c>
      <c r="E6" s="1">
        <v>1263.1379999999999</v>
      </c>
      <c r="F6" s="1">
        <v>359.91699999999997</v>
      </c>
      <c r="G6" s="7">
        <v>1</v>
      </c>
      <c r="H6" s="1">
        <v>50</v>
      </c>
      <c r="I6" s="1" t="s">
        <v>39</v>
      </c>
      <c r="J6" s="1">
        <v>1185.2</v>
      </c>
      <c r="K6" s="1">
        <f t="shared" ref="K6:K37" si="3">E6-J6</f>
        <v>77.937999999999874</v>
      </c>
      <c r="L6" s="1"/>
      <c r="M6" s="1"/>
      <c r="N6" s="1">
        <v>200</v>
      </c>
      <c r="O6" s="1">
        <v>1000</v>
      </c>
      <c r="P6" s="1">
        <v>500</v>
      </c>
      <c r="Q6" s="1">
        <f>E6/4</f>
        <v>315.78449999999998</v>
      </c>
      <c r="R6" s="5">
        <f>11*Q6-P6-O6-N6-F6</f>
        <v>1413.7125000000001</v>
      </c>
      <c r="S6" s="5">
        <v>400</v>
      </c>
      <c r="T6" s="5">
        <f>S6-U6</f>
        <v>200</v>
      </c>
      <c r="U6" s="5">
        <v>200</v>
      </c>
      <c r="V6" s="5">
        <v>400</v>
      </c>
      <c r="W6" s="1" t="s">
        <v>154</v>
      </c>
      <c r="X6" s="1">
        <f>(F6+N6+O6+P6+S6)/Q6</f>
        <v>7.7898598569594144</v>
      </c>
      <c r="Y6" s="1">
        <f>(F6+N6+O6+P6)/Q6</f>
        <v>6.5231732399785294</v>
      </c>
      <c r="Z6" s="1">
        <v>335.16766666666672</v>
      </c>
      <c r="AA6" s="1">
        <v>450.23379999999997</v>
      </c>
      <c r="AB6" s="1">
        <v>386.90039999999999</v>
      </c>
      <c r="AC6" s="1">
        <v>273.70839999999998</v>
      </c>
      <c r="AD6" s="1">
        <v>294.22519999999997</v>
      </c>
      <c r="AE6" s="1">
        <v>277.60140000000001</v>
      </c>
      <c r="AF6" s="1">
        <v>249.8494</v>
      </c>
      <c r="AG6" s="1">
        <v>239.52719999999999</v>
      </c>
      <c r="AH6" s="1">
        <v>213.006</v>
      </c>
      <c r="AI6" s="1">
        <v>232.5754</v>
      </c>
      <c r="AJ6" s="1"/>
      <c r="AK6" s="1">
        <f>ROUND(T6*G6,0)</f>
        <v>200</v>
      </c>
      <c r="AL6" s="1">
        <f>ROUND(U6*G6,0)</f>
        <v>200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40</v>
      </c>
      <c r="B7" s="1" t="s">
        <v>38</v>
      </c>
      <c r="C7" s="1">
        <v>-10.324999999999999</v>
      </c>
      <c r="D7" s="1">
        <v>319.245</v>
      </c>
      <c r="E7" s="1">
        <v>225.762</v>
      </c>
      <c r="F7" s="1">
        <v>83.158000000000001</v>
      </c>
      <c r="G7" s="7">
        <v>1</v>
      </c>
      <c r="H7" s="1">
        <v>45</v>
      </c>
      <c r="I7" s="1" t="s">
        <v>39</v>
      </c>
      <c r="J7" s="1">
        <v>211.9</v>
      </c>
      <c r="K7" s="1">
        <f t="shared" si="3"/>
        <v>13.861999999999995</v>
      </c>
      <c r="L7" s="1"/>
      <c r="M7" s="1"/>
      <c r="N7" s="1">
        <v>200</v>
      </c>
      <c r="O7" s="1">
        <v>124</v>
      </c>
      <c r="P7" s="1"/>
      <c r="Q7" s="1">
        <f t="shared" ref="Q7:Q70" si="4">E7/4</f>
        <v>56.4405</v>
      </c>
      <c r="R7" s="5">
        <f t="shared" ref="R7:R69" si="5">11*Q7-P7-O7-N7-F7</f>
        <v>213.6875</v>
      </c>
      <c r="S7" s="5">
        <f t="shared" ref="S7:S45" si="6">R7</f>
        <v>213.6875</v>
      </c>
      <c r="T7" s="5">
        <f t="shared" ref="T7:T47" si="7">S7-U7</f>
        <v>113.6875</v>
      </c>
      <c r="U7" s="5">
        <v>100</v>
      </c>
      <c r="V7" s="5"/>
      <c r="W7" s="1"/>
      <c r="X7" s="1">
        <f t="shared" ref="X7:X47" si="8">(F7+N7+O7+P7+S7)/Q7</f>
        <v>11</v>
      </c>
      <c r="Y7" s="1">
        <f t="shared" ref="Y7:Y70" si="9">(F7+N7+O7+P7)/Q7</f>
        <v>7.2139332571469073</v>
      </c>
      <c r="Z7" s="1">
        <v>48.68966666666666</v>
      </c>
      <c r="AA7" s="1">
        <v>83.058000000000007</v>
      </c>
      <c r="AB7" s="1">
        <v>76.811599999999999</v>
      </c>
      <c r="AC7" s="1">
        <v>58.107399999999998</v>
      </c>
      <c r="AD7" s="1">
        <v>63.260599999999997</v>
      </c>
      <c r="AE7" s="1">
        <v>73.6374</v>
      </c>
      <c r="AF7" s="1">
        <v>69.425399999999996</v>
      </c>
      <c r="AG7" s="1">
        <v>62.300199999999997</v>
      </c>
      <c r="AH7" s="1">
        <v>52.056800000000003</v>
      </c>
      <c r="AI7" s="1">
        <v>59.708199999999998</v>
      </c>
      <c r="AJ7" s="1"/>
      <c r="AK7" s="1">
        <f t="shared" ref="AK7:AK70" si="10">ROUND(T7*G7,0)</f>
        <v>114</v>
      </c>
      <c r="AL7" s="1">
        <f t="shared" ref="AL7:AL70" si="11">ROUND(U7*G7,0)</f>
        <v>100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41</v>
      </c>
      <c r="B8" s="1" t="s">
        <v>38</v>
      </c>
      <c r="C8" s="1">
        <v>7.734</v>
      </c>
      <c r="D8" s="1">
        <v>344.25</v>
      </c>
      <c r="E8" s="1">
        <v>352.46100000000001</v>
      </c>
      <c r="F8" s="1">
        <v>-1.47</v>
      </c>
      <c r="G8" s="7">
        <v>1</v>
      </c>
      <c r="H8" s="1">
        <v>45</v>
      </c>
      <c r="I8" s="1" t="s">
        <v>39</v>
      </c>
      <c r="J8" s="1">
        <v>399.55</v>
      </c>
      <c r="K8" s="1">
        <f t="shared" si="3"/>
        <v>-47.088999999999999</v>
      </c>
      <c r="L8" s="1"/>
      <c r="M8" s="1"/>
      <c r="N8" s="1">
        <v>200</v>
      </c>
      <c r="O8" s="1">
        <v>718</v>
      </c>
      <c r="P8" s="1"/>
      <c r="Q8" s="1">
        <f t="shared" si="4"/>
        <v>88.115250000000003</v>
      </c>
      <c r="R8" s="5">
        <f t="shared" si="5"/>
        <v>52.737749999999977</v>
      </c>
      <c r="S8" s="5">
        <f t="shared" si="6"/>
        <v>52.737749999999977</v>
      </c>
      <c r="T8" s="5">
        <f t="shared" si="7"/>
        <v>52.737749999999977</v>
      </c>
      <c r="U8" s="5"/>
      <c r="V8" s="5"/>
      <c r="W8" s="1"/>
      <c r="X8" s="1">
        <f t="shared" si="8"/>
        <v>11</v>
      </c>
      <c r="Y8" s="1">
        <f t="shared" si="9"/>
        <v>10.401491228816804</v>
      </c>
      <c r="Z8" s="1">
        <v>115.435</v>
      </c>
      <c r="AA8" s="1">
        <v>95.657000000000011</v>
      </c>
      <c r="AB8" s="1">
        <v>81.264600000000002</v>
      </c>
      <c r="AC8" s="1">
        <v>78.577399999999997</v>
      </c>
      <c r="AD8" s="1">
        <v>88.350200000000001</v>
      </c>
      <c r="AE8" s="1">
        <v>79.618200000000002</v>
      </c>
      <c r="AF8" s="1">
        <v>74.427199999999999</v>
      </c>
      <c r="AG8" s="1">
        <v>92.408000000000001</v>
      </c>
      <c r="AH8" s="1">
        <v>81.801599999999993</v>
      </c>
      <c r="AI8" s="1">
        <v>69.240399999999994</v>
      </c>
      <c r="AJ8" s="1"/>
      <c r="AK8" s="1">
        <f t="shared" si="10"/>
        <v>53</v>
      </c>
      <c r="AL8" s="1">
        <f t="shared" si="11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42</v>
      </c>
      <c r="B9" s="1" t="s">
        <v>43</v>
      </c>
      <c r="C9" s="1">
        <v>42</v>
      </c>
      <c r="D9" s="1">
        <v>258</v>
      </c>
      <c r="E9" s="1">
        <v>200</v>
      </c>
      <c r="F9" s="1">
        <v>100</v>
      </c>
      <c r="G9" s="7">
        <v>0.45</v>
      </c>
      <c r="H9" s="1">
        <v>45</v>
      </c>
      <c r="I9" s="1" t="s">
        <v>39</v>
      </c>
      <c r="J9" s="1">
        <v>200</v>
      </c>
      <c r="K9" s="1">
        <f t="shared" si="3"/>
        <v>0</v>
      </c>
      <c r="L9" s="1"/>
      <c r="M9" s="1"/>
      <c r="N9" s="1">
        <v>241.2</v>
      </c>
      <c r="O9" s="1">
        <v>0</v>
      </c>
      <c r="P9" s="1"/>
      <c r="Q9" s="1">
        <f t="shared" si="4"/>
        <v>50</v>
      </c>
      <c r="R9" s="5">
        <f t="shared" si="5"/>
        <v>208.8</v>
      </c>
      <c r="S9" s="5">
        <v>190</v>
      </c>
      <c r="T9" s="5">
        <f t="shared" si="7"/>
        <v>90</v>
      </c>
      <c r="U9" s="5">
        <v>100</v>
      </c>
      <c r="V9" s="5"/>
      <c r="W9" s="1"/>
      <c r="X9" s="1">
        <f t="shared" si="8"/>
        <v>10.624000000000001</v>
      </c>
      <c r="Y9" s="1">
        <f t="shared" si="9"/>
        <v>6.8239999999999998</v>
      </c>
      <c r="Z9" s="1">
        <v>41.333333333333343</v>
      </c>
      <c r="AA9" s="1">
        <v>56.4</v>
      </c>
      <c r="AB9" s="1">
        <v>49.6</v>
      </c>
      <c r="AC9" s="1">
        <v>50.6</v>
      </c>
      <c r="AD9" s="1">
        <v>52</v>
      </c>
      <c r="AE9" s="1">
        <v>60</v>
      </c>
      <c r="AF9" s="1">
        <v>55.4</v>
      </c>
      <c r="AG9" s="1">
        <v>51.2</v>
      </c>
      <c r="AH9" s="1">
        <v>50.6</v>
      </c>
      <c r="AI9" s="1">
        <v>50.6</v>
      </c>
      <c r="AJ9" s="1" t="s">
        <v>44</v>
      </c>
      <c r="AK9" s="1">
        <f t="shared" si="10"/>
        <v>41</v>
      </c>
      <c r="AL9" s="1">
        <f t="shared" si="11"/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45</v>
      </c>
      <c r="B10" s="1" t="s">
        <v>43</v>
      </c>
      <c r="C10" s="1">
        <v>76</v>
      </c>
      <c r="D10" s="1">
        <v>546</v>
      </c>
      <c r="E10" s="1">
        <v>380</v>
      </c>
      <c r="F10" s="1">
        <v>242</v>
      </c>
      <c r="G10" s="7">
        <v>0.45</v>
      </c>
      <c r="H10" s="1">
        <v>45</v>
      </c>
      <c r="I10" s="1" t="s">
        <v>39</v>
      </c>
      <c r="J10" s="1">
        <v>380</v>
      </c>
      <c r="K10" s="1">
        <f t="shared" si="3"/>
        <v>0</v>
      </c>
      <c r="L10" s="1"/>
      <c r="M10" s="1"/>
      <c r="N10" s="1">
        <v>713</v>
      </c>
      <c r="O10" s="1">
        <v>0</v>
      </c>
      <c r="P10" s="1"/>
      <c r="Q10" s="1">
        <f t="shared" si="4"/>
        <v>95</v>
      </c>
      <c r="R10" s="5">
        <f t="shared" si="5"/>
        <v>90</v>
      </c>
      <c r="S10" s="5">
        <f t="shared" si="6"/>
        <v>90</v>
      </c>
      <c r="T10" s="5">
        <f t="shared" si="7"/>
        <v>90</v>
      </c>
      <c r="U10" s="5"/>
      <c r="V10" s="5"/>
      <c r="W10" s="1"/>
      <c r="X10" s="1">
        <f t="shared" si="8"/>
        <v>11</v>
      </c>
      <c r="Y10" s="1">
        <f t="shared" si="9"/>
        <v>10.052631578947368</v>
      </c>
      <c r="Z10" s="1">
        <v>76.666666666666671</v>
      </c>
      <c r="AA10" s="1">
        <v>126.2</v>
      </c>
      <c r="AB10" s="1">
        <v>138.19999999999999</v>
      </c>
      <c r="AC10" s="1">
        <v>143.4</v>
      </c>
      <c r="AD10" s="1">
        <v>143.80000000000001</v>
      </c>
      <c r="AE10" s="1">
        <v>127</v>
      </c>
      <c r="AF10" s="1">
        <v>122</v>
      </c>
      <c r="AG10" s="1">
        <v>111.2</v>
      </c>
      <c r="AH10" s="1">
        <v>121.2</v>
      </c>
      <c r="AI10" s="1">
        <v>127.8</v>
      </c>
      <c r="AJ10" s="1"/>
      <c r="AK10" s="1">
        <f t="shared" si="10"/>
        <v>41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46</v>
      </c>
      <c r="B11" s="1" t="s">
        <v>43</v>
      </c>
      <c r="C11" s="1"/>
      <c r="D11" s="1">
        <v>135</v>
      </c>
      <c r="E11" s="1">
        <v>110</v>
      </c>
      <c r="F11" s="1">
        <v>25</v>
      </c>
      <c r="G11" s="7">
        <v>0.17</v>
      </c>
      <c r="H11" s="1">
        <v>180</v>
      </c>
      <c r="I11" s="1" t="s">
        <v>39</v>
      </c>
      <c r="J11" s="1">
        <v>95</v>
      </c>
      <c r="K11" s="1">
        <f t="shared" si="3"/>
        <v>15</v>
      </c>
      <c r="L11" s="1"/>
      <c r="M11" s="1"/>
      <c r="N11" s="1">
        <v>78.599999999999994</v>
      </c>
      <c r="O11" s="1">
        <v>98</v>
      </c>
      <c r="P11" s="1"/>
      <c r="Q11" s="1">
        <f t="shared" si="4"/>
        <v>27.5</v>
      </c>
      <c r="R11" s="5">
        <f t="shared" si="5"/>
        <v>100.9</v>
      </c>
      <c r="S11" s="5">
        <f t="shared" si="6"/>
        <v>100.9</v>
      </c>
      <c r="T11" s="5">
        <f t="shared" si="7"/>
        <v>100.9</v>
      </c>
      <c r="U11" s="5"/>
      <c r="V11" s="5"/>
      <c r="W11" s="1"/>
      <c r="X11" s="1">
        <f t="shared" si="8"/>
        <v>11</v>
      </c>
      <c r="Y11" s="1">
        <f t="shared" si="9"/>
        <v>7.330909090909091</v>
      </c>
      <c r="Z11" s="1">
        <v>24</v>
      </c>
      <c r="AA11" s="1">
        <v>7.2</v>
      </c>
      <c r="AB11" s="1">
        <v>10.199999999999999</v>
      </c>
      <c r="AC11" s="1">
        <v>28.4</v>
      </c>
      <c r="AD11" s="1">
        <v>15.6</v>
      </c>
      <c r="AE11" s="1">
        <v>11.8</v>
      </c>
      <c r="AF11" s="1">
        <v>24.4</v>
      </c>
      <c r="AG11" s="1">
        <v>21.2</v>
      </c>
      <c r="AH11" s="1">
        <v>14.8</v>
      </c>
      <c r="AI11" s="1">
        <v>16.2</v>
      </c>
      <c r="AJ11" s="1"/>
      <c r="AK11" s="1">
        <f t="shared" si="10"/>
        <v>17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47</v>
      </c>
      <c r="B12" s="1" t="s">
        <v>43</v>
      </c>
      <c r="C12" s="1">
        <v>249</v>
      </c>
      <c r="D12" s="1"/>
      <c r="E12" s="1">
        <v>164</v>
      </c>
      <c r="F12" s="1">
        <v>85</v>
      </c>
      <c r="G12" s="7">
        <v>0.3</v>
      </c>
      <c r="H12" s="1">
        <v>40</v>
      </c>
      <c r="I12" s="1" t="s">
        <v>39</v>
      </c>
      <c r="J12" s="1">
        <v>171</v>
      </c>
      <c r="K12" s="1">
        <f t="shared" si="3"/>
        <v>-7</v>
      </c>
      <c r="L12" s="1"/>
      <c r="M12" s="1"/>
      <c r="N12" s="1">
        <v>0</v>
      </c>
      <c r="O12" s="1">
        <v>0</v>
      </c>
      <c r="P12" s="1"/>
      <c r="Q12" s="1">
        <f t="shared" si="4"/>
        <v>41</v>
      </c>
      <c r="R12" s="5">
        <f>7*Q12-P12-O12-N12-F12</f>
        <v>202</v>
      </c>
      <c r="S12" s="5">
        <f>V12</f>
        <v>0</v>
      </c>
      <c r="T12" s="5">
        <f t="shared" si="7"/>
        <v>0</v>
      </c>
      <c r="U12" s="5"/>
      <c r="V12" s="5">
        <v>0</v>
      </c>
      <c r="W12" s="1" t="s">
        <v>153</v>
      </c>
      <c r="X12" s="1">
        <f t="shared" si="8"/>
        <v>2.0731707317073171</v>
      </c>
      <c r="Y12" s="1">
        <f t="shared" si="9"/>
        <v>2.0731707317073171</v>
      </c>
      <c r="Z12" s="1">
        <v>43.333333333333343</v>
      </c>
      <c r="AA12" s="1">
        <v>13.2</v>
      </c>
      <c r="AB12" s="1">
        <v>17.2</v>
      </c>
      <c r="AC12" s="1">
        <v>20</v>
      </c>
      <c r="AD12" s="1">
        <v>21.4</v>
      </c>
      <c r="AE12" s="1">
        <v>18.399999999999999</v>
      </c>
      <c r="AF12" s="1">
        <v>15.8</v>
      </c>
      <c r="AG12" s="1">
        <v>45</v>
      </c>
      <c r="AH12" s="1">
        <v>34.200000000000003</v>
      </c>
      <c r="AI12" s="1">
        <v>20.2</v>
      </c>
      <c r="AJ12" s="15" t="s">
        <v>157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43</v>
      </c>
      <c r="C13" s="1"/>
      <c r="D13" s="1">
        <v>750</v>
      </c>
      <c r="E13" s="1">
        <v>177</v>
      </c>
      <c r="F13" s="1">
        <v>573</v>
      </c>
      <c r="G13" s="7">
        <v>0.17</v>
      </c>
      <c r="H13" s="1">
        <v>180</v>
      </c>
      <c r="I13" s="1" t="s">
        <v>39</v>
      </c>
      <c r="J13" s="1">
        <v>174</v>
      </c>
      <c r="K13" s="1">
        <f t="shared" si="3"/>
        <v>3</v>
      </c>
      <c r="L13" s="1"/>
      <c r="M13" s="1"/>
      <c r="N13" s="1">
        <v>0</v>
      </c>
      <c r="O13" s="1">
        <v>0</v>
      </c>
      <c r="P13" s="1"/>
      <c r="Q13" s="1">
        <f t="shared" si="4"/>
        <v>44.25</v>
      </c>
      <c r="R13" s="5"/>
      <c r="S13" s="5">
        <f t="shared" si="6"/>
        <v>0</v>
      </c>
      <c r="T13" s="5">
        <f t="shared" si="7"/>
        <v>0</v>
      </c>
      <c r="U13" s="5"/>
      <c r="V13" s="5"/>
      <c r="W13" s="1"/>
      <c r="X13" s="1">
        <f t="shared" si="8"/>
        <v>12.949152542372881</v>
      </c>
      <c r="Y13" s="1">
        <f t="shared" si="9"/>
        <v>12.949152542372881</v>
      </c>
      <c r="Z13" s="1">
        <v>45</v>
      </c>
      <c r="AA13" s="1">
        <v>101</v>
      </c>
      <c r="AB13" s="1">
        <v>99.2</v>
      </c>
      <c r="AC13" s="1">
        <v>45</v>
      </c>
      <c r="AD13" s="1">
        <v>34</v>
      </c>
      <c r="AE13" s="1">
        <v>30.2</v>
      </c>
      <c r="AF13" s="1">
        <v>48.8</v>
      </c>
      <c r="AG13" s="1">
        <v>35.4</v>
      </c>
      <c r="AH13" s="1">
        <v>21</v>
      </c>
      <c r="AI13" s="1">
        <v>31.2</v>
      </c>
      <c r="AJ13" s="1"/>
      <c r="AK13" s="1">
        <f t="shared" si="10"/>
        <v>0</v>
      </c>
      <c r="AL13" s="1">
        <f t="shared" si="11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49</v>
      </c>
      <c r="B14" s="1" t="s">
        <v>43</v>
      </c>
      <c r="C14" s="1"/>
      <c r="D14" s="1">
        <v>42</v>
      </c>
      <c r="E14" s="1">
        <v>15</v>
      </c>
      <c r="F14" s="1">
        <v>26</v>
      </c>
      <c r="G14" s="7">
        <v>0.35</v>
      </c>
      <c r="H14" s="1">
        <v>50</v>
      </c>
      <c r="I14" s="1" t="s">
        <v>39</v>
      </c>
      <c r="J14" s="1">
        <v>16</v>
      </c>
      <c r="K14" s="1">
        <f t="shared" si="3"/>
        <v>-1</v>
      </c>
      <c r="L14" s="1"/>
      <c r="M14" s="1"/>
      <c r="N14" s="1">
        <v>0</v>
      </c>
      <c r="O14" s="1">
        <v>0</v>
      </c>
      <c r="P14" s="1"/>
      <c r="Q14" s="1">
        <f t="shared" si="4"/>
        <v>3.75</v>
      </c>
      <c r="R14" s="5">
        <f t="shared" si="5"/>
        <v>15.25</v>
      </c>
      <c r="S14" s="5">
        <f t="shared" si="6"/>
        <v>15.25</v>
      </c>
      <c r="T14" s="5">
        <f t="shared" si="7"/>
        <v>15.25</v>
      </c>
      <c r="U14" s="5"/>
      <c r="V14" s="5"/>
      <c r="W14" s="1"/>
      <c r="X14" s="1">
        <f t="shared" si="8"/>
        <v>11</v>
      </c>
      <c r="Y14" s="1">
        <f t="shared" si="9"/>
        <v>6.9333333333333336</v>
      </c>
      <c r="Z14" s="1">
        <v>3</v>
      </c>
      <c r="AA14" s="1">
        <v>7</v>
      </c>
      <c r="AB14" s="1">
        <v>4.2</v>
      </c>
      <c r="AC14" s="1">
        <v>1.8</v>
      </c>
      <c r="AD14" s="1">
        <v>2.6</v>
      </c>
      <c r="AE14" s="1">
        <v>3.2</v>
      </c>
      <c r="AF14" s="1">
        <v>4.4000000000000004</v>
      </c>
      <c r="AG14" s="1">
        <v>3.4</v>
      </c>
      <c r="AH14" s="1">
        <v>3</v>
      </c>
      <c r="AI14" s="1">
        <v>5</v>
      </c>
      <c r="AJ14" s="1"/>
      <c r="AK14" s="1">
        <f t="shared" si="10"/>
        <v>5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50</v>
      </c>
      <c r="B15" s="1" t="s">
        <v>43</v>
      </c>
      <c r="C15" s="1">
        <v>75</v>
      </c>
      <c r="D15" s="1"/>
      <c r="E15" s="1">
        <v>16</v>
      </c>
      <c r="F15" s="1">
        <v>59</v>
      </c>
      <c r="G15" s="7">
        <v>0.35</v>
      </c>
      <c r="H15" s="1">
        <v>50</v>
      </c>
      <c r="I15" s="1" t="s">
        <v>39</v>
      </c>
      <c r="J15" s="1">
        <v>16</v>
      </c>
      <c r="K15" s="1">
        <f t="shared" si="3"/>
        <v>0</v>
      </c>
      <c r="L15" s="1"/>
      <c r="M15" s="1"/>
      <c r="N15" s="1">
        <v>56</v>
      </c>
      <c r="O15" s="1">
        <v>0</v>
      </c>
      <c r="P15" s="1"/>
      <c r="Q15" s="1">
        <f t="shared" si="4"/>
        <v>4</v>
      </c>
      <c r="R15" s="5"/>
      <c r="S15" s="5">
        <f t="shared" si="6"/>
        <v>0</v>
      </c>
      <c r="T15" s="5">
        <f t="shared" si="7"/>
        <v>0</v>
      </c>
      <c r="U15" s="5"/>
      <c r="V15" s="5"/>
      <c r="W15" s="1"/>
      <c r="X15" s="1">
        <f t="shared" si="8"/>
        <v>28.75</v>
      </c>
      <c r="Y15" s="1">
        <f t="shared" si="9"/>
        <v>28.75</v>
      </c>
      <c r="Z15" s="1">
        <v>3.333333333333333</v>
      </c>
      <c r="AA15" s="1">
        <v>5.4</v>
      </c>
      <c r="AB15" s="1">
        <v>-0.4</v>
      </c>
      <c r="AC15" s="1">
        <v>18.399999999999999</v>
      </c>
      <c r="AD15" s="1">
        <v>20.399999999999999</v>
      </c>
      <c r="AE15" s="1">
        <v>5.8</v>
      </c>
      <c r="AF15" s="1">
        <v>5.8</v>
      </c>
      <c r="AG15" s="1">
        <v>6</v>
      </c>
      <c r="AH15" s="1">
        <v>6.8</v>
      </c>
      <c r="AI15" s="1">
        <v>15</v>
      </c>
      <c r="AJ15" s="15" t="s">
        <v>51</v>
      </c>
      <c r="AK15" s="1">
        <f t="shared" si="10"/>
        <v>0</v>
      </c>
      <c r="AL15" s="1">
        <f t="shared" si="11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52</v>
      </c>
      <c r="B16" s="1" t="s">
        <v>38</v>
      </c>
      <c r="C16" s="1">
        <v>882.03200000000004</v>
      </c>
      <c r="D16" s="1">
        <v>153.26</v>
      </c>
      <c r="E16" s="1">
        <v>608.20299999999997</v>
      </c>
      <c r="F16" s="1">
        <v>427.089</v>
      </c>
      <c r="G16" s="7">
        <v>1</v>
      </c>
      <c r="H16" s="1">
        <v>55</v>
      </c>
      <c r="I16" s="1" t="s">
        <v>39</v>
      </c>
      <c r="J16" s="1">
        <v>582.29999999999995</v>
      </c>
      <c r="K16" s="1">
        <f t="shared" si="3"/>
        <v>25.90300000000002</v>
      </c>
      <c r="L16" s="1"/>
      <c r="M16" s="1"/>
      <c r="N16" s="1">
        <v>55.935000000000059</v>
      </c>
      <c r="O16" s="1">
        <v>820</v>
      </c>
      <c r="P16" s="1"/>
      <c r="Q16" s="1">
        <f t="shared" si="4"/>
        <v>152.05074999999999</v>
      </c>
      <c r="R16" s="5">
        <f t="shared" si="5"/>
        <v>369.53424999999999</v>
      </c>
      <c r="S16" s="5">
        <v>320</v>
      </c>
      <c r="T16" s="5">
        <f t="shared" si="7"/>
        <v>170</v>
      </c>
      <c r="U16" s="5">
        <v>150</v>
      </c>
      <c r="V16" s="5"/>
      <c r="W16" s="1"/>
      <c r="X16" s="1">
        <f t="shared" si="8"/>
        <v>10.674225546404738</v>
      </c>
      <c r="Y16" s="1">
        <f t="shared" si="9"/>
        <v>8.5696650624873616</v>
      </c>
      <c r="Z16" s="1">
        <v>159.26233333333329</v>
      </c>
      <c r="AA16" s="1">
        <v>159.03460000000001</v>
      </c>
      <c r="AB16" s="1">
        <v>136.0556</v>
      </c>
      <c r="AC16" s="1">
        <v>110.7572</v>
      </c>
      <c r="AD16" s="1">
        <v>118.4174</v>
      </c>
      <c r="AE16" s="1">
        <v>109.5206</v>
      </c>
      <c r="AF16" s="1">
        <v>99.176000000000002</v>
      </c>
      <c r="AG16" s="1">
        <v>136.15639999999999</v>
      </c>
      <c r="AH16" s="1">
        <v>138.73500000000001</v>
      </c>
      <c r="AI16" s="1">
        <v>157.1044</v>
      </c>
      <c r="AJ16" s="15" t="s">
        <v>53</v>
      </c>
      <c r="AK16" s="1">
        <f t="shared" si="10"/>
        <v>170</v>
      </c>
      <c r="AL16" s="1">
        <f t="shared" si="11"/>
        <v>150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54</v>
      </c>
      <c r="B17" s="1" t="s">
        <v>38</v>
      </c>
      <c r="C17" s="1">
        <v>4269.6279999999997</v>
      </c>
      <c r="D17" s="1">
        <v>403.19499999999999</v>
      </c>
      <c r="E17" s="1">
        <v>1621.0029999999999</v>
      </c>
      <c r="F17" s="1">
        <v>3051.82</v>
      </c>
      <c r="G17" s="7">
        <v>1</v>
      </c>
      <c r="H17" s="1">
        <v>50</v>
      </c>
      <c r="I17" s="1" t="s">
        <v>39</v>
      </c>
      <c r="J17" s="1">
        <v>1623.2</v>
      </c>
      <c r="K17" s="1">
        <f t="shared" si="3"/>
        <v>-2.1970000000001164</v>
      </c>
      <c r="L17" s="1"/>
      <c r="M17" s="1"/>
      <c r="N17" s="1">
        <v>0</v>
      </c>
      <c r="O17" s="1">
        <v>625</v>
      </c>
      <c r="P17" s="1"/>
      <c r="Q17" s="1">
        <f t="shared" si="4"/>
        <v>405.25074999999998</v>
      </c>
      <c r="R17" s="5">
        <f t="shared" si="5"/>
        <v>780.9382499999997</v>
      </c>
      <c r="S17" s="5">
        <v>650</v>
      </c>
      <c r="T17" s="5">
        <f t="shared" si="7"/>
        <v>200</v>
      </c>
      <c r="U17" s="5">
        <v>450</v>
      </c>
      <c r="V17" s="5"/>
      <c r="W17" s="1"/>
      <c r="X17" s="1">
        <f t="shared" si="8"/>
        <v>10.676895724437276</v>
      </c>
      <c r="Y17" s="1">
        <f t="shared" si="9"/>
        <v>9.0729505127381014</v>
      </c>
      <c r="Z17" s="1">
        <v>407.50233333333341</v>
      </c>
      <c r="AA17" s="1">
        <v>667.69060000000002</v>
      </c>
      <c r="AB17" s="1">
        <v>587.64920000000006</v>
      </c>
      <c r="AC17" s="1">
        <v>470.44880000000001</v>
      </c>
      <c r="AD17" s="1">
        <v>480.50159999999988</v>
      </c>
      <c r="AE17" s="1">
        <v>426.56880000000001</v>
      </c>
      <c r="AF17" s="1">
        <v>413.7518</v>
      </c>
      <c r="AG17" s="1">
        <v>474.96859999999998</v>
      </c>
      <c r="AH17" s="1">
        <v>416.77499999999998</v>
      </c>
      <c r="AI17" s="1">
        <v>301.81020000000001</v>
      </c>
      <c r="AJ17" s="1" t="s">
        <v>55</v>
      </c>
      <c r="AK17" s="1">
        <f t="shared" si="10"/>
        <v>200</v>
      </c>
      <c r="AL17" s="1">
        <f t="shared" si="11"/>
        <v>450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56</v>
      </c>
      <c r="B18" s="1" t="s">
        <v>38</v>
      </c>
      <c r="C18" s="1">
        <v>120.46599999999999</v>
      </c>
      <c r="D18" s="1"/>
      <c r="E18" s="1">
        <v>110.03</v>
      </c>
      <c r="F18" s="1">
        <v>10.436</v>
      </c>
      <c r="G18" s="7">
        <v>1</v>
      </c>
      <c r="H18" s="1">
        <v>60</v>
      </c>
      <c r="I18" s="1" t="s">
        <v>39</v>
      </c>
      <c r="J18" s="1">
        <v>103.9</v>
      </c>
      <c r="K18" s="1">
        <f t="shared" si="3"/>
        <v>6.1299999999999955</v>
      </c>
      <c r="L18" s="1"/>
      <c r="M18" s="1"/>
      <c r="N18" s="1">
        <v>126.17400000000001</v>
      </c>
      <c r="O18" s="1">
        <v>177</v>
      </c>
      <c r="P18" s="1"/>
      <c r="Q18" s="1">
        <f t="shared" si="4"/>
        <v>27.5075</v>
      </c>
      <c r="R18" s="5"/>
      <c r="S18" s="5">
        <f t="shared" si="6"/>
        <v>0</v>
      </c>
      <c r="T18" s="5">
        <f t="shared" si="7"/>
        <v>0</v>
      </c>
      <c r="U18" s="5"/>
      <c r="V18" s="5"/>
      <c r="W18" s="1"/>
      <c r="X18" s="1">
        <f t="shared" si="8"/>
        <v>11.400890666181951</v>
      </c>
      <c r="Y18" s="1">
        <f t="shared" si="9"/>
        <v>11.400890666181951</v>
      </c>
      <c r="Z18" s="1">
        <v>32.568333333333342</v>
      </c>
      <c r="AA18" s="1">
        <v>39.440800000000003</v>
      </c>
      <c r="AB18" s="1">
        <v>12.014200000000001</v>
      </c>
      <c r="AC18" s="1">
        <v>26.563800000000001</v>
      </c>
      <c r="AD18" s="1">
        <v>32.207999999999998</v>
      </c>
      <c r="AE18" s="1">
        <v>23.665800000000001</v>
      </c>
      <c r="AF18" s="1">
        <v>17.12</v>
      </c>
      <c r="AG18" s="1">
        <v>22.2972</v>
      </c>
      <c r="AH18" s="1">
        <v>27.5672</v>
      </c>
      <c r="AI18" s="1">
        <v>8.0109999999999992</v>
      </c>
      <c r="AJ18" s="1"/>
      <c r="AK18" s="1">
        <f t="shared" si="10"/>
        <v>0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57</v>
      </c>
      <c r="B19" s="1" t="s">
        <v>38</v>
      </c>
      <c r="C19" s="1">
        <v>796.76099999999997</v>
      </c>
      <c r="D19" s="1">
        <v>209.25</v>
      </c>
      <c r="E19" s="1">
        <v>713.68</v>
      </c>
      <c r="F19" s="1">
        <v>292.33100000000002</v>
      </c>
      <c r="G19" s="7">
        <v>1</v>
      </c>
      <c r="H19" s="1">
        <v>60</v>
      </c>
      <c r="I19" s="1" t="s">
        <v>39</v>
      </c>
      <c r="J19" s="1">
        <v>687.6</v>
      </c>
      <c r="K19" s="1">
        <f t="shared" si="3"/>
        <v>26.079999999999927</v>
      </c>
      <c r="L19" s="1"/>
      <c r="M19" s="1"/>
      <c r="N19" s="1">
        <v>0</v>
      </c>
      <c r="O19" s="1">
        <v>545</v>
      </c>
      <c r="P19" s="1">
        <v>500</v>
      </c>
      <c r="Q19" s="1">
        <f t="shared" si="4"/>
        <v>178.42</v>
      </c>
      <c r="R19" s="5">
        <f t="shared" si="5"/>
        <v>625.28899999999987</v>
      </c>
      <c r="S19" s="5">
        <v>550</v>
      </c>
      <c r="T19" s="5">
        <f t="shared" si="7"/>
        <v>200</v>
      </c>
      <c r="U19" s="5">
        <v>350</v>
      </c>
      <c r="V19" s="5"/>
      <c r="W19" s="1"/>
      <c r="X19" s="1">
        <f t="shared" si="8"/>
        <v>10.578023764152002</v>
      </c>
      <c r="Y19" s="1">
        <f t="shared" si="9"/>
        <v>7.4954097074319037</v>
      </c>
      <c r="Z19" s="1">
        <v>186.49833333333331</v>
      </c>
      <c r="AA19" s="1">
        <v>196.67359999999999</v>
      </c>
      <c r="AB19" s="1">
        <v>173.5856</v>
      </c>
      <c r="AC19" s="1">
        <v>156.90819999999999</v>
      </c>
      <c r="AD19" s="1">
        <v>116.5074</v>
      </c>
      <c r="AE19" s="1">
        <v>36.305</v>
      </c>
      <c r="AF19" s="1">
        <v>9.2784000000000013</v>
      </c>
      <c r="AG19" s="1">
        <v>0</v>
      </c>
      <c r="AH19" s="1">
        <v>0</v>
      </c>
      <c r="AI19" s="1">
        <v>0</v>
      </c>
      <c r="AJ19" s="1" t="s">
        <v>58</v>
      </c>
      <c r="AK19" s="1">
        <f t="shared" si="10"/>
        <v>200</v>
      </c>
      <c r="AL19" s="1">
        <f t="shared" si="11"/>
        <v>350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59</v>
      </c>
      <c r="B20" s="1" t="s">
        <v>38</v>
      </c>
      <c r="C20" s="1">
        <v>58.39</v>
      </c>
      <c r="D20" s="1">
        <v>268.16199999999998</v>
      </c>
      <c r="E20" s="1">
        <v>156.34899999999999</v>
      </c>
      <c r="F20" s="1">
        <v>170.203</v>
      </c>
      <c r="G20" s="7">
        <v>1</v>
      </c>
      <c r="H20" s="1">
        <v>60</v>
      </c>
      <c r="I20" s="1" t="s">
        <v>39</v>
      </c>
      <c r="J20" s="1">
        <v>150</v>
      </c>
      <c r="K20" s="1">
        <f t="shared" si="3"/>
        <v>6.3489999999999895</v>
      </c>
      <c r="L20" s="1"/>
      <c r="M20" s="1"/>
      <c r="N20" s="1">
        <v>31.795800000000089</v>
      </c>
      <c r="O20" s="1">
        <v>186</v>
      </c>
      <c r="P20" s="1"/>
      <c r="Q20" s="1">
        <f t="shared" si="4"/>
        <v>39.087249999999997</v>
      </c>
      <c r="R20" s="5">
        <f t="shared" si="5"/>
        <v>41.960949999999883</v>
      </c>
      <c r="S20" s="5">
        <f t="shared" si="6"/>
        <v>41.960949999999883</v>
      </c>
      <c r="T20" s="5">
        <f t="shared" si="7"/>
        <v>41.960949999999883</v>
      </c>
      <c r="U20" s="5"/>
      <c r="V20" s="5"/>
      <c r="W20" s="1"/>
      <c r="X20" s="1">
        <f t="shared" si="8"/>
        <v>11</v>
      </c>
      <c r="Y20" s="1">
        <f t="shared" si="9"/>
        <v>9.9264798623592121</v>
      </c>
      <c r="Z20" s="1">
        <v>41.894666666666673</v>
      </c>
      <c r="AA20" s="1">
        <v>37.556800000000003</v>
      </c>
      <c r="AB20" s="1">
        <v>33.360599999999998</v>
      </c>
      <c r="AC20" s="1">
        <v>35.316600000000001</v>
      </c>
      <c r="AD20" s="1">
        <v>36.520600000000002</v>
      </c>
      <c r="AE20" s="1">
        <v>36.531599999999997</v>
      </c>
      <c r="AF20" s="1">
        <v>33.874600000000001</v>
      </c>
      <c r="AG20" s="1">
        <v>32.051400000000001</v>
      </c>
      <c r="AH20" s="1">
        <v>33.732199999999999</v>
      </c>
      <c r="AI20" s="1">
        <v>34.489199999999997</v>
      </c>
      <c r="AJ20" s="1"/>
      <c r="AK20" s="1">
        <f t="shared" si="10"/>
        <v>42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60</v>
      </c>
      <c r="B21" s="1" t="s">
        <v>38</v>
      </c>
      <c r="C21" s="1">
        <v>1638.7909999999999</v>
      </c>
      <c r="D21" s="1">
        <v>1005.99</v>
      </c>
      <c r="E21" s="1">
        <v>1003.399</v>
      </c>
      <c r="F21" s="1">
        <v>1641.3820000000001</v>
      </c>
      <c r="G21" s="7">
        <v>1</v>
      </c>
      <c r="H21" s="1">
        <v>60</v>
      </c>
      <c r="I21" s="1" t="s">
        <v>39</v>
      </c>
      <c r="J21" s="1">
        <v>960.3</v>
      </c>
      <c r="K21" s="1">
        <f t="shared" si="3"/>
        <v>43.099000000000046</v>
      </c>
      <c r="L21" s="1"/>
      <c r="M21" s="1"/>
      <c r="N21" s="1">
        <v>155.7170000000003</v>
      </c>
      <c r="O21" s="1">
        <v>745</v>
      </c>
      <c r="P21" s="1"/>
      <c r="Q21" s="1">
        <f t="shared" si="4"/>
        <v>250.84975</v>
      </c>
      <c r="R21" s="5">
        <f t="shared" si="5"/>
        <v>217.24824999999942</v>
      </c>
      <c r="S21" s="5">
        <v>150</v>
      </c>
      <c r="T21" s="5">
        <f t="shared" si="7"/>
        <v>150</v>
      </c>
      <c r="U21" s="5"/>
      <c r="V21" s="5"/>
      <c r="W21" s="1"/>
      <c r="X21" s="1">
        <f t="shared" si="8"/>
        <v>10.731918210004196</v>
      </c>
      <c r="Y21" s="1">
        <f t="shared" si="9"/>
        <v>10.13395070156538</v>
      </c>
      <c r="Z21" s="1">
        <v>272.70666666666659</v>
      </c>
      <c r="AA21" s="1">
        <v>464.46019999999999</v>
      </c>
      <c r="AB21" s="1">
        <v>394.5138</v>
      </c>
      <c r="AC21" s="1">
        <v>269.9982</v>
      </c>
      <c r="AD21" s="1">
        <v>283.63240000000002</v>
      </c>
      <c r="AE21" s="1">
        <v>293.0684</v>
      </c>
      <c r="AF21" s="1">
        <v>275.26920000000001</v>
      </c>
      <c r="AG21" s="1">
        <v>247.0402</v>
      </c>
      <c r="AH21" s="1">
        <v>234.97219999999999</v>
      </c>
      <c r="AI21" s="1">
        <v>206.08260000000001</v>
      </c>
      <c r="AJ21" s="1" t="s">
        <v>61</v>
      </c>
      <c r="AK21" s="1">
        <f t="shared" si="10"/>
        <v>150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62</v>
      </c>
      <c r="B22" s="1" t="s">
        <v>38</v>
      </c>
      <c r="C22" s="1">
        <v>87.144000000000005</v>
      </c>
      <c r="D22" s="1">
        <v>299.52999999999997</v>
      </c>
      <c r="E22" s="1">
        <v>218.6</v>
      </c>
      <c r="F22" s="1">
        <v>168.07400000000001</v>
      </c>
      <c r="G22" s="7">
        <v>1</v>
      </c>
      <c r="H22" s="1">
        <v>60</v>
      </c>
      <c r="I22" s="1" t="s">
        <v>39</v>
      </c>
      <c r="J22" s="1">
        <v>210.125</v>
      </c>
      <c r="K22" s="1">
        <f t="shared" si="3"/>
        <v>8.4749999999999943</v>
      </c>
      <c r="L22" s="1"/>
      <c r="M22" s="1"/>
      <c r="N22" s="1">
        <v>245.83400000000009</v>
      </c>
      <c r="O22" s="1">
        <v>121</v>
      </c>
      <c r="P22" s="1"/>
      <c r="Q22" s="1">
        <f t="shared" si="4"/>
        <v>54.65</v>
      </c>
      <c r="R22" s="5">
        <f t="shared" si="5"/>
        <v>66.241999999999877</v>
      </c>
      <c r="S22" s="5">
        <f t="shared" si="6"/>
        <v>66.241999999999877</v>
      </c>
      <c r="T22" s="5">
        <f t="shared" si="7"/>
        <v>66.241999999999877</v>
      </c>
      <c r="U22" s="5"/>
      <c r="V22" s="5"/>
      <c r="W22" s="1"/>
      <c r="X22" s="1">
        <f t="shared" si="8"/>
        <v>11</v>
      </c>
      <c r="Y22" s="1">
        <f t="shared" si="9"/>
        <v>9.787886550777678</v>
      </c>
      <c r="Z22" s="1">
        <v>57.926333333333332</v>
      </c>
      <c r="AA22" s="1">
        <v>81.445399999999992</v>
      </c>
      <c r="AB22" s="1">
        <v>75.6738</v>
      </c>
      <c r="AC22" s="1">
        <v>55.838999999999999</v>
      </c>
      <c r="AD22" s="1">
        <v>59.518600000000013</v>
      </c>
      <c r="AE22" s="1">
        <v>65.324600000000004</v>
      </c>
      <c r="AF22" s="1">
        <v>67.076999999999998</v>
      </c>
      <c r="AG22" s="1">
        <v>66.385000000000005</v>
      </c>
      <c r="AH22" s="1">
        <v>66.761800000000008</v>
      </c>
      <c r="AI22" s="1">
        <v>34.4666</v>
      </c>
      <c r="AJ22" s="1" t="s">
        <v>44</v>
      </c>
      <c r="AK22" s="1">
        <f t="shared" si="10"/>
        <v>66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63</v>
      </c>
      <c r="B23" s="1" t="s">
        <v>38</v>
      </c>
      <c r="C23" s="1">
        <v>134.096</v>
      </c>
      <c r="D23" s="1">
        <v>300.99400000000003</v>
      </c>
      <c r="E23" s="1">
        <v>166.86</v>
      </c>
      <c r="F23" s="1">
        <v>268.23</v>
      </c>
      <c r="G23" s="7">
        <v>1</v>
      </c>
      <c r="H23" s="1">
        <v>60</v>
      </c>
      <c r="I23" s="1" t="s">
        <v>39</v>
      </c>
      <c r="J23" s="1">
        <v>161.65</v>
      </c>
      <c r="K23" s="1">
        <f t="shared" si="3"/>
        <v>5.210000000000008</v>
      </c>
      <c r="L23" s="1"/>
      <c r="M23" s="1"/>
      <c r="N23" s="1">
        <v>176.67</v>
      </c>
      <c r="O23" s="1">
        <v>0</v>
      </c>
      <c r="P23" s="1"/>
      <c r="Q23" s="1">
        <f t="shared" si="4"/>
        <v>41.715000000000003</v>
      </c>
      <c r="R23" s="5">
        <f t="shared" si="5"/>
        <v>13.965000000000032</v>
      </c>
      <c r="S23" s="5">
        <f t="shared" si="6"/>
        <v>13.965000000000032</v>
      </c>
      <c r="T23" s="5">
        <f t="shared" si="7"/>
        <v>13.965000000000032</v>
      </c>
      <c r="U23" s="5"/>
      <c r="V23" s="5"/>
      <c r="W23" s="1"/>
      <c r="X23" s="1">
        <f t="shared" si="8"/>
        <v>11</v>
      </c>
      <c r="Y23" s="1">
        <f t="shared" si="9"/>
        <v>10.665228335131246</v>
      </c>
      <c r="Z23" s="1">
        <v>44.471333333333327</v>
      </c>
      <c r="AA23" s="1">
        <v>72.367800000000003</v>
      </c>
      <c r="AB23" s="1">
        <v>63.969200000000001</v>
      </c>
      <c r="AC23" s="1">
        <v>54.990400000000001</v>
      </c>
      <c r="AD23" s="1">
        <v>62.152200000000008</v>
      </c>
      <c r="AE23" s="1">
        <v>59.771400000000007</v>
      </c>
      <c r="AF23" s="1">
        <v>60.000999999999998</v>
      </c>
      <c r="AG23" s="1">
        <v>62.766599999999997</v>
      </c>
      <c r="AH23" s="1">
        <v>57.933999999999997</v>
      </c>
      <c r="AI23" s="1">
        <v>53.307200000000002</v>
      </c>
      <c r="AJ23" s="1" t="s">
        <v>44</v>
      </c>
      <c r="AK23" s="1">
        <f t="shared" si="10"/>
        <v>14</v>
      </c>
      <c r="AL23" s="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64</v>
      </c>
      <c r="B24" s="1" t="s">
        <v>38</v>
      </c>
      <c r="C24" s="1">
        <v>471.41</v>
      </c>
      <c r="D24" s="1">
        <v>802.61900000000003</v>
      </c>
      <c r="E24" s="1">
        <v>537.87</v>
      </c>
      <c r="F24" s="1">
        <v>736.15899999999999</v>
      </c>
      <c r="G24" s="7">
        <v>1</v>
      </c>
      <c r="H24" s="1">
        <v>60</v>
      </c>
      <c r="I24" s="1" t="s">
        <v>39</v>
      </c>
      <c r="J24" s="1">
        <v>516.17999999999995</v>
      </c>
      <c r="K24" s="1">
        <f t="shared" si="3"/>
        <v>21.690000000000055</v>
      </c>
      <c r="L24" s="1"/>
      <c r="M24" s="1"/>
      <c r="N24" s="1">
        <v>744.90699999999993</v>
      </c>
      <c r="O24" s="1">
        <v>0</v>
      </c>
      <c r="P24" s="1"/>
      <c r="Q24" s="1">
        <f t="shared" si="4"/>
        <v>134.4675</v>
      </c>
      <c r="R24" s="5"/>
      <c r="S24" s="5">
        <f t="shared" si="6"/>
        <v>0</v>
      </c>
      <c r="T24" s="5">
        <f t="shared" si="7"/>
        <v>0</v>
      </c>
      <c r="U24" s="5"/>
      <c r="V24" s="5"/>
      <c r="W24" s="1"/>
      <c r="X24" s="1">
        <f t="shared" si="8"/>
        <v>11.014304571736663</v>
      </c>
      <c r="Y24" s="1">
        <f t="shared" si="9"/>
        <v>11.014304571736663</v>
      </c>
      <c r="Z24" s="1">
        <v>145.54666666666671</v>
      </c>
      <c r="AA24" s="1">
        <v>201.18680000000001</v>
      </c>
      <c r="AB24" s="1">
        <v>198.99459999999999</v>
      </c>
      <c r="AC24" s="1">
        <v>199.39599999999999</v>
      </c>
      <c r="AD24" s="1">
        <v>200.26419999999999</v>
      </c>
      <c r="AE24" s="1">
        <v>212.56639999999999</v>
      </c>
      <c r="AF24" s="1">
        <v>202.9992</v>
      </c>
      <c r="AG24" s="1">
        <v>204.22020000000001</v>
      </c>
      <c r="AH24" s="1">
        <v>207.9486</v>
      </c>
      <c r="AI24" s="1">
        <v>168.32919999999999</v>
      </c>
      <c r="AJ24" s="1" t="s">
        <v>65</v>
      </c>
      <c r="AK24" s="1">
        <f t="shared" si="10"/>
        <v>0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66</v>
      </c>
      <c r="B25" s="1" t="s">
        <v>38</v>
      </c>
      <c r="C25" s="1"/>
      <c r="D25" s="1">
        <v>240.84299999999999</v>
      </c>
      <c r="E25" s="1">
        <v>237.05699999999999</v>
      </c>
      <c r="F25" s="1">
        <v>2.3519999999999999</v>
      </c>
      <c r="G25" s="7">
        <v>1</v>
      </c>
      <c r="H25" s="1">
        <v>30</v>
      </c>
      <c r="I25" s="1" t="s">
        <v>39</v>
      </c>
      <c r="J25" s="1">
        <v>217.55</v>
      </c>
      <c r="K25" s="1">
        <f t="shared" si="3"/>
        <v>19.506999999999977</v>
      </c>
      <c r="L25" s="1"/>
      <c r="M25" s="1"/>
      <c r="N25" s="1">
        <v>280.88099999999997</v>
      </c>
      <c r="O25" s="1">
        <v>302</v>
      </c>
      <c r="P25" s="1"/>
      <c r="Q25" s="1">
        <f t="shared" si="4"/>
        <v>59.264249999999997</v>
      </c>
      <c r="R25" s="5">
        <f t="shared" si="5"/>
        <v>66.673750000000013</v>
      </c>
      <c r="S25" s="5">
        <v>60</v>
      </c>
      <c r="T25" s="5">
        <f t="shared" si="7"/>
        <v>60</v>
      </c>
      <c r="U25" s="5"/>
      <c r="V25" s="5"/>
      <c r="W25" s="1"/>
      <c r="X25" s="1">
        <f t="shared" si="8"/>
        <v>10.887389952627426</v>
      </c>
      <c r="Y25" s="1">
        <f t="shared" si="9"/>
        <v>9.8749752169309488</v>
      </c>
      <c r="Z25" s="1">
        <v>63.217000000000013</v>
      </c>
      <c r="AA25" s="1">
        <v>25.075199999999999</v>
      </c>
      <c r="AB25" s="1">
        <v>46.075800000000001</v>
      </c>
      <c r="AC25" s="1">
        <v>53.784199999999998</v>
      </c>
      <c r="AD25" s="1">
        <v>52.867199999999997</v>
      </c>
      <c r="AE25" s="1">
        <v>49.1434</v>
      </c>
      <c r="AF25" s="1">
        <v>49.384799999999998</v>
      </c>
      <c r="AG25" s="1">
        <v>42.070999999999998</v>
      </c>
      <c r="AH25" s="1">
        <v>39.614999999999988</v>
      </c>
      <c r="AI25" s="1">
        <v>35.146599999999999</v>
      </c>
      <c r="AJ25" s="1" t="s">
        <v>67</v>
      </c>
      <c r="AK25" s="1">
        <f t="shared" si="10"/>
        <v>60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68</v>
      </c>
      <c r="B26" s="1" t="s">
        <v>38</v>
      </c>
      <c r="C26" s="1"/>
      <c r="D26" s="1">
        <v>107.265</v>
      </c>
      <c r="E26" s="1">
        <v>80.938999999999993</v>
      </c>
      <c r="F26" s="1">
        <v>17.53</v>
      </c>
      <c r="G26" s="7">
        <v>1</v>
      </c>
      <c r="H26" s="1">
        <v>30</v>
      </c>
      <c r="I26" s="1" t="s">
        <v>39</v>
      </c>
      <c r="J26" s="1">
        <v>154.1</v>
      </c>
      <c r="K26" s="1">
        <f t="shared" si="3"/>
        <v>-73.161000000000001</v>
      </c>
      <c r="L26" s="1"/>
      <c r="M26" s="1"/>
      <c r="N26" s="1">
        <v>282.63479999999998</v>
      </c>
      <c r="O26" s="1">
        <v>0</v>
      </c>
      <c r="P26" s="1"/>
      <c r="Q26" s="1">
        <f t="shared" si="4"/>
        <v>20.234749999999998</v>
      </c>
      <c r="R26" s="5"/>
      <c r="S26" s="5">
        <f t="shared" si="6"/>
        <v>0</v>
      </c>
      <c r="T26" s="5">
        <f t="shared" si="7"/>
        <v>0</v>
      </c>
      <c r="U26" s="5"/>
      <c r="V26" s="5"/>
      <c r="W26" s="1"/>
      <c r="X26" s="1">
        <f t="shared" si="8"/>
        <v>14.834124464102597</v>
      </c>
      <c r="Y26" s="1">
        <f t="shared" si="9"/>
        <v>14.834124464102597</v>
      </c>
      <c r="Z26" s="1">
        <v>27.946666666666669</v>
      </c>
      <c r="AA26" s="1">
        <v>30.622399999999999</v>
      </c>
      <c r="AB26" s="1">
        <v>23.3508</v>
      </c>
      <c r="AC26" s="1">
        <v>36.4392</v>
      </c>
      <c r="AD26" s="1">
        <v>42.9358</v>
      </c>
      <c r="AE26" s="1">
        <v>38.676000000000002</v>
      </c>
      <c r="AF26" s="1">
        <v>34.626199999999997</v>
      </c>
      <c r="AG26" s="1">
        <v>38.756599999999999</v>
      </c>
      <c r="AH26" s="1">
        <v>38.4938</v>
      </c>
      <c r="AI26" s="1">
        <v>32.966000000000001</v>
      </c>
      <c r="AJ26" s="1" t="s">
        <v>67</v>
      </c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69</v>
      </c>
      <c r="B27" s="1" t="s">
        <v>38</v>
      </c>
      <c r="C27" s="1">
        <v>-1.4470000000000001</v>
      </c>
      <c r="D27" s="1">
        <v>402.60300000000001</v>
      </c>
      <c r="E27" s="1">
        <v>353.63299999999998</v>
      </c>
      <c r="F27" s="1">
        <v>47.523000000000003</v>
      </c>
      <c r="G27" s="7">
        <v>1</v>
      </c>
      <c r="H27" s="1">
        <v>30</v>
      </c>
      <c r="I27" s="1" t="s">
        <v>39</v>
      </c>
      <c r="J27" s="1">
        <v>349.9</v>
      </c>
      <c r="K27" s="1">
        <f t="shared" si="3"/>
        <v>3.7330000000000041</v>
      </c>
      <c r="L27" s="1"/>
      <c r="M27" s="1"/>
      <c r="N27" s="1">
        <v>635.69680000000005</v>
      </c>
      <c r="O27" s="1">
        <v>99</v>
      </c>
      <c r="P27" s="1"/>
      <c r="Q27" s="1">
        <f t="shared" si="4"/>
        <v>88.408249999999995</v>
      </c>
      <c r="R27" s="5">
        <f t="shared" si="5"/>
        <v>190.27094999999989</v>
      </c>
      <c r="S27" s="5">
        <v>180</v>
      </c>
      <c r="T27" s="5">
        <f t="shared" si="7"/>
        <v>180</v>
      </c>
      <c r="U27" s="5"/>
      <c r="V27" s="5"/>
      <c r="W27" s="1"/>
      <c r="X27" s="1">
        <f t="shared" si="8"/>
        <v>10.883823625057618</v>
      </c>
      <c r="Y27" s="1">
        <f t="shared" si="9"/>
        <v>8.8478145421948753</v>
      </c>
      <c r="Z27" s="1">
        <v>87.359333333333325</v>
      </c>
      <c r="AA27" s="1">
        <v>76.02000000000001</v>
      </c>
      <c r="AB27" s="1">
        <v>80.002200000000002</v>
      </c>
      <c r="AC27" s="1">
        <v>102.849</v>
      </c>
      <c r="AD27" s="1">
        <v>108.262</v>
      </c>
      <c r="AE27" s="1">
        <v>101.4766</v>
      </c>
      <c r="AF27" s="1">
        <v>97.41040000000001</v>
      </c>
      <c r="AG27" s="1">
        <v>80.50800000000001</v>
      </c>
      <c r="AH27" s="1">
        <v>81.654600000000002</v>
      </c>
      <c r="AI27" s="1">
        <v>92.848600000000005</v>
      </c>
      <c r="AJ27" s="1" t="s">
        <v>67</v>
      </c>
      <c r="AK27" s="1">
        <f t="shared" si="10"/>
        <v>180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70</v>
      </c>
      <c r="B28" s="1" t="s">
        <v>38</v>
      </c>
      <c r="C28" s="1">
        <v>20.073</v>
      </c>
      <c r="D28" s="1">
        <v>40.625999999999998</v>
      </c>
      <c r="E28" s="1">
        <v>17.728999999999999</v>
      </c>
      <c r="F28" s="1">
        <v>42.97</v>
      </c>
      <c r="G28" s="7">
        <v>1</v>
      </c>
      <c r="H28" s="1">
        <v>45</v>
      </c>
      <c r="I28" s="1" t="s">
        <v>39</v>
      </c>
      <c r="J28" s="1">
        <v>19.5</v>
      </c>
      <c r="K28" s="1">
        <f t="shared" si="3"/>
        <v>-1.7710000000000008</v>
      </c>
      <c r="L28" s="1"/>
      <c r="M28" s="1"/>
      <c r="N28" s="1">
        <v>0</v>
      </c>
      <c r="O28" s="1">
        <v>10</v>
      </c>
      <c r="P28" s="1"/>
      <c r="Q28" s="1">
        <f t="shared" si="4"/>
        <v>4.4322499999999998</v>
      </c>
      <c r="R28" s="5"/>
      <c r="S28" s="5">
        <f t="shared" si="6"/>
        <v>0</v>
      </c>
      <c r="T28" s="5">
        <f t="shared" si="7"/>
        <v>0</v>
      </c>
      <c r="U28" s="5"/>
      <c r="V28" s="5"/>
      <c r="W28" s="1"/>
      <c r="X28" s="1">
        <f t="shared" si="8"/>
        <v>11.951040667832366</v>
      </c>
      <c r="Y28" s="1">
        <f t="shared" si="9"/>
        <v>11.951040667832366</v>
      </c>
      <c r="Z28" s="1">
        <v>5.4556666666666667</v>
      </c>
      <c r="AA28" s="1">
        <v>5.4862000000000002</v>
      </c>
      <c r="AB28" s="1">
        <v>7.258799999999999</v>
      </c>
      <c r="AC28" s="1">
        <v>6.2203999999999997</v>
      </c>
      <c r="AD28" s="1">
        <v>7.6120000000000001</v>
      </c>
      <c r="AE28" s="1">
        <v>9.4957999999999991</v>
      </c>
      <c r="AF28" s="1">
        <v>9.0716000000000001</v>
      </c>
      <c r="AG28" s="1">
        <v>6.6156000000000006</v>
      </c>
      <c r="AH28" s="1">
        <v>7.3574000000000002</v>
      </c>
      <c r="AI28" s="1">
        <v>6.0057999999999998</v>
      </c>
      <c r="AJ28" s="1"/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71</v>
      </c>
      <c r="B29" s="1" t="s">
        <v>38</v>
      </c>
      <c r="C29" s="1"/>
      <c r="D29" s="1">
        <v>2010.5609999999999</v>
      </c>
      <c r="E29" s="1">
        <v>1253.819</v>
      </c>
      <c r="F29" s="1">
        <v>756.74199999999996</v>
      </c>
      <c r="G29" s="7">
        <v>1</v>
      </c>
      <c r="H29" s="1">
        <v>40</v>
      </c>
      <c r="I29" s="1" t="s">
        <v>39</v>
      </c>
      <c r="J29" s="1">
        <v>1108.6500000000001</v>
      </c>
      <c r="K29" s="1">
        <f t="shared" si="3"/>
        <v>145.16899999999987</v>
      </c>
      <c r="L29" s="1"/>
      <c r="M29" s="1"/>
      <c r="N29" s="1">
        <v>1200</v>
      </c>
      <c r="O29" s="1">
        <v>835</v>
      </c>
      <c r="P29" s="1"/>
      <c r="Q29" s="1">
        <f t="shared" si="4"/>
        <v>313.45474999999999</v>
      </c>
      <c r="R29" s="5">
        <f t="shared" si="5"/>
        <v>656.26025000000004</v>
      </c>
      <c r="S29" s="5">
        <v>500</v>
      </c>
      <c r="T29" s="5">
        <f t="shared" si="7"/>
        <v>150</v>
      </c>
      <c r="U29" s="5">
        <v>350</v>
      </c>
      <c r="V29" s="5"/>
      <c r="W29" s="1"/>
      <c r="X29" s="1">
        <f t="shared" si="8"/>
        <v>10.501490246997374</v>
      </c>
      <c r="Y29" s="1">
        <f t="shared" si="9"/>
        <v>8.9063636776919157</v>
      </c>
      <c r="Z29" s="1">
        <v>311.18799999999999</v>
      </c>
      <c r="AA29" s="1">
        <v>307.12099999999998</v>
      </c>
      <c r="AB29" s="1">
        <v>367.20139999999998</v>
      </c>
      <c r="AC29" s="1">
        <v>348.971</v>
      </c>
      <c r="AD29" s="1">
        <v>352.45859999999999</v>
      </c>
      <c r="AE29" s="1">
        <v>352.26280000000003</v>
      </c>
      <c r="AF29" s="1">
        <v>343.04079999999999</v>
      </c>
      <c r="AG29" s="1">
        <v>338.72460000000001</v>
      </c>
      <c r="AH29" s="1">
        <v>330.60899999999998</v>
      </c>
      <c r="AI29" s="1">
        <v>314.97160000000002</v>
      </c>
      <c r="AJ29" s="21" t="s">
        <v>61</v>
      </c>
      <c r="AK29" s="1">
        <f t="shared" si="10"/>
        <v>150</v>
      </c>
      <c r="AL29" s="1">
        <f t="shared" si="11"/>
        <v>350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72</v>
      </c>
      <c r="B30" s="1" t="s">
        <v>38</v>
      </c>
      <c r="C30" s="1">
        <v>14.454000000000001</v>
      </c>
      <c r="D30" s="1">
        <v>26.166</v>
      </c>
      <c r="E30" s="1">
        <v>40.619999999999997</v>
      </c>
      <c r="F30" s="1"/>
      <c r="G30" s="7">
        <v>1</v>
      </c>
      <c r="H30" s="1">
        <v>40</v>
      </c>
      <c r="I30" s="1" t="s">
        <v>39</v>
      </c>
      <c r="J30" s="1">
        <v>39.799999999999997</v>
      </c>
      <c r="K30" s="1">
        <f t="shared" si="3"/>
        <v>0.82000000000000028</v>
      </c>
      <c r="L30" s="1"/>
      <c r="M30" s="1"/>
      <c r="N30" s="1">
        <v>22.537400000000002</v>
      </c>
      <c r="O30" s="1">
        <v>59</v>
      </c>
      <c r="P30" s="1"/>
      <c r="Q30" s="1">
        <f t="shared" si="4"/>
        <v>10.154999999999999</v>
      </c>
      <c r="R30" s="5">
        <f t="shared" si="5"/>
        <v>30.167599999999997</v>
      </c>
      <c r="S30" s="5">
        <f>V30</f>
        <v>0</v>
      </c>
      <c r="T30" s="5">
        <f t="shared" si="7"/>
        <v>0</v>
      </c>
      <c r="U30" s="5"/>
      <c r="V30" s="5">
        <v>0</v>
      </c>
      <c r="W30" s="1" t="s">
        <v>155</v>
      </c>
      <c r="X30" s="1">
        <f t="shared" si="8"/>
        <v>8.0292860659773524</v>
      </c>
      <c r="Y30" s="1">
        <f t="shared" si="9"/>
        <v>8.0292860659773524</v>
      </c>
      <c r="Z30" s="1">
        <v>10.16033333333333</v>
      </c>
      <c r="AA30" s="1">
        <v>2.0581999999999998</v>
      </c>
      <c r="AB30" s="1">
        <v>4.0644</v>
      </c>
      <c r="AC30" s="1">
        <v>6.7117999999999993</v>
      </c>
      <c r="AD30" s="1">
        <v>5.9914000000000014</v>
      </c>
      <c r="AE30" s="1">
        <v>4.9480000000000004</v>
      </c>
      <c r="AF30" s="1">
        <v>5.2235999999999994</v>
      </c>
      <c r="AG30" s="1">
        <v>2.5358000000000001</v>
      </c>
      <c r="AH30" s="1">
        <v>1.9692000000000001</v>
      </c>
      <c r="AI30" s="1">
        <v>5.5267999999999997</v>
      </c>
      <c r="AJ30" s="1" t="s">
        <v>158</v>
      </c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73</v>
      </c>
      <c r="B31" s="1" t="s">
        <v>38</v>
      </c>
      <c r="C31" s="1"/>
      <c r="D31" s="1">
        <v>8.1880000000000006</v>
      </c>
      <c r="E31" s="1">
        <v>8.1880000000000006</v>
      </c>
      <c r="F31" s="1"/>
      <c r="G31" s="7">
        <v>1</v>
      </c>
      <c r="H31" s="1">
        <v>30</v>
      </c>
      <c r="I31" s="1" t="s">
        <v>39</v>
      </c>
      <c r="J31" s="1">
        <v>20.8</v>
      </c>
      <c r="K31" s="1">
        <f t="shared" si="3"/>
        <v>-12.612</v>
      </c>
      <c r="L31" s="1"/>
      <c r="M31" s="1"/>
      <c r="N31" s="1">
        <v>309.66500000000002</v>
      </c>
      <c r="O31" s="1">
        <v>0</v>
      </c>
      <c r="P31" s="1"/>
      <c r="Q31" s="1">
        <f t="shared" si="4"/>
        <v>2.0470000000000002</v>
      </c>
      <c r="R31" s="5"/>
      <c r="S31" s="5">
        <f t="shared" si="6"/>
        <v>0</v>
      </c>
      <c r="T31" s="5">
        <f t="shared" si="7"/>
        <v>0</v>
      </c>
      <c r="U31" s="5"/>
      <c r="V31" s="5"/>
      <c r="W31" s="1"/>
      <c r="X31" s="1">
        <f t="shared" si="8"/>
        <v>151.27747923790915</v>
      </c>
      <c r="Y31" s="1">
        <f t="shared" si="9"/>
        <v>151.27747923790915</v>
      </c>
      <c r="Z31" s="1">
        <v>2.7293333333333329</v>
      </c>
      <c r="AA31" s="1">
        <v>20.6708</v>
      </c>
      <c r="AB31" s="1">
        <v>7.4670000000000014</v>
      </c>
      <c r="AC31" s="1">
        <v>34.158200000000001</v>
      </c>
      <c r="AD31" s="1">
        <v>36.9754</v>
      </c>
      <c r="AE31" s="1">
        <v>29.041399999999999</v>
      </c>
      <c r="AF31" s="1">
        <v>26.642800000000001</v>
      </c>
      <c r="AG31" s="1">
        <v>38.744199999999999</v>
      </c>
      <c r="AH31" s="1">
        <v>35.431800000000003</v>
      </c>
      <c r="AI31" s="1">
        <v>25.2804</v>
      </c>
      <c r="AJ31" s="1" t="s">
        <v>67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74</v>
      </c>
      <c r="B32" s="1" t="s">
        <v>38</v>
      </c>
      <c r="C32" s="1">
        <v>54.488999999999997</v>
      </c>
      <c r="D32" s="1"/>
      <c r="E32" s="1">
        <v>13.664</v>
      </c>
      <c r="F32" s="1">
        <v>34.823999999999998</v>
      </c>
      <c r="G32" s="7">
        <v>1</v>
      </c>
      <c r="H32" s="1">
        <v>50</v>
      </c>
      <c r="I32" s="1" t="s">
        <v>39</v>
      </c>
      <c r="J32" s="1">
        <v>12.2</v>
      </c>
      <c r="K32" s="1">
        <f t="shared" si="3"/>
        <v>1.4640000000000004</v>
      </c>
      <c r="L32" s="1"/>
      <c r="M32" s="1"/>
      <c r="N32" s="1">
        <v>0</v>
      </c>
      <c r="O32" s="1">
        <v>0</v>
      </c>
      <c r="P32" s="1"/>
      <c r="Q32" s="1">
        <f t="shared" si="4"/>
        <v>3.4159999999999999</v>
      </c>
      <c r="R32" s="5">
        <v>5</v>
      </c>
      <c r="S32" s="5">
        <f t="shared" ref="S32:S33" si="12">V32</f>
        <v>0</v>
      </c>
      <c r="T32" s="5">
        <f t="shared" si="7"/>
        <v>0</v>
      </c>
      <c r="U32" s="5"/>
      <c r="V32" s="5">
        <v>0</v>
      </c>
      <c r="W32" s="1" t="s">
        <v>153</v>
      </c>
      <c r="X32" s="1">
        <f t="shared" si="8"/>
        <v>10.194379391100702</v>
      </c>
      <c r="Y32" s="1">
        <f t="shared" si="9"/>
        <v>10.194379391100702</v>
      </c>
      <c r="Z32" s="1">
        <v>4.25</v>
      </c>
      <c r="AA32" s="1">
        <v>13.583600000000001</v>
      </c>
      <c r="AB32" s="1">
        <v>10.266</v>
      </c>
      <c r="AC32" s="1">
        <v>11.497</v>
      </c>
      <c r="AD32" s="1">
        <v>12.247</v>
      </c>
      <c r="AE32" s="1">
        <v>4.4240000000000004</v>
      </c>
      <c r="AF32" s="1">
        <v>3.2707999999999999</v>
      </c>
      <c r="AG32" s="1">
        <v>22.507200000000001</v>
      </c>
      <c r="AH32" s="1">
        <v>13.978400000000001</v>
      </c>
      <c r="AI32" s="1">
        <v>0.29039999999999999</v>
      </c>
      <c r="AJ32" s="1" t="s">
        <v>158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76</v>
      </c>
      <c r="B33" s="1" t="s">
        <v>38</v>
      </c>
      <c r="C33" s="1">
        <v>10.869</v>
      </c>
      <c r="D33" s="1"/>
      <c r="E33" s="1">
        <v>10.816000000000001</v>
      </c>
      <c r="F33" s="1"/>
      <c r="G33" s="7">
        <v>1</v>
      </c>
      <c r="H33" s="1">
        <v>50</v>
      </c>
      <c r="I33" s="1" t="s">
        <v>39</v>
      </c>
      <c r="J33" s="1">
        <v>16.5</v>
      </c>
      <c r="K33" s="1">
        <f t="shared" si="3"/>
        <v>-5.6839999999999993</v>
      </c>
      <c r="L33" s="1"/>
      <c r="M33" s="1"/>
      <c r="N33" s="1">
        <v>0</v>
      </c>
      <c r="O33" s="1">
        <v>22</v>
      </c>
      <c r="P33" s="1"/>
      <c r="Q33" s="1">
        <f t="shared" si="4"/>
        <v>2.7040000000000002</v>
      </c>
      <c r="R33" s="5">
        <f t="shared" si="5"/>
        <v>7.7440000000000033</v>
      </c>
      <c r="S33" s="5">
        <f t="shared" si="12"/>
        <v>0</v>
      </c>
      <c r="T33" s="5">
        <f t="shared" si="7"/>
        <v>0</v>
      </c>
      <c r="U33" s="5"/>
      <c r="V33" s="5">
        <v>0</v>
      </c>
      <c r="W33" s="1" t="s">
        <v>155</v>
      </c>
      <c r="X33" s="1">
        <f t="shared" si="8"/>
        <v>8.1360946745562117</v>
      </c>
      <c r="Y33" s="1">
        <f t="shared" si="9"/>
        <v>8.1360946745562117</v>
      </c>
      <c r="Z33" s="1">
        <v>3.6053333333333342</v>
      </c>
      <c r="AA33" s="1">
        <v>6.0679999999999996</v>
      </c>
      <c r="AB33" s="1">
        <v>3.9060000000000001</v>
      </c>
      <c r="AC33" s="1">
        <v>3.4775999999999998</v>
      </c>
      <c r="AD33" s="1">
        <v>4.0616000000000003</v>
      </c>
      <c r="AE33" s="1">
        <v>5.5157999999999996</v>
      </c>
      <c r="AF33" s="1">
        <v>4.3542000000000014</v>
      </c>
      <c r="AG33" s="1">
        <v>12.6754</v>
      </c>
      <c r="AH33" s="1">
        <v>10.237</v>
      </c>
      <c r="AI33" s="1">
        <v>3.3483999999999998</v>
      </c>
      <c r="AJ33" s="1" t="s">
        <v>158</v>
      </c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78</v>
      </c>
      <c r="B34" s="1" t="s">
        <v>43</v>
      </c>
      <c r="C34" s="1">
        <v>507</v>
      </c>
      <c r="D34" s="1">
        <v>984</v>
      </c>
      <c r="E34" s="1">
        <v>1025</v>
      </c>
      <c r="F34" s="1">
        <v>466</v>
      </c>
      <c r="G34" s="7">
        <v>0.4</v>
      </c>
      <c r="H34" s="1">
        <v>45</v>
      </c>
      <c r="I34" s="1" t="s">
        <v>39</v>
      </c>
      <c r="J34" s="1">
        <v>1023</v>
      </c>
      <c r="K34" s="1">
        <f t="shared" si="3"/>
        <v>2</v>
      </c>
      <c r="L34" s="1"/>
      <c r="M34" s="1"/>
      <c r="N34" s="1">
        <v>1475</v>
      </c>
      <c r="O34" s="1">
        <v>54</v>
      </c>
      <c r="P34" s="1"/>
      <c r="Q34" s="1">
        <f t="shared" si="4"/>
        <v>256.25</v>
      </c>
      <c r="R34" s="5">
        <f t="shared" si="5"/>
        <v>823.75</v>
      </c>
      <c r="S34" s="5">
        <v>750</v>
      </c>
      <c r="T34" s="5">
        <f t="shared" si="7"/>
        <v>250</v>
      </c>
      <c r="U34" s="5">
        <v>500</v>
      </c>
      <c r="V34" s="5"/>
      <c r="W34" s="1"/>
      <c r="X34" s="1">
        <f t="shared" si="8"/>
        <v>10.71219512195122</v>
      </c>
      <c r="Y34" s="1">
        <f t="shared" si="9"/>
        <v>7.7853658536585364</v>
      </c>
      <c r="Z34" s="1">
        <v>232.33333333333329</v>
      </c>
      <c r="AA34" s="1">
        <v>238.4</v>
      </c>
      <c r="AB34" s="1">
        <v>274.2</v>
      </c>
      <c r="AC34" s="1">
        <v>321.60000000000002</v>
      </c>
      <c r="AD34" s="1">
        <v>306</v>
      </c>
      <c r="AE34" s="1">
        <v>285.2</v>
      </c>
      <c r="AF34" s="1">
        <v>286.39999999999998</v>
      </c>
      <c r="AG34" s="1">
        <v>311</v>
      </c>
      <c r="AH34" s="1">
        <v>318.60000000000002</v>
      </c>
      <c r="AI34" s="1">
        <v>281.60000000000002</v>
      </c>
      <c r="AJ34" s="1" t="s">
        <v>79</v>
      </c>
      <c r="AK34" s="1">
        <f t="shared" si="10"/>
        <v>100</v>
      </c>
      <c r="AL34" s="1">
        <f t="shared" si="11"/>
        <v>200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80</v>
      </c>
      <c r="B35" s="1" t="s">
        <v>43</v>
      </c>
      <c r="C35" s="1">
        <v>406</v>
      </c>
      <c r="D35" s="1">
        <v>300</v>
      </c>
      <c r="E35" s="1">
        <v>473</v>
      </c>
      <c r="F35" s="1">
        <v>233</v>
      </c>
      <c r="G35" s="7">
        <v>0.45</v>
      </c>
      <c r="H35" s="1">
        <v>50</v>
      </c>
      <c r="I35" s="1" t="s">
        <v>39</v>
      </c>
      <c r="J35" s="1">
        <v>459</v>
      </c>
      <c r="K35" s="1">
        <f t="shared" si="3"/>
        <v>14</v>
      </c>
      <c r="L35" s="1"/>
      <c r="M35" s="1"/>
      <c r="N35" s="1">
        <v>0</v>
      </c>
      <c r="O35" s="1">
        <v>614</v>
      </c>
      <c r="P35" s="1"/>
      <c r="Q35" s="1">
        <f t="shared" si="4"/>
        <v>118.25</v>
      </c>
      <c r="R35" s="5">
        <f t="shared" si="5"/>
        <v>453.75</v>
      </c>
      <c r="S35" s="5">
        <v>400</v>
      </c>
      <c r="T35" s="5">
        <f t="shared" si="7"/>
        <v>150</v>
      </c>
      <c r="U35" s="5">
        <v>250</v>
      </c>
      <c r="V35" s="5"/>
      <c r="W35" s="1"/>
      <c r="X35" s="1">
        <f t="shared" si="8"/>
        <v>10.545454545454545</v>
      </c>
      <c r="Y35" s="1">
        <f t="shared" si="9"/>
        <v>7.1627906976744189</v>
      </c>
      <c r="Z35" s="1">
        <v>110</v>
      </c>
      <c r="AA35" s="1">
        <v>111.6</v>
      </c>
      <c r="AB35" s="1">
        <v>94.4</v>
      </c>
      <c r="AC35" s="1">
        <v>101.6</v>
      </c>
      <c r="AD35" s="1">
        <v>79.599999999999994</v>
      </c>
      <c r="AE35" s="1">
        <v>37.799999999999997</v>
      </c>
      <c r="AF35" s="1">
        <v>54</v>
      </c>
      <c r="AG35" s="1">
        <v>64</v>
      </c>
      <c r="AH35" s="1">
        <v>65.8</v>
      </c>
      <c r="AI35" s="1">
        <v>113</v>
      </c>
      <c r="AJ35" s="1"/>
      <c r="AK35" s="1">
        <f t="shared" si="10"/>
        <v>68</v>
      </c>
      <c r="AL35" s="1">
        <f t="shared" si="11"/>
        <v>113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81</v>
      </c>
      <c r="B36" s="1" t="s">
        <v>43</v>
      </c>
      <c r="C36" s="1">
        <v>73</v>
      </c>
      <c r="D36" s="1">
        <v>714</v>
      </c>
      <c r="E36" s="1">
        <v>783</v>
      </c>
      <c r="F36" s="1">
        <v>4</v>
      </c>
      <c r="G36" s="7">
        <v>0.4</v>
      </c>
      <c r="H36" s="1">
        <v>45</v>
      </c>
      <c r="I36" s="1" t="s">
        <v>39</v>
      </c>
      <c r="J36" s="1">
        <v>888</v>
      </c>
      <c r="K36" s="1">
        <f t="shared" si="3"/>
        <v>-105</v>
      </c>
      <c r="L36" s="1"/>
      <c r="M36" s="1"/>
      <c r="N36" s="1">
        <v>1300</v>
      </c>
      <c r="O36" s="1">
        <v>487</v>
      </c>
      <c r="P36" s="1"/>
      <c r="Q36" s="1">
        <f t="shared" si="4"/>
        <v>195.75</v>
      </c>
      <c r="R36" s="5">
        <f t="shared" si="5"/>
        <v>362.25</v>
      </c>
      <c r="S36" s="5">
        <v>300</v>
      </c>
      <c r="T36" s="5">
        <f t="shared" si="7"/>
        <v>100</v>
      </c>
      <c r="U36" s="5">
        <v>200</v>
      </c>
      <c r="V36" s="5"/>
      <c r="W36" s="1"/>
      <c r="X36" s="1">
        <f t="shared" si="8"/>
        <v>10.68199233716475</v>
      </c>
      <c r="Y36" s="1">
        <f t="shared" si="9"/>
        <v>9.1494252873563227</v>
      </c>
      <c r="Z36" s="1">
        <v>198</v>
      </c>
      <c r="AA36" s="1">
        <v>211.8</v>
      </c>
      <c r="AB36" s="1">
        <v>210.2</v>
      </c>
      <c r="AC36" s="1">
        <v>220.6</v>
      </c>
      <c r="AD36" s="1">
        <v>220.4</v>
      </c>
      <c r="AE36" s="1">
        <v>231</v>
      </c>
      <c r="AF36" s="1">
        <v>245.6</v>
      </c>
      <c r="AG36" s="1">
        <v>230.8</v>
      </c>
      <c r="AH36" s="1">
        <v>221.6</v>
      </c>
      <c r="AI36" s="1">
        <v>225.8</v>
      </c>
      <c r="AJ36" s="1" t="s">
        <v>79</v>
      </c>
      <c r="AK36" s="1">
        <f t="shared" si="10"/>
        <v>40</v>
      </c>
      <c r="AL36" s="1">
        <f t="shared" si="11"/>
        <v>80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82</v>
      </c>
      <c r="B37" s="1" t="s">
        <v>38</v>
      </c>
      <c r="C37" s="1">
        <v>61.38</v>
      </c>
      <c r="D37" s="1">
        <v>444.53500000000003</v>
      </c>
      <c r="E37" s="1">
        <v>504.423</v>
      </c>
      <c r="F37" s="1">
        <v>1.492</v>
      </c>
      <c r="G37" s="7">
        <v>1</v>
      </c>
      <c r="H37" s="1">
        <v>45</v>
      </c>
      <c r="I37" s="1" t="s">
        <v>39</v>
      </c>
      <c r="J37" s="1">
        <v>549</v>
      </c>
      <c r="K37" s="1">
        <f t="shared" si="3"/>
        <v>-44.576999999999998</v>
      </c>
      <c r="L37" s="1"/>
      <c r="M37" s="1"/>
      <c r="N37" s="1">
        <v>800</v>
      </c>
      <c r="O37" s="1">
        <v>886</v>
      </c>
      <c r="P37" s="1"/>
      <c r="Q37" s="1">
        <f t="shared" si="4"/>
        <v>126.10575</v>
      </c>
      <c r="R37" s="5"/>
      <c r="S37" s="5">
        <f t="shared" si="6"/>
        <v>0</v>
      </c>
      <c r="T37" s="5">
        <f t="shared" si="7"/>
        <v>0</v>
      </c>
      <c r="U37" s="5"/>
      <c r="V37" s="5"/>
      <c r="W37" s="1"/>
      <c r="X37" s="1">
        <f t="shared" si="8"/>
        <v>13.381562696387753</v>
      </c>
      <c r="Y37" s="1">
        <f t="shared" si="9"/>
        <v>13.381562696387753</v>
      </c>
      <c r="Z37" s="1">
        <v>168.63833333333329</v>
      </c>
      <c r="AA37" s="1">
        <v>122.29519999999999</v>
      </c>
      <c r="AB37" s="1">
        <v>129.46340000000001</v>
      </c>
      <c r="AC37" s="1">
        <v>137.619</v>
      </c>
      <c r="AD37" s="1">
        <v>157.10659999999999</v>
      </c>
      <c r="AE37" s="1">
        <v>163.69280000000001</v>
      </c>
      <c r="AF37" s="1">
        <v>137.5</v>
      </c>
      <c r="AG37" s="1">
        <v>155.732</v>
      </c>
      <c r="AH37" s="1">
        <v>152.16800000000001</v>
      </c>
      <c r="AI37" s="1">
        <v>112.90819999999999</v>
      </c>
      <c r="AJ37" s="1" t="s">
        <v>67</v>
      </c>
      <c r="AK37" s="1">
        <f t="shared" si="10"/>
        <v>0</v>
      </c>
      <c r="AL37" s="1">
        <f t="shared" si="11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83</v>
      </c>
      <c r="B38" s="1" t="s">
        <v>43</v>
      </c>
      <c r="C38" s="1">
        <v>92</v>
      </c>
      <c r="D38" s="1">
        <v>412</v>
      </c>
      <c r="E38" s="1">
        <v>355</v>
      </c>
      <c r="F38" s="1">
        <v>149</v>
      </c>
      <c r="G38" s="7">
        <v>0.45</v>
      </c>
      <c r="H38" s="1">
        <v>45</v>
      </c>
      <c r="I38" s="1" t="s">
        <v>39</v>
      </c>
      <c r="J38" s="1">
        <v>341</v>
      </c>
      <c r="K38" s="1">
        <f t="shared" ref="K38:K69" si="13">E38-J38</f>
        <v>14</v>
      </c>
      <c r="L38" s="1"/>
      <c r="M38" s="1"/>
      <c r="N38" s="1">
        <v>350</v>
      </c>
      <c r="O38" s="1">
        <v>251</v>
      </c>
      <c r="P38" s="1"/>
      <c r="Q38" s="1">
        <f t="shared" si="4"/>
        <v>88.75</v>
      </c>
      <c r="R38" s="5">
        <f t="shared" si="5"/>
        <v>226.25</v>
      </c>
      <c r="S38" s="5">
        <v>200</v>
      </c>
      <c r="T38" s="5">
        <f t="shared" si="7"/>
        <v>100</v>
      </c>
      <c r="U38" s="5">
        <v>100</v>
      </c>
      <c r="V38" s="5"/>
      <c r="W38" s="1"/>
      <c r="X38" s="1">
        <f t="shared" si="8"/>
        <v>10.704225352112676</v>
      </c>
      <c r="Y38" s="1">
        <f t="shared" si="9"/>
        <v>8.4507042253521121</v>
      </c>
      <c r="Z38" s="1">
        <v>85</v>
      </c>
      <c r="AA38" s="1">
        <v>88.8</v>
      </c>
      <c r="AB38" s="1">
        <v>110.4</v>
      </c>
      <c r="AC38" s="1">
        <v>116.2</v>
      </c>
      <c r="AD38" s="1">
        <v>96.6</v>
      </c>
      <c r="AE38" s="1">
        <v>86.8</v>
      </c>
      <c r="AF38" s="1">
        <v>79.599999999999994</v>
      </c>
      <c r="AG38" s="1">
        <v>78.400000000000006</v>
      </c>
      <c r="AH38" s="1">
        <v>103.2</v>
      </c>
      <c r="AI38" s="1">
        <v>104.6</v>
      </c>
      <c r="AJ38" s="1"/>
      <c r="AK38" s="1">
        <f t="shared" si="10"/>
        <v>45</v>
      </c>
      <c r="AL38" s="1">
        <f t="shared" si="11"/>
        <v>45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84</v>
      </c>
      <c r="B39" s="1" t="s">
        <v>43</v>
      </c>
      <c r="C39" s="1">
        <v>206</v>
      </c>
      <c r="D39" s="1">
        <v>324</v>
      </c>
      <c r="E39" s="1">
        <v>349</v>
      </c>
      <c r="F39" s="1">
        <v>179</v>
      </c>
      <c r="G39" s="7">
        <v>0.35</v>
      </c>
      <c r="H39" s="1">
        <v>40</v>
      </c>
      <c r="I39" s="1" t="s">
        <v>39</v>
      </c>
      <c r="J39" s="1">
        <v>340</v>
      </c>
      <c r="K39" s="1">
        <f t="shared" si="13"/>
        <v>9</v>
      </c>
      <c r="L39" s="1"/>
      <c r="M39" s="1"/>
      <c r="N39" s="1">
        <v>262</v>
      </c>
      <c r="O39" s="1">
        <v>100</v>
      </c>
      <c r="P39" s="1"/>
      <c r="Q39" s="1">
        <f t="shared" si="4"/>
        <v>87.25</v>
      </c>
      <c r="R39" s="5">
        <f t="shared" si="5"/>
        <v>418.75</v>
      </c>
      <c r="S39" s="5">
        <v>370</v>
      </c>
      <c r="T39" s="5">
        <f t="shared" si="7"/>
        <v>120</v>
      </c>
      <c r="U39" s="5">
        <v>250</v>
      </c>
      <c r="V39" s="5"/>
      <c r="W39" s="1"/>
      <c r="X39" s="1">
        <f t="shared" si="8"/>
        <v>10.441260744985673</v>
      </c>
      <c r="Y39" s="1">
        <f t="shared" si="9"/>
        <v>6.2005730659025788</v>
      </c>
      <c r="Z39" s="1">
        <v>79.666666666666671</v>
      </c>
      <c r="AA39" s="1">
        <v>113.6</v>
      </c>
      <c r="AB39" s="1">
        <v>111.2</v>
      </c>
      <c r="AC39" s="1">
        <v>86.4</v>
      </c>
      <c r="AD39" s="1">
        <v>88.6</v>
      </c>
      <c r="AE39" s="1">
        <v>78</v>
      </c>
      <c r="AF39" s="1">
        <v>69</v>
      </c>
      <c r="AG39" s="1">
        <v>71</v>
      </c>
      <c r="AH39" s="1">
        <v>86.4</v>
      </c>
      <c r="AI39" s="1">
        <v>114.6</v>
      </c>
      <c r="AJ39" s="1" t="s">
        <v>85</v>
      </c>
      <c r="AK39" s="1">
        <f t="shared" si="10"/>
        <v>42</v>
      </c>
      <c r="AL39" s="1">
        <f t="shared" si="11"/>
        <v>88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86</v>
      </c>
      <c r="B40" s="1" t="s">
        <v>38</v>
      </c>
      <c r="C40" s="1">
        <v>359.21100000000001</v>
      </c>
      <c r="D40" s="1"/>
      <c r="E40" s="1">
        <v>233.482</v>
      </c>
      <c r="F40" s="1">
        <v>125.729</v>
      </c>
      <c r="G40" s="7">
        <v>1</v>
      </c>
      <c r="H40" s="1">
        <v>40</v>
      </c>
      <c r="I40" s="1" t="s">
        <v>39</v>
      </c>
      <c r="J40" s="1">
        <v>227.15</v>
      </c>
      <c r="K40" s="1">
        <f t="shared" si="13"/>
        <v>6.3319999999999936</v>
      </c>
      <c r="L40" s="1"/>
      <c r="M40" s="1"/>
      <c r="N40" s="1">
        <v>121.801</v>
      </c>
      <c r="O40" s="1">
        <v>0</v>
      </c>
      <c r="P40" s="1"/>
      <c r="Q40" s="1">
        <f t="shared" si="4"/>
        <v>58.3705</v>
      </c>
      <c r="R40" s="5">
        <f t="shared" si="5"/>
        <v>394.5455</v>
      </c>
      <c r="S40" s="5">
        <v>100</v>
      </c>
      <c r="T40" s="5">
        <f t="shared" si="7"/>
        <v>100</v>
      </c>
      <c r="U40" s="5"/>
      <c r="V40" s="5">
        <v>100</v>
      </c>
      <c r="W40" s="1" t="s">
        <v>153</v>
      </c>
      <c r="X40" s="1">
        <f t="shared" si="8"/>
        <v>5.9538636811403016</v>
      </c>
      <c r="Y40" s="1">
        <f t="shared" si="9"/>
        <v>4.2406695162796275</v>
      </c>
      <c r="Z40" s="1">
        <v>70.653666666666666</v>
      </c>
      <c r="AA40" s="1">
        <v>67.445599999999999</v>
      </c>
      <c r="AB40" s="1">
        <v>53.821199999999997</v>
      </c>
      <c r="AC40" s="1">
        <v>52.868600000000001</v>
      </c>
      <c r="AD40" s="1">
        <v>67.298400000000001</v>
      </c>
      <c r="AE40" s="1">
        <v>43.497</v>
      </c>
      <c r="AF40" s="1">
        <v>28.904</v>
      </c>
      <c r="AG40" s="1">
        <v>61.209799999999987</v>
      </c>
      <c r="AH40" s="1">
        <v>49.669600000000003</v>
      </c>
      <c r="AI40" s="1">
        <v>22.605799999999999</v>
      </c>
      <c r="AJ40" s="1" t="s">
        <v>75</v>
      </c>
      <c r="AK40" s="1">
        <f t="shared" si="10"/>
        <v>100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87</v>
      </c>
      <c r="B41" s="1" t="s">
        <v>43</v>
      </c>
      <c r="C41" s="1">
        <v>194</v>
      </c>
      <c r="D41" s="1">
        <v>150</v>
      </c>
      <c r="E41" s="1">
        <v>313</v>
      </c>
      <c r="F41" s="1">
        <v>29</v>
      </c>
      <c r="G41" s="7">
        <v>0.4</v>
      </c>
      <c r="H41" s="1">
        <v>40</v>
      </c>
      <c r="I41" s="1" t="s">
        <v>39</v>
      </c>
      <c r="J41" s="1">
        <v>314</v>
      </c>
      <c r="K41" s="1">
        <f t="shared" si="13"/>
        <v>-1</v>
      </c>
      <c r="L41" s="1"/>
      <c r="M41" s="1"/>
      <c r="N41" s="1">
        <v>392</v>
      </c>
      <c r="O41" s="1">
        <v>213</v>
      </c>
      <c r="P41" s="1"/>
      <c r="Q41" s="1">
        <f t="shared" si="4"/>
        <v>78.25</v>
      </c>
      <c r="R41" s="5">
        <f t="shared" si="5"/>
        <v>226.75</v>
      </c>
      <c r="S41" s="5">
        <v>200</v>
      </c>
      <c r="T41" s="5">
        <f t="shared" si="7"/>
        <v>100</v>
      </c>
      <c r="U41" s="5">
        <v>100</v>
      </c>
      <c r="V41" s="5"/>
      <c r="W41" s="1"/>
      <c r="X41" s="1">
        <f t="shared" si="8"/>
        <v>10.658146964856231</v>
      </c>
      <c r="Y41" s="1">
        <f t="shared" si="9"/>
        <v>8.1022364217252392</v>
      </c>
      <c r="Z41" s="1">
        <v>73</v>
      </c>
      <c r="AA41" s="1">
        <v>65.8</v>
      </c>
      <c r="AB41" s="1">
        <v>64</v>
      </c>
      <c r="AC41" s="1">
        <v>92.6</v>
      </c>
      <c r="AD41" s="1">
        <v>87</v>
      </c>
      <c r="AE41" s="1">
        <v>80.8</v>
      </c>
      <c r="AF41" s="1">
        <v>97</v>
      </c>
      <c r="AG41" s="1">
        <v>100.8</v>
      </c>
      <c r="AH41" s="1">
        <v>91.4</v>
      </c>
      <c r="AI41" s="1">
        <v>85</v>
      </c>
      <c r="AJ41" s="1"/>
      <c r="AK41" s="1">
        <f t="shared" si="10"/>
        <v>40</v>
      </c>
      <c r="AL41" s="1">
        <f t="shared" si="11"/>
        <v>40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88</v>
      </c>
      <c r="B42" s="1" t="s">
        <v>43</v>
      </c>
      <c r="C42" s="1">
        <v>133</v>
      </c>
      <c r="D42" s="1">
        <v>150</v>
      </c>
      <c r="E42" s="1">
        <v>289</v>
      </c>
      <c r="F42" s="1">
        <v>-6</v>
      </c>
      <c r="G42" s="7">
        <v>0.4</v>
      </c>
      <c r="H42" s="1">
        <v>45</v>
      </c>
      <c r="I42" s="1" t="s">
        <v>39</v>
      </c>
      <c r="J42" s="1">
        <v>397</v>
      </c>
      <c r="K42" s="1">
        <f t="shared" si="13"/>
        <v>-108</v>
      </c>
      <c r="L42" s="1"/>
      <c r="M42" s="1"/>
      <c r="N42" s="1">
        <v>526.1</v>
      </c>
      <c r="O42" s="1">
        <v>374</v>
      </c>
      <c r="P42" s="1"/>
      <c r="Q42" s="1">
        <f t="shared" si="4"/>
        <v>72.25</v>
      </c>
      <c r="R42" s="5"/>
      <c r="S42" s="5">
        <f t="shared" si="6"/>
        <v>0</v>
      </c>
      <c r="T42" s="5">
        <f t="shared" si="7"/>
        <v>0</v>
      </c>
      <c r="U42" s="5"/>
      <c r="V42" s="5"/>
      <c r="W42" s="1"/>
      <c r="X42" s="1">
        <f t="shared" si="8"/>
        <v>12.375086505190312</v>
      </c>
      <c r="Y42" s="1">
        <f t="shared" si="9"/>
        <v>12.375086505190312</v>
      </c>
      <c r="Z42" s="1">
        <v>91</v>
      </c>
      <c r="AA42" s="1">
        <v>83.2</v>
      </c>
      <c r="AB42" s="1">
        <v>72.2</v>
      </c>
      <c r="AC42" s="1">
        <v>98.2</v>
      </c>
      <c r="AD42" s="1">
        <v>92.4</v>
      </c>
      <c r="AE42" s="1">
        <v>72.599999999999994</v>
      </c>
      <c r="AF42" s="1">
        <v>87.4</v>
      </c>
      <c r="AG42" s="1">
        <v>89.8</v>
      </c>
      <c r="AH42" s="1">
        <v>84.2</v>
      </c>
      <c r="AI42" s="1">
        <v>93.8</v>
      </c>
      <c r="AJ42" s="1" t="s">
        <v>79</v>
      </c>
      <c r="AK42" s="1">
        <f t="shared" si="10"/>
        <v>0</v>
      </c>
      <c r="AL42" s="1">
        <f t="shared" si="11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89</v>
      </c>
      <c r="B43" s="1" t="s">
        <v>38</v>
      </c>
      <c r="C43" s="1">
        <v>336.43700000000001</v>
      </c>
      <c r="D43" s="1"/>
      <c r="E43" s="1">
        <v>199.732</v>
      </c>
      <c r="F43" s="1">
        <v>136.70500000000001</v>
      </c>
      <c r="G43" s="7">
        <v>1</v>
      </c>
      <c r="H43" s="1">
        <v>40</v>
      </c>
      <c r="I43" s="1" t="s">
        <v>39</v>
      </c>
      <c r="J43" s="1">
        <v>196.7</v>
      </c>
      <c r="K43" s="1">
        <f t="shared" si="13"/>
        <v>3.0320000000000107</v>
      </c>
      <c r="L43" s="1"/>
      <c r="M43" s="1"/>
      <c r="N43" s="1">
        <v>228.16499999999999</v>
      </c>
      <c r="O43" s="1">
        <v>0</v>
      </c>
      <c r="P43" s="1"/>
      <c r="Q43" s="1">
        <f t="shared" si="4"/>
        <v>49.933</v>
      </c>
      <c r="R43" s="5">
        <f t="shared" si="5"/>
        <v>184.39300000000006</v>
      </c>
      <c r="S43" s="5">
        <f>V43</f>
        <v>0</v>
      </c>
      <c r="T43" s="5">
        <f t="shared" si="7"/>
        <v>0</v>
      </c>
      <c r="U43" s="5"/>
      <c r="V43" s="5">
        <v>0</v>
      </c>
      <c r="W43" s="1" t="s">
        <v>153</v>
      </c>
      <c r="X43" s="1">
        <f t="shared" si="8"/>
        <v>7.307191636793303</v>
      </c>
      <c r="Y43" s="1">
        <f t="shared" si="9"/>
        <v>7.307191636793303</v>
      </c>
      <c r="Z43" s="1">
        <v>54.423666666666662</v>
      </c>
      <c r="AA43" s="1">
        <v>69.836399999999998</v>
      </c>
      <c r="AB43" s="1">
        <v>62.941200000000002</v>
      </c>
      <c r="AC43" s="1">
        <v>64.2928</v>
      </c>
      <c r="AD43" s="1">
        <v>69.365200000000002</v>
      </c>
      <c r="AE43" s="1">
        <v>46.0124</v>
      </c>
      <c r="AF43" s="1">
        <v>43.555199999999999</v>
      </c>
      <c r="AG43" s="1">
        <v>75.708600000000004</v>
      </c>
      <c r="AH43" s="1">
        <v>56.122</v>
      </c>
      <c r="AI43" s="1">
        <v>38.290799999999997</v>
      </c>
      <c r="AJ43" s="1" t="s">
        <v>158</v>
      </c>
      <c r="AK43" s="1">
        <f t="shared" si="10"/>
        <v>0</v>
      </c>
      <c r="AL43" s="1">
        <f t="shared" si="11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90</v>
      </c>
      <c r="B44" s="1" t="s">
        <v>43</v>
      </c>
      <c r="C44" s="1">
        <v>771</v>
      </c>
      <c r="D44" s="1">
        <v>300</v>
      </c>
      <c r="E44" s="1">
        <v>594</v>
      </c>
      <c r="F44" s="1">
        <v>477</v>
      </c>
      <c r="G44" s="7">
        <v>0.35</v>
      </c>
      <c r="H44" s="1">
        <v>40</v>
      </c>
      <c r="I44" s="1" t="s">
        <v>39</v>
      </c>
      <c r="J44" s="1">
        <v>616</v>
      </c>
      <c r="K44" s="1">
        <f t="shared" si="13"/>
        <v>-22</v>
      </c>
      <c r="L44" s="1"/>
      <c r="M44" s="1"/>
      <c r="N44" s="1">
        <v>500</v>
      </c>
      <c r="O44" s="1">
        <v>362</v>
      </c>
      <c r="P44" s="1"/>
      <c r="Q44" s="1">
        <f t="shared" si="4"/>
        <v>148.5</v>
      </c>
      <c r="R44" s="5">
        <f t="shared" si="5"/>
        <v>294.5</v>
      </c>
      <c r="S44" s="5">
        <v>280</v>
      </c>
      <c r="T44" s="5">
        <f t="shared" si="7"/>
        <v>130</v>
      </c>
      <c r="U44" s="5">
        <v>150</v>
      </c>
      <c r="V44" s="5"/>
      <c r="W44" s="1"/>
      <c r="X44" s="1">
        <f t="shared" si="8"/>
        <v>10.902356902356903</v>
      </c>
      <c r="Y44" s="1">
        <f t="shared" si="9"/>
        <v>9.0168350168350173</v>
      </c>
      <c r="Z44" s="1">
        <v>148.66666666666671</v>
      </c>
      <c r="AA44" s="1">
        <v>319</v>
      </c>
      <c r="AB44" s="1">
        <v>295.2</v>
      </c>
      <c r="AC44" s="1">
        <v>257.8</v>
      </c>
      <c r="AD44" s="1">
        <v>270</v>
      </c>
      <c r="AE44" s="1">
        <v>292.8</v>
      </c>
      <c r="AF44" s="1">
        <v>268</v>
      </c>
      <c r="AG44" s="1">
        <v>227.4</v>
      </c>
      <c r="AH44" s="1">
        <v>218.8</v>
      </c>
      <c r="AI44" s="1">
        <v>190.6</v>
      </c>
      <c r="AJ44" s="1" t="s">
        <v>55</v>
      </c>
      <c r="AK44" s="1">
        <f t="shared" si="10"/>
        <v>46</v>
      </c>
      <c r="AL44" s="1">
        <f t="shared" si="11"/>
        <v>53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91</v>
      </c>
      <c r="B45" s="1" t="s">
        <v>43</v>
      </c>
      <c r="C45" s="1">
        <v>74</v>
      </c>
      <c r="D45" s="1">
        <v>300</v>
      </c>
      <c r="E45" s="1">
        <v>383</v>
      </c>
      <c r="F45" s="1">
        <v>-9</v>
      </c>
      <c r="G45" s="7">
        <v>0.4</v>
      </c>
      <c r="H45" s="1">
        <v>40</v>
      </c>
      <c r="I45" s="1" t="s">
        <v>39</v>
      </c>
      <c r="J45" s="1">
        <v>484</v>
      </c>
      <c r="K45" s="1">
        <f t="shared" si="13"/>
        <v>-101</v>
      </c>
      <c r="L45" s="1"/>
      <c r="M45" s="1"/>
      <c r="N45" s="1">
        <v>650</v>
      </c>
      <c r="O45" s="1">
        <v>393</v>
      </c>
      <c r="P45" s="1"/>
      <c r="Q45" s="1">
        <f t="shared" si="4"/>
        <v>95.75</v>
      </c>
      <c r="R45" s="5">
        <f t="shared" si="5"/>
        <v>19.25</v>
      </c>
      <c r="S45" s="5">
        <f t="shared" si="6"/>
        <v>19.25</v>
      </c>
      <c r="T45" s="5">
        <f t="shared" si="7"/>
        <v>19.25</v>
      </c>
      <c r="U45" s="5"/>
      <c r="V45" s="5"/>
      <c r="W45" s="1"/>
      <c r="X45" s="1">
        <f t="shared" si="8"/>
        <v>11</v>
      </c>
      <c r="Y45" s="1">
        <f t="shared" si="9"/>
        <v>10.798955613577023</v>
      </c>
      <c r="Z45" s="1">
        <v>109</v>
      </c>
      <c r="AA45" s="1">
        <v>96.8</v>
      </c>
      <c r="AB45" s="1">
        <v>94</v>
      </c>
      <c r="AC45" s="1">
        <v>114.8</v>
      </c>
      <c r="AD45" s="1">
        <v>118.8</v>
      </c>
      <c r="AE45" s="1">
        <v>115</v>
      </c>
      <c r="AF45" s="1">
        <v>111.4</v>
      </c>
      <c r="AG45" s="1">
        <v>125.6</v>
      </c>
      <c r="AH45" s="1">
        <v>124.2</v>
      </c>
      <c r="AI45" s="1">
        <v>106.8</v>
      </c>
      <c r="AJ45" s="1"/>
      <c r="AK45" s="1">
        <f t="shared" si="10"/>
        <v>8</v>
      </c>
      <c r="AL45" s="1">
        <f t="shared" si="11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92</v>
      </c>
      <c r="B46" s="1" t="s">
        <v>38</v>
      </c>
      <c r="C46" s="1">
        <v>148.03</v>
      </c>
      <c r="D46" s="1">
        <v>919.44</v>
      </c>
      <c r="E46" s="1">
        <v>517.32100000000003</v>
      </c>
      <c r="F46" s="1">
        <v>550.149</v>
      </c>
      <c r="G46" s="7">
        <v>1</v>
      </c>
      <c r="H46" s="1">
        <v>50</v>
      </c>
      <c r="I46" s="1" t="s">
        <v>39</v>
      </c>
      <c r="J46" s="1">
        <v>499.95</v>
      </c>
      <c r="K46" s="1">
        <f t="shared" si="13"/>
        <v>17.371000000000038</v>
      </c>
      <c r="L46" s="1"/>
      <c r="M46" s="1"/>
      <c r="N46" s="1">
        <v>213.17699999999991</v>
      </c>
      <c r="O46" s="1">
        <v>435</v>
      </c>
      <c r="P46" s="1"/>
      <c r="Q46" s="1">
        <f t="shared" si="4"/>
        <v>129.33025000000001</v>
      </c>
      <c r="R46" s="5">
        <f t="shared" si="5"/>
        <v>224.30675000000008</v>
      </c>
      <c r="S46" s="5">
        <v>200</v>
      </c>
      <c r="T46" s="5">
        <f t="shared" si="7"/>
        <v>100</v>
      </c>
      <c r="U46" s="5">
        <v>100</v>
      </c>
      <c r="V46" s="5"/>
      <c r="W46" s="1"/>
      <c r="X46" s="1">
        <f t="shared" si="8"/>
        <v>10.812056730733916</v>
      </c>
      <c r="Y46" s="1">
        <f t="shared" si="9"/>
        <v>9.2656281109794492</v>
      </c>
      <c r="Z46" s="1">
        <v>131.99199999999999</v>
      </c>
      <c r="AA46" s="1">
        <v>193.09960000000001</v>
      </c>
      <c r="AB46" s="1">
        <v>178.87280000000001</v>
      </c>
      <c r="AC46" s="1">
        <v>104.14879999999999</v>
      </c>
      <c r="AD46" s="1">
        <v>121.8592</v>
      </c>
      <c r="AE46" s="1">
        <v>150.4272</v>
      </c>
      <c r="AF46" s="1">
        <v>130.38220000000001</v>
      </c>
      <c r="AG46" s="1">
        <v>125.5962</v>
      </c>
      <c r="AH46" s="1">
        <v>118.342</v>
      </c>
      <c r="AI46" s="1">
        <v>101.929</v>
      </c>
      <c r="AJ46" s="1"/>
      <c r="AK46" s="1">
        <f t="shared" si="10"/>
        <v>100</v>
      </c>
      <c r="AL46" s="1">
        <f t="shared" si="11"/>
        <v>100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93</v>
      </c>
      <c r="B47" s="1" t="s">
        <v>38</v>
      </c>
      <c r="C47" s="1">
        <v>572.17700000000002</v>
      </c>
      <c r="D47" s="1">
        <v>610.65</v>
      </c>
      <c r="E47" s="1">
        <v>824.36800000000005</v>
      </c>
      <c r="F47" s="1">
        <v>358.459</v>
      </c>
      <c r="G47" s="7">
        <v>1</v>
      </c>
      <c r="H47" s="1">
        <v>50</v>
      </c>
      <c r="I47" s="1" t="s">
        <v>39</v>
      </c>
      <c r="J47" s="1">
        <v>795.15</v>
      </c>
      <c r="K47" s="1">
        <f t="shared" si="13"/>
        <v>29.218000000000075</v>
      </c>
      <c r="L47" s="1"/>
      <c r="M47" s="1"/>
      <c r="N47" s="1">
        <v>385.02099999999979</v>
      </c>
      <c r="O47" s="1">
        <v>1320</v>
      </c>
      <c r="P47" s="1"/>
      <c r="Q47" s="1">
        <f t="shared" si="4"/>
        <v>206.09200000000001</v>
      </c>
      <c r="R47" s="5">
        <f t="shared" si="5"/>
        <v>203.53200000000044</v>
      </c>
      <c r="S47" s="5">
        <v>150</v>
      </c>
      <c r="T47" s="5">
        <f t="shared" si="7"/>
        <v>50</v>
      </c>
      <c r="U47" s="5">
        <v>100</v>
      </c>
      <c r="V47" s="5"/>
      <c r="W47" s="1"/>
      <c r="X47" s="1">
        <f t="shared" si="8"/>
        <v>10.740251926324163</v>
      </c>
      <c r="Y47" s="1">
        <f t="shared" si="9"/>
        <v>10.012421636938839</v>
      </c>
      <c r="Z47" s="1">
        <v>222.17400000000001</v>
      </c>
      <c r="AA47" s="1">
        <v>239.691</v>
      </c>
      <c r="AB47" s="1">
        <v>190.30279999999999</v>
      </c>
      <c r="AC47" s="1">
        <v>150.8374</v>
      </c>
      <c r="AD47" s="1">
        <v>152.10339999999999</v>
      </c>
      <c r="AE47" s="1">
        <v>170.24979999999999</v>
      </c>
      <c r="AF47" s="1">
        <v>159.33619999999999</v>
      </c>
      <c r="AG47" s="1">
        <v>173.75620000000001</v>
      </c>
      <c r="AH47" s="1">
        <v>170.18039999999999</v>
      </c>
      <c r="AI47" s="1">
        <v>187.15620000000001</v>
      </c>
      <c r="AJ47" s="1"/>
      <c r="AK47" s="1">
        <f t="shared" si="10"/>
        <v>50</v>
      </c>
      <c r="AL47" s="1">
        <f t="shared" si="11"/>
        <v>100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7" t="s">
        <v>94</v>
      </c>
      <c r="B48" s="17" t="s">
        <v>38</v>
      </c>
      <c r="C48" s="17"/>
      <c r="D48" s="17"/>
      <c r="E48" s="17"/>
      <c r="F48" s="17"/>
      <c r="G48" s="18">
        <v>0</v>
      </c>
      <c r="H48" s="17">
        <v>40</v>
      </c>
      <c r="I48" s="17" t="s">
        <v>39</v>
      </c>
      <c r="J48" s="17"/>
      <c r="K48" s="17">
        <f t="shared" si="13"/>
        <v>0</v>
      </c>
      <c r="L48" s="17"/>
      <c r="M48" s="17"/>
      <c r="N48" s="17"/>
      <c r="O48" s="17"/>
      <c r="P48" s="17"/>
      <c r="Q48" s="17">
        <f t="shared" si="4"/>
        <v>0</v>
      </c>
      <c r="R48" s="19"/>
      <c r="S48" s="19"/>
      <c r="T48" s="19"/>
      <c r="U48" s="19"/>
      <c r="V48" s="19"/>
      <c r="W48" s="17"/>
      <c r="X48" s="17" t="e">
        <f t="shared" ref="X48" si="14">(F48+N48+O48+P48+R48)/Q48</f>
        <v>#DIV/0!</v>
      </c>
      <c r="Y48" s="17" t="e">
        <f t="shared" si="9"/>
        <v>#DIV/0!</v>
      </c>
      <c r="Z48" s="17">
        <v>0</v>
      </c>
      <c r="AA48" s="17">
        <v>-0.37519999999999998</v>
      </c>
      <c r="AB48" s="17">
        <v>-0.82699999999999996</v>
      </c>
      <c r="AC48" s="17">
        <v>-1.6372</v>
      </c>
      <c r="AD48" s="17">
        <v>-0.78839999999999999</v>
      </c>
      <c r="AE48" s="17">
        <v>-0.14480000000000001</v>
      </c>
      <c r="AF48" s="17">
        <v>-0.14480000000000001</v>
      </c>
      <c r="AG48" s="17">
        <v>0.16420000000000001</v>
      </c>
      <c r="AH48" s="17">
        <v>0.68720000000000003</v>
      </c>
      <c r="AI48" s="17">
        <v>11.8506</v>
      </c>
      <c r="AJ48" s="17" t="s">
        <v>95</v>
      </c>
      <c r="AK48" s="17">
        <f t="shared" si="10"/>
        <v>0</v>
      </c>
      <c r="AL48" s="17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96</v>
      </c>
      <c r="B49" s="1" t="s">
        <v>43</v>
      </c>
      <c r="C49" s="1">
        <v>564</v>
      </c>
      <c r="D49" s="1">
        <v>200</v>
      </c>
      <c r="E49" s="1">
        <v>508</v>
      </c>
      <c r="F49" s="1">
        <v>256</v>
      </c>
      <c r="G49" s="7">
        <v>0.45</v>
      </c>
      <c r="H49" s="1">
        <v>50</v>
      </c>
      <c r="I49" s="1" t="s">
        <v>39</v>
      </c>
      <c r="J49" s="1">
        <v>485</v>
      </c>
      <c r="K49" s="1">
        <f t="shared" si="13"/>
        <v>23</v>
      </c>
      <c r="L49" s="1"/>
      <c r="M49" s="1"/>
      <c r="N49" s="1">
        <v>303</v>
      </c>
      <c r="O49" s="1">
        <v>350</v>
      </c>
      <c r="P49" s="1"/>
      <c r="Q49" s="1">
        <f t="shared" si="4"/>
        <v>127</v>
      </c>
      <c r="R49" s="5">
        <f t="shared" si="5"/>
        <v>488</v>
      </c>
      <c r="S49" s="5">
        <v>450</v>
      </c>
      <c r="T49" s="5">
        <f t="shared" ref="T49:T76" si="15">S49-U49</f>
        <v>200</v>
      </c>
      <c r="U49" s="5">
        <v>250</v>
      </c>
      <c r="V49" s="5"/>
      <c r="W49" s="1"/>
      <c r="X49" s="1">
        <f t="shared" ref="X49:X76" si="16">(F49+N49+O49+P49+S49)/Q49</f>
        <v>10.700787401574804</v>
      </c>
      <c r="Y49" s="1">
        <f t="shared" si="9"/>
        <v>7.1574803149606296</v>
      </c>
      <c r="Z49" s="1">
        <v>109</v>
      </c>
      <c r="AA49" s="1">
        <v>126.6</v>
      </c>
      <c r="AB49" s="1">
        <v>100</v>
      </c>
      <c r="AC49" s="1">
        <v>114.2</v>
      </c>
      <c r="AD49" s="1">
        <v>106.4</v>
      </c>
      <c r="AE49" s="1">
        <v>91.4</v>
      </c>
      <c r="AF49" s="1">
        <v>107</v>
      </c>
      <c r="AG49" s="1">
        <v>102.4</v>
      </c>
      <c r="AH49" s="1">
        <v>96.4</v>
      </c>
      <c r="AI49" s="1">
        <v>105.4</v>
      </c>
      <c r="AJ49" s="1" t="s">
        <v>97</v>
      </c>
      <c r="AK49" s="1">
        <f t="shared" si="10"/>
        <v>90</v>
      </c>
      <c r="AL49" s="1">
        <f t="shared" si="11"/>
        <v>113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98</v>
      </c>
      <c r="B50" s="1" t="s">
        <v>38</v>
      </c>
      <c r="C50" s="1">
        <v>40.691000000000003</v>
      </c>
      <c r="D50" s="1">
        <v>99.94</v>
      </c>
      <c r="E50" s="1">
        <v>140.631</v>
      </c>
      <c r="F50" s="1"/>
      <c r="G50" s="7">
        <v>1</v>
      </c>
      <c r="H50" s="1">
        <v>40</v>
      </c>
      <c r="I50" s="1" t="s">
        <v>39</v>
      </c>
      <c r="J50" s="1">
        <v>181</v>
      </c>
      <c r="K50" s="1">
        <f t="shared" si="13"/>
        <v>-40.369</v>
      </c>
      <c r="L50" s="1"/>
      <c r="M50" s="1"/>
      <c r="N50" s="1">
        <v>347.86399999999998</v>
      </c>
      <c r="O50" s="1">
        <v>121</v>
      </c>
      <c r="P50" s="1"/>
      <c r="Q50" s="1">
        <f t="shared" si="4"/>
        <v>35.15775</v>
      </c>
      <c r="R50" s="5"/>
      <c r="S50" s="5">
        <f t="shared" ref="S50:S76" si="17">R50</f>
        <v>0</v>
      </c>
      <c r="T50" s="5">
        <f t="shared" si="15"/>
        <v>0</v>
      </c>
      <c r="U50" s="5"/>
      <c r="V50" s="5"/>
      <c r="W50" s="1"/>
      <c r="X50" s="1">
        <f t="shared" si="16"/>
        <v>13.336006997034792</v>
      </c>
      <c r="Y50" s="1">
        <f t="shared" si="9"/>
        <v>13.336006997034792</v>
      </c>
      <c r="Z50" s="1">
        <v>46.877000000000002</v>
      </c>
      <c r="AA50" s="1">
        <v>53.665599999999998</v>
      </c>
      <c r="AB50" s="1">
        <v>48.381</v>
      </c>
      <c r="AC50" s="1">
        <v>42.1432</v>
      </c>
      <c r="AD50" s="1">
        <v>56.304200000000002</v>
      </c>
      <c r="AE50" s="1">
        <v>60.0124</v>
      </c>
      <c r="AF50" s="1">
        <v>41.406799999999997</v>
      </c>
      <c r="AG50" s="1">
        <v>51.106200000000001</v>
      </c>
      <c r="AH50" s="1">
        <v>52.366600000000012</v>
      </c>
      <c r="AI50" s="1">
        <v>30.1082</v>
      </c>
      <c r="AJ50" s="1" t="s">
        <v>44</v>
      </c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4" t="s">
        <v>99</v>
      </c>
      <c r="B51" s="1" t="s">
        <v>43</v>
      </c>
      <c r="C51" s="1"/>
      <c r="D51" s="1"/>
      <c r="E51" s="16">
        <f>E89</f>
        <v>146</v>
      </c>
      <c r="F51" s="1"/>
      <c r="G51" s="7">
        <v>0.4</v>
      </c>
      <c r="H51" s="1">
        <v>40</v>
      </c>
      <c r="I51" s="1" t="s">
        <v>39</v>
      </c>
      <c r="J51" s="1"/>
      <c r="K51" s="1">
        <f t="shared" si="13"/>
        <v>146</v>
      </c>
      <c r="L51" s="1"/>
      <c r="M51" s="1"/>
      <c r="N51" s="1">
        <v>150</v>
      </c>
      <c r="O51" s="1">
        <v>102</v>
      </c>
      <c r="P51" s="1"/>
      <c r="Q51" s="1">
        <f t="shared" si="4"/>
        <v>36.5</v>
      </c>
      <c r="R51" s="5">
        <f t="shared" si="5"/>
        <v>149.5</v>
      </c>
      <c r="S51" s="5">
        <f t="shared" si="17"/>
        <v>149.5</v>
      </c>
      <c r="T51" s="5">
        <f t="shared" si="15"/>
        <v>99.5</v>
      </c>
      <c r="U51" s="5">
        <v>50</v>
      </c>
      <c r="V51" s="5"/>
      <c r="W51" s="1"/>
      <c r="X51" s="1">
        <f t="shared" si="16"/>
        <v>11</v>
      </c>
      <c r="Y51" s="1">
        <f t="shared" si="9"/>
        <v>6.904109589041096</v>
      </c>
      <c r="Z51" s="1">
        <v>30</v>
      </c>
      <c r="AA51" s="1">
        <v>14.4</v>
      </c>
      <c r="AB51" s="1">
        <v>26.4</v>
      </c>
      <c r="AC51" s="1">
        <v>24</v>
      </c>
      <c r="AD51" s="1">
        <v>29.2</v>
      </c>
      <c r="AE51" s="1">
        <v>35.6</v>
      </c>
      <c r="AF51" s="1">
        <v>38.4</v>
      </c>
      <c r="AG51" s="1">
        <v>40</v>
      </c>
      <c r="AH51" s="1">
        <v>36.799999999999997</v>
      </c>
      <c r="AI51" s="1">
        <v>37.6</v>
      </c>
      <c r="AJ51" s="1" t="s">
        <v>100</v>
      </c>
      <c r="AK51" s="1">
        <f t="shared" si="10"/>
        <v>40</v>
      </c>
      <c r="AL51" s="1">
        <f t="shared" si="11"/>
        <v>20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101</v>
      </c>
      <c r="B52" s="1" t="s">
        <v>43</v>
      </c>
      <c r="C52" s="1">
        <v>46</v>
      </c>
      <c r="D52" s="1">
        <v>104</v>
      </c>
      <c r="E52" s="1">
        <v>87</v>
      </c>
      <c r="F52" s="1">
        <v>63</v>
      </c>
      <c r="G52" s="7">
        <v>0.4</v>
      </c>
      <c r="H52" s="1">
        <v>40</v>
      </c>
      <c r="I52" s="1" t="s">
        <v>39</v>
      </c>
      <c r="J52" s="1">
        <v>87</v>
      </c>
      <c r="K52" s="1">
        <f t="shared" si="13"/>
        <v>0</v>
      </c>
      <c r="L52" s="1"/>
      <c r="M52" s="1"/>
      <c r="N52" s="1">
        <v>49</v>
      </c>
      <c r="O52" s="1">
        <v>102</v>
      </c>
      <c r="P52" s="1"/>
      <c r="Q52" s="1">
        <f t="shared" si="4"/>
        <v>21.75</v>
      </c>
      <c r="R52" s="5">
        <f t="shared" si="5"/>
        <v>25.25</v>
      </c>
      <c r="S52" s="5">
        <f t="shared" si="17"/>
        <v>25.25</v>
      </c>
      <c r="T52" s="5">
        <f t="shared" si="15"/>
        <v>25.25</v>
      </c>
      <c r="U52" s="5"/>
      <c r="V52" s="5"/>
      <c r="W52" s="1"/>
      <c r="X52" s="1">
        <f t="shared" si="16"/>
        <v>11</v>
      </c>
      <c r="Y52" s="1">
        <f t="shared" si="9"/>
        <v>9.8390804597701145</v>
      </c>
      <c r="Z52" s="1">
        <v>23</v>
      </c>
      <c r="AA52" s="1">
        <v>17.2</v>
      </c>
      <c r="AB52" s="1">
        <v>20.2</v>
      </c>
      <c r="AC52" s="1">
        <v>18</v>
      </c>
      <c r="AD52" s="1">
        <v>17.8</v>
      </c>
      <c r="AE52" s="1">
        <v>20.399999999999999</v>
      </c>
      <c r="AF52" s="1">
        <v>21.4</v>
      </c>
      <c r="AG52" s="1">
        <v>20.6</v>
      </c>
      <c r="AH52" s="1">
        <v>21.8</v>
      </c>
      <c r="AI52" s="1">
        <v>29.8</v>
      </c>
      <c r="AJ52" s="1" t="s">
        <v>67</v>
      </c>
      <c r="AK52" s="1">
        <f t="shared" si="10"/>
        <v>10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102</v>
      </c>
      <c r="B53" s="1" t="s">
        <v>38</v>
      </c>
      <c r="C53" s="1">
        <v>415.73</v>
      </c>
      <c r="D53" s="1">
        <v>416.95</v>
      </c>
      <c r="E53" s="1">
        <v>493.49</v>
      </c>
      <c r="F53" s="1">
        <v>339.19</v>
      </c>
      <c r="G53" s="7">
        <v>1</v>
      </c>
      <c r="H53" s="1">
        <v>50</v>
      </c>
      <c r="I53" s="1" t="s">
        <v>39</v>
      </c>
      <c r="J53" s="1">
        <v>471.6</v>
      </c>
      <c r="K53" s="1">
        <f t="shared" si="13"/>
        <v>21.889999999999986</v>
      </c>
      <c r="L53" s="1"/>
      <c r="M53" s="1"/>
      <c r="N53" s="1">
        <v>0</v>
      </c>
      <c r="O53" s="1">
        <v>712</v>
      </c>
      <c r="P53" s="1"/>
      <c r="Q53" s="1">
        <f t="shared" si="4"/>
        <v>123.3725</v>
      </c>
      <c r="R53" s="5">
        <f t="shared" si="5"/>
        <v>305.90750000000008</v>
      </c>
      <c r="S53" s="5">
        <v>260</v>
      </c>
      <c r="T53" s="5">
        <f t="shared" si="15"/>
        <v>110</v>
      </c>
      <c r="U53" s="5">
        <v>150</v>
      </c>
      <c r="V53" s="5"/>
      <c r="W53" s="1"/>
      <c r="X53" s="1">
        <f t="shared" si="16"/>
        <v>10.62789519544469</v>
      </c>
      <c r="Y53" s="1">
        <f t="shared" si="9"/>
        <v>8.5204563415672059</v>
      </c>
      <c r="Z53" s="1">
        <v>128.69900000000001</v>
      </c>
      <c r="AA53" s="1">
        <v>147.2192</v>
      </c>
      <c r="AB53" s="1">
        <v>119.21939999999999</v>
      </c>
      <c r="AC53" s="1">
        <v>90.171000000000006</v>
      </c>
      <c r="AD53" s="1">
        <v>90.265000000000001</v>
      </c>
      <c r="AE53" s="1">
        <v>76.060199999999995</v>
      </c>
      <c r="AF53" s="1">
        <v>73.390999999999991</v>
      </c>
      <c r="AG53" s="1">
        <v>80.6982</v>
      </c>
      <c r="AH53" s="1">
        <v>67.835000000000008</v>
      </c>
      <c r="AI53" s="1">
        <v>47.595999999999997</v>
      </c>
      <c r="AJ53" s="1"/>
      <c r="AK53" s="1">
        <f t="shared" si="10"/>
        <v>110</v>
      </c>
      <c r="AL53" s="1">
        <f t="shared" si="11"/>
        <v>150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103</v>
      </c>
      <c r="B54" s="1" t="s">
        <v>38</v>
      </c>
      <c r="C54" s="1">
        <v>877.65899999999999</v>
      </c>
      <c r="D54" s="1">
        <v>612.08500000000004</v>
      </c>
      <c r="E54" s="1">
        <v>883.72299999999996</v>
      </c>
      <c r="F54" s="1">
        <v>606.02099999999996</v>
      </c>
      <c r="G54" s="7">
        <v>1</v>
      </c>
      <c r="H54" s="1">
        <v>50</v>
      </c>
      <c r="I54" s="1" t="s">
        <v>39</v>
      </c>
      <c r="J54" s="1">
        <v>843.55</v>
      </c>
      <c r="K54" s="1">
        <f t="shared" si="13"/>
        <v>40.173000000000002</v>
      </c>
      <c r="L54" s="1"/>
      <c r="M54" s="1"/>
      <c r="N54" s="1">
        <v>83.052999999999997</v>
      </c>
      <c r="O54" s="1">
        <v>1384</v>
      </c>
      <c r="P54" s="1"/>
      <c r="Q54" s="1">
        <f t="shared" si="4"/>
        <v>220.93074999999999</v>
      </c>
      <c r="R54" s="5">
        <f t="shared" si="5"/>
        <v>357.16424999999992</v>
      </c>
      <c r="S54" s="5">
        <v>300</v>
      </c>
      <c r="T54" s="5">
        <f t="shared" si="15"/>
        <v>100</v>
      </c>
      <c r="U54" s="5">
        <v>200</v>
      </c>
      <c r="V54" s="5"/>
      <c r="W54" s="1"/>
      <c r="X54" s="1">
        <f t="shared" si="16"/>
        <v>10.74125715863455</v>
      </c>
      <c r="Y54" s="1">
        <f t="shared" si="9"/>
        <v>9.3833656021174061</v>
      </c>
      <c r="Z54" s="1">
        <v>246.4253333333333</v>
      </c>
      <c r="AA54" s="1">
        <v>266.88440000000003</v>
      </c>
      <c r="AB54" s="1">
        <v>194.37219999999999</v>
      </c>
      <c r="AC54" s="1">
        <v>159.9076</v>
      </c>
      <c r="AD54" s="1">
        <v>153.6902</v>
      </c>
      <c r="AE54" s="1">
        <v>164.3038</v>
      </c>
      <c r="AF54" s="1">
        <v>158.4522</v>
      </c>
      <c r="AG54" s="1">
        <v>181.12180000000001</v>
      </c>
      <c r="AH54" s="1">
        <v>185.02860000000001</v>
      </c>
      <c r="AI54" s="1">
        <v>224.0222</v>
      </c>
      <c r="AJ54" s="1"/>
      <c r="AK54" s="1">
        <f t="shared" si="10"/>
        <v>100</v>
      </c>
      <c r="AL54" s="1">
        <f t="shared" si="11"/>
        <v>200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104</v>
      </c>
      <c r="B55" s="1" t="s">
        <v>38</v>
      </c>
      <c r="C55" s="1">
        <v>66.75</v>
      </c>
      <c r="D55" s="1">
        <v>269.87799999999999</v>
      </c>
      <c r="E55" s="1">
        <v>112.657</v>
      </c>
      <c r="F55" s="1">
        <v>223.971</v>
      </c>
      <c r="G55" s="7">
        <v>1</v>
      </c>
      <c r="H55" s="1">
        <v>50</v>
      </c>
      <c r="I55" s="1" t="s">
        <v>39</v>
      </c>
      <c r="J55" s="1">
        <v>107.7</v>
      </c>
      <c r="K55" s="1">
        <f t="shared" si="13"/>
        <v>4.9569999999999936</v>
      </c>
      <c r="L55" s="1"/>
      <c r="M55" s="1"/>
      <c r="N55" s="1">
        <v>31.711000000000009</v>
      </c>
      <c r="O55" s="1">
        <v>0</v>
      </c>
      <c r="P55" s="1"/>
      <c r="Q55" s="1">
        <f t="shared" si="4"/>
        <v>28.164249999999999</v>
      </c>
      <c r="R55" s="5">
        <f t="shared" si="5"/>
        <v>54.124749999999949</v>
      </c>
      <c r="S55" s="5">
        <f t="shared" si="17"/>
        <v>54.124749999999949</v>
      </c>
      <c r="T55" s="5">
        <f t="shared" si="15"/>
        <v>54.124749999999949</v>
      </c>
      <c r="U55" s="5"/>
      <c r="V55" s="5"/>
      <c r="W55" s="1"/>
      <c r="X55" s="1">
        <f t="shared" si="16"/>
        <v>11</v>
      </c>
      <c r="Y55" s="1">
        <f t="shared" si="9"/>
        <v>9.0782463584153685</v>
      </c>
      <c r="Z55" s="1">
        <v>28.12233333333333</v>
      </c>
      <c r="AA55" s="1">
        <v>46.275799999999997</v>
      </c>
      <c r="AB55" s="1">
        <v>35.179000000000002</v>
      </c>
      <c r="AC55" s="1">
        <v>32.662999999999997</v>
      </c>
      <c r="AD55" s="1">
        <v>30.3018</v>
      </c>
      <c r="AE55" s="1">
        <v>41.869</v>
      </c>
      <c r="AF55" s="1">
        <v>42.512599999999999</v>
      </c>
      <c r="AG55" s="1">
        <v>24.183599999999998</v>
      </c>
      <c r="AH55" s="1">
        <v>23.403199999999998</v>
      </c>
      <c r="AI55" s="1">
        <v>29.087199999999999</v>
      </c>
      <c r="AJ55" s="1"/>
      <c r="AK55" s="1">
        <f t="shared" si="10"/>
        <v>54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105</v>
      </c>
      <c r="B56" s="1" t="s">
        <v>43</v>
      </c>
      <c r="C56" s="1">
        <v>146</v>
      </c>
      <c r="D56" s="1">
        <v>390</v>
      </c>
      <c r="E56" s="1">
        <v>191</v>
      </c>
      <c r="F56" s="1">
        <v>345</v>
      </c>
      <c r="G56" s="7">
        <v>0.4</v>
      </c>
      <c r="H56" s="1">
        <v>50</v>
      </c>
      <c r="I56" s="1" t="s">
        <v>39</v>
      </c>
      <c r="J56" s="1">
        <v>186</v>
      </c>
      <c r="K56" s="1">
        <f t="shared" si="13"/>
        <v>5</v>
      </c>
      <c r="L56" s="1"/>
      <c r="M56" s="1"/>
      <c r="N56" s="1">
        <v>0</v>
      </c>
      <c r="O56" s="1">
        <v>84</v>
      </c>
      <c r="P56" s="1"/>
      <c r="Q56" s="1">
        <f t="shared" si="4"/>
        <v>47.75</v>
      </c>
      <c r="R56" s="5">
        <f t="shared" si="5"/>
        <v>96.25</v>
      </c>
      <c r="S56" s="5">
        <f t="shared" si="17"/>
        <v>96.25</v>
      </c>
      <c r="T56" s="5">
        <f t="shared" si="15"/>
        <v>96.25</v>
      </c>
      <c r="U56" s="5"/>
      <c r="V56" s="5"/>
      <c r="W56" s="1"/>
      <c r="X56" s="1">
        <f t="shared" si="16"/>
        <v>11</v>
      </c>
      <c r="Y56" s="1">
        <f t="shared" si="9"/>
        <v>8.9842931937172779</v>
      </c>
      <c r="Z56" s="1">
        <v>47.666666666666657</v>
      </c>
      <c r="AA56" s="1">
        <v>71</v>
      </c>
      <c r="AB56" s="1">
        <v>53.4</v>
      </c>
      <c r="AC56" s="1">
        <v>46.8</v>
      </c>
      <c r="AD56" s="1">
        <v>50.4</v>
      </c>
      <c r="AE56" s="1">
        <v>45.6</v>
      </c>
      <c r="AF56" s="1">
        <v>45.2</v>
      </c>
      <c r="AG56" s="1">
        <v>51</v>
      </c>
      <c r="AH56" s="1">
        <v>55</v>
      </c>
      <c r="AI56" s="1">
        <v>55.6</v>
      </c>
      <c r="AJ56" s="1" t="s">
        <v>106</v>
      </c>
      <c r="AK56" s="1">
        <f t="shared" si="10"/>
        <v>39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107</v>
      </c>
      <c r="B57" s="1" t="s">
        <v>43</v>
      </c>
      <c r="C57" s="1">
        <v>107</v>
      </c>
      <c r="D57" s="1">
        <v>483</v>
      </c>
      <c r="E57" s="1">
        <v>590</v>
      </c>
      <c r="F57" s="1"/>
      <c r="G57" s="7">
        <v>0.4</v>
      </c>
      <c r="H57" s="1">
        <v>40</v>
      </c>
      <c r="I57" s="1" t="s">
        <v>39</v>
      </c>
      <c r="J57" s="1">
        <v>682</v>
      </c>
      <c r="K57" s="1">
        <f t="shared" si="13"/>
        <v>-92</v>
      </c>
      <c r="L57" s="1"/>
      <c r="M57" s="1"/>
      <c r="N57" s="1">
        <v>950</v>
      </c>
      <c r="O57" s="1">
        <v>657</v>
      </c>
      <c r="P57" s="1"/>
      <c r="Q57" s="1">
        <f t="shared" si="4"/>
        <v>147.5</v>
      </c>
      <c r="R57" s="5">
        <f t="shared" si="5"/>
        <v>15.5</v>
      </c>
      <c r="S57" s="5">
        <f t="shared" si="17"/>
        <v>15.5</v>
      </c>
      <c r="T57" s="5">
        <f t="shared" si="15"/>
        <v>15.5</v>
      </c>
      <c r="U57" s="5"/>
      <c r="V57" s="5"/>
      <c r="W57" s="1"/>
      <c r="X57" s="1">
        <f t="shared" si="16"/>
        <v>11</v>
      </c>
      <c r="Y57" s="1">
        <f t="shared" si="9"/>
        <v>10.894915254237288</v>
      </c>
      <c r="Z57" s="1">
        <v>168.33333333333329</v>
      </c>
      <c r="AA57" s="1">
        <v>154</v>
      </c>
      <c r="AB57" s="1">
        <v>160.6</v>
      </c>
      <c r="AC57" s="1">
        <v>171.8</v>
      </c>
      <c r="AD57" s="1">
        <v>175.6</v>
      </c>
      <c r="AE57" s="1">
        <v>190.6</v>
      </c>
      <c r="AF57" s="1">
        <v>187.2</v>
      </c>
      <c r="AG57" s="1">
        <v>169.6</v>
      </c>
      <c r="AH57" s="1">
        <v>172.4</v>
      </c>
      <c r="AI57" s="1">
        <v>160.6</v>
      </c>
      <c r="AJ57" s="1"/>
      <c r="AK57" s="1">
        <f t="shared" si="10"/>
        <v>6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108</v>
      </c>
      <c r="B58" s="1" t="s">
        <v>43</v>
      </c>
      <c r="C58" s="1">
        <v>202</v>
      </c>
      <c r="D58" s="1">
        <v>432</v>
      </c>
      <c r="E58" s="1">
        <v>555</v>
      </c>
      <c r="F58" s="1">
        <v>79</v>
      </c>
      <c r="G58" s="7">
        <v>0.4</v>
      </c>
      <c r="H58" s="1">
        <v>40</v>
      </c>
      <c r="I58" s="1" t="s">
        <v>39</v>
      </c>
      <c r="J58" s="1">
        <v>556</v>
      </c>
      <c r="K58" s="1">
        <f t="shared" si="13"/>
        <v>-1</v>
      </c>
      <c r="L58" s="1"/>
      <c r="M58" s="1"/>
      <c r="N58" s="1">
        <v>700</v>
      </c>
      <c r="O58" s="1">
        <v>460</v>
      </c>
      <c r="P58" s="1"/>
      <c r="Q58" s="1">
        <f t="shared" si="4"/>
        <v>138.75</v>
      </c>
      <c r="R58" s="5">
        <f t="shared" si="5"/>
        <v>287.25</v>
      </c>
      <c r="S58" s="5">
        <v>250</v>
      </c>
      <c r="T58" s="5">
        <f t="shared" si="15"/>
        <v>100</v>
      </c>
      <c r="U58" s="5">
        <v>150</v>
      </c>
      <c r="V58" s="5"/>
      <c r="W58" s="1"/>
      <c r="X58" s="1">
        <f t="shared" si="16"/>
        <v>10.731531531531532</v>
      </c>
      <c r="Y58" s="1">
        <f t="shared" si="9"/>
        <v>8.9297297297297291</v>
      </c>
      <c r="Z58" s="1">
        <v>138</v>
      </c>
      <c r="AA58" s="1">
        <v>120.8</v>
      </c>
      <c r="AB58" s="1">
        <v>126.4</v>
      </c>
      <c r="AC58" s="1">
        <v>148</v>
      </c>
      <c r="AD58" s="1">
        <v>149.80000000000001</v>
      </c>
      <c r="AE58" s="1">
        <v>152.6</v>
      </c>
      <c r="AF58" s="1">
        <v>149</v>
      </c>
      <c r="AG58" s="1">
        <v>155.80000000000001</v>
      </c>
      <c r="AH58" s="1">
        <v>159.4</v>
      </c>
      <c r="AI58" s="1">
        <v>132.4</v>
      </c>
      <c r="AJ58" s="1"/>
      <c r="AK58" s="1">
        <f t="shared" si="10"/>
        <v>40</v>
      </c>
      <c r="AL58" s="1">
        <f t="shared" si="11"/>
        <v>60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109</v>
      </c>
      <c r="B59" s="1" t="s">
        <v>38</v>
      </c>
      <c r="C59" s="1">
        <v>448.93200000000002</v>
      </c>
      <c r="D59" s="1">
        <v>355.34899999999999</v>
      </c>
      <c r="E59" s="1">
        <v>479.69</v>
      </c>
      <c r="F59" s="1">
        <v>324.59100000000001</v>
      </c>
      <c r="G59" s="7">
        <v>1</v>
      </c>
      <c r="H59" s="1">
        <v>40</v>
      </c>
      <c r="I59" s="1" t="s">
        <v>39</v>
      </c>
      <c r="J59" s="1">
        <v>468.85</v>
      </c>
      <c r="K59" s="1">
        <f t="shared" si="13"/>
        <v>10.839999999999975</v>
      </c>
      <c r="L59" s="1"/>
      <c r="M59" s="1"/>
      <c r="N59" s="1">
        <v>466.88600000000008</v>
      </c>
      <c r="O59" s="1">
        <v>0</v>
      </c>
      <c r="P59" s="1"/>
      <c r="Q59" s="1">
        <f t="shared" si="4"/>
        <v>119.9225</v>
      </c>
      <c r="R59" s="5">
        <f t="shared" si="5"/>
        <v>527.67049999999995</v>
      </c>
      <c r="S59" s="5">
        <v>200</v>
      </c>
      <c r="T59" s="5">
        <f t="shared" si="15"/>
        <v>100</v>
      </c>
      <c r="U59" s="5">
        <v>100</v>
      </c>
      <c r="V59" s="5">
        <v>200</v>
      </c>
      <c r="W59" s="1" t="s">
        <v>153</v>
      </c>
      <c r="X59" s="1">
        <f t="shared" si="16"/>
        <v>8.2676478559069402</v>
      </c>
      <c r="Y59" s="1">
        <f t="shared" si="9"/>
        <v>6.5999041047343088</v>
      </c>
      <c r="Z59" s="1">
        <v>129.9736666666667</v>
      </c>
      <c r="AA59" s="1">
        <v>184.1086</v>
      </c>
      <c r="AB59" s="1">
        <v>174.3466</v>
      </c>
      <c r="AC59" s="1">
        <v>136.97839999999999</v>
      </c>
      <c r="AD59" s="1">
        <v>150.65360000000001</v>
      </c>
      <c r="AE59" s="1">
        <v>119.8878</v>
      </c>
      <c r="AF59" s="1">
        <v>100.76519999999999</v>
      </c>
      <c r="AG59" s="1">
        <v>121.09520000000001</v>
      </c>
      <c r="AH59" s="1">
        <v>111.0506</v>
      </c>
      <c r="AI59" s="1">
        <v>85.404600000000002</v>
      </c>
      <c r="AJ59" s="1" t="s">
        <v>75</v>
      </c>
      <c r="AK59" s="1">
        <f t="shared" si="10"/>
        <v>100</v>
      </c>
      <c r="AL59" s="1">
        <f t="shared" si="11"/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110</v>
      </c>
      <c r="B60" s="1" t="s">
        <v>38</v>
      </c>
      <c r="C60" s="1">
        <v>545.71299999999997</v>
      </c>
      <c r="D60" s="1">
        <v>106.017</v>
      </c>
      <c r="E60" s="1">
        <v>381.74700000000001</v>
      </c>
      <c r="F60" s="1">
        <v>262.233</v>
      </c>
      <c r="G60" s="7">
        <v>1</v>
      </c>
      <c r="H60" s="1">
        <v>40</v>
      </c>
      <c r="I60" s="1" t="s">
        <v>39</v>
      </c>
      <c r="J60" s="1">
        <v>370.2</v>
      </c>
      <c r="K60" s="1">
        <f t="shared" si="13"/>
        <v>11.547000000000025</v>
      </c>
      <c r="L60" s="1"/>
      <c r="M60" s="1"/>
      <c r="N60" s="1">
        <v>346.25600000000009</v>
      </c>
      <c r="O60" s="1">
        <v>0</v>
      </c>
      <c r="P60" s="1"/>
      <c r="Q60" s="1">
        <f t="shared" si="4"/>
        <v>95.436750000000004</v>
      </c>
      <c r="R60" s="5">
        <f t="shared" si="5"/>
        <v>441.31525000000005</v>
      </c>
      <c r="S60" s="5">
        <v>200</v>
      </c>
      <c r="T60" s="5">
        <f t="shared" si="15"/>
        <v>100</v>
      </c>
      <c r="U60" s="5">
        <v>100</v>
      </c>
      <c r="V60" s="5">
        <v>200</v>
      </c>
      <c r="W60" s="1" t="s">
        <v>153</v>
      </c>
      <c r="X60" s="1">
        <f t="shared" si="16"/>
        <v>8.4714640848520091</v>
      </c>
      <c r="Y60" s="1">
        <f t="shared" si="9"/>
        <v>6.3758353045341547</v>
      </c>
      <c r="Z60" s="1">
        <v>104.789</v>
      </c>
      <c r="AA60" s="1">
        <v>123.26900000000001</v>
      </c>
      <c r="AB60" s="1">
        <v>105.83839999999999</v>
      </c>
      <c r="AC60" s="1">
        <v>110.2942</v>
      </c>
      <c r="AD60" s="1">
        <v>124.3514</v>
      </c>
      <c r="AE60" s="1">
        <v>91.100200000000001</v>
      </c>
      <c r="AF60" s="1">
        <v>74.042400000000001</v>
      </c>
      <c r="AG60" s="1">
        <v>106.5488</v>
      </c>
      <c r="AH60" s="1">
        <v>95.011600000000001</v>
      </c>
      <c r="AI60" s="1">
        <v>65.650999999999996</v>
      </c>
      <c r="AJ60" s="1" t="s">
        <v>75</v>
      </c>
      <c r="AK60" s="1">
        <f t="shared" si="10"/>
        <v>100</v>
      </c>
      <c r="AL60" s="1">
        <f t="shared" si="11"/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111</v>
      </c>
      <c r="B61" s="1" t="s">
        <v>38</v>
      </c>
      <c r="C61" s="1">
        <v>384.74099999999999</v>
      </c>
      <c r="D61" s="1">
        <v>102.069</v>
      </c>
      <c r="E61" s="1">
        <v>384.45699999999999</v>
      </c>
      <c r="F61" s="1">
        <v>101.54</v>
      </c>
      <c r="G61" s="7">
        <v>1</v>
      </c>
      <c r="H61" s="1">
        <v>40</v>
      </c>
      <c r="I61" s="1" t="s">
        <v>39</v>
      </c>
      <c r="J61" s="1">
        <v>375.25</v>
      </c>
      <c r="K61" s="1">
        <f t="shared" si="13"/>
        <v>9.2069999999999936</v>
      </c>
      <c r="L61" s="1"/>
      <c r="M61" s="1"/>
      <c r="N61" s="1">
        <v>525.49700000000007</v>
      </c>
      <c r="O61" s="1">
        <v>0</v>
      </c>
      <c r="P61" s="1"/>
      <c r="Q61" s="1">
        <f t="shared" si="4"/>
        <v>96.114249999999998</v>
      </c>
      <c r="R61" s="5">
        <f t="shared" si="5"/>
        <v>430.21974999999992</v>
      </c>
      <c r="S61" s="5">
        <v>200</v>
      </c>
      <c r="T61" s="5">
        <f t="shared" si="15"/>
        <v>100</v>
      </c>
      <c r="U61" s="5">
        <v>100</v>
      </c>
      <c r="V61" s="5">
        <v>200</v>
      </c>
      <c r="W61" s="1" t="s">
        <v>153</v>
      </c>
      <c r="X61" s="1">
        <f t="shared" si="16"/>
        <v>8.604728227083914</v>
      </c>
      <c r="Y61" s="1">
        <f t="shared" si="9"/>
        <v>6.5238713302137823</v>
      </c>
      <c r="Z61" s="1">
        <v>103.0183333333333</v>
      </c>
      <c r="AA61" s="1">
        <v>141.23240000000001</v>
      </c>
      <c r="AB61" s="1">
        <v>107.47799999999999</v>
      </c>
      <c r="AC61" s="1">
        <v>107.0954</v>
      </c>
      <c r="AD61" s="1">
        <v>120.40600000000001</v>
      </c>
      <c r="AE61" s="1">
        <v>100.101</v>
      </c>
      <c r="AF61" s="1">
        <v>81.641600000000011</v>
      </c>
      <c r="AG61" s="1">
        <v>100.2462</v>
      </c>
      <c r="AH61" s="1">
        <v>91.524799999999999</v>
      </c>
      <c r="AI61" s="1">
        <v>72.584599999999995</v>
      </c>
      <c r="AJ61" s="1" t="s">
        <v>75</v>
      </c>
      <c r="AK61" s="1">
        <f t="shared" si="10"/>
        <v>100</v>
      </c>
      <c r="AL61" s="1">
        <f t="shared" si="11"/>
        <v>100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112</v>
      </c>
      <c r="B62" s="1" t="s">
        <v>38</v>
      </c>
      <c r="C62" s="1">
        <v>2.601</v>
      </c>
      <c r="D62" s="1">
        <v>160.85599999999999</v>
      </c>
      <c r="E62" s="1">
        <v>138.92400000000001</v>
      </c>
      <c r="F62" s="1">
        <v>21.931999999999999</v>
      </c>
      <c r="G62" s="7">
        <v>1</v>
      </c>
      <c r="H62" s="1">
        <v>30</v>
      </c>
      <c r="I62" s="1" t="s">
        <v>39</v>
      </c>
      <c r="J62" s="1">
        <v>130.4</v>
      </c>
      <c r="K62" s="1">
        <f t="shared" si="13"/>
        <v>8.5240000000000009</v>
      </c>
      <c r="L62" s="1"/>
      <c r="M62" s="1"/>
      <c r="N62" s="1">
        <v>50</v>
      </c>
      <c r="O62" s="1">
        <v>183</v>
      </c>
      <c r="P62" s="1"/>
      <c r="Q62" s="1">
        <f t="shared" si="4"/>
        <v>34.731000000000002</v>
      </c>
      <c r="R62" s="5">
        <f t="shared" si="5"/>
        <v>127.10899999999999</v>
      </c>
      <c r="S62" s="5">
        <f t="shared" si="17"/>
        <v>127.10899999999999</v>
      </c>
      <c r="T62" s="5">
        <f t="shared" si="15"/>
        <v>127.10899999999999</v>
      </c>
      <c r="U62" s="5"/>
      <c r="V62" s="5"/>
      <c r="W62" s="1"/>
      <c r="X62" s="1">
        <f t="shared" si="16"/>
        <v>11</v>
      </c>
      <c r="Y62" s="1">
        <f t="shared" si="9"/>
        <v>7.340186000978953</v>
      </c>
      <c r="Z62" s="1">
        <v>30.292999999999999</v>
      </c>
      <c r="AA62" s="1">
        <v>20.1008</v>
      </c>
      <c r="AB62" s="1">
        <v>28.915400000000002</v>
      </c>
      <c r="AC62" s="1">
        <v>21.489000000000001</v>
      </c>
      <c r="AD62" s="1">
        <v>21.4678</v>
      </c>
      <c r="AE62" s="1">
        <v>20.624600000000001</v>
      </c>
      <c r="AF62" s="1">
        <v>21.7408</v>
      </c>
      <c r="AG62" s="1">
        <v>30.385200000000001</v>
      </c>
      <c r="AH62" s="1">
        <v>25.074000000000002</v>
      </c>
      <c r="AI62" s="1">
        <v>26.0716</v>
      </c>
      <c r="AJ62" s="1" t="s">
        <v>113</v>
      </c>
      <c r="AK62" s="1">
        <f t="shared" si="10"/>
        <v>127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114</v>
      </c>
      <c r="B63" s="1" t="s">
        <v>43</v>
      </c>
      <c r="C63" s="1"/>
      <c r="D63" s="1">
        <v>102</v>
      </c>
      <c r="E63" s="1">
        <v>96</v>
      </c>
      <c r="F63" s="1">
        <v>6</v>
      </c>
      <c r="G63" s="7">
        <v>0.6</v>
      </c>
      <c r="H63" s="1">
        <v>60</v>
      </c>
      <c r="I63" s="1" t="s">
        <v>39</v>
      </c>
      <c r="J63" s="1">
        <v>97</v>
      </c>
      <c r="K63" s="1">
        <f t="shared" si="13"/>
        <v>-1</v>
      </c>
      <c r="L63" s="1"/>
      <c r="M63" s="1"/>
      <c r="N63" s="1">
        <v>33</v>
      </c>
      <c r="O63" s="1">
        <v>157</v>
      </c>
      <c r="P63" s="1"/>
      <c r="Q63" s="1">
        <f t="shared" si="4"/>
        <v>24</v>
      </c>
      <c r="R63" s="5">
        <f t="shared" si="5"/>
        <v>68</v>
      </c>
      <c r="S63" s="5">
        <f t="shared" si="17"/>
        <v>68</v>
      </c>
      <c r="T63" s="5">
        <f t="shared" si="15"/>
        <v>68</v>
      </c>
      <c r="U63" s="5"/>
      <c r="V63" s="5"/>
      <c r="W63" s="1"/>
      <c r="X63" s="1">
        <f t="shared" si="16"/>
        <v>11</v>
      </c>
      <c r="Y63" s="1">
        <f t="shared" si="9"/>
        <v>8.1666666666666661</v>
      </c>
      <c r="Z63" s="1">
        <v>24.333333333333329</v>
      </c>
      <c r="AA63" s="1">
        <v>23.6</v>
      </c>
      <c r="AB63" s="1">
        <v>21.2</v>
      </c>
      <c r="AC63" s="1">
        <v>14</v>
      </c>
      <c r="AD63" s="1">
        <v>3.8</v>
      </c>
      <c r="AE63" s="1">
        <v>7.8</v>
      </c>
      <c r="AF63" s="1">
        <v>22.8</v>
      </c>
      <c r="AG63" s="1">
        <v>20.399999999999999</v>
      </c>
      <c r="AH63" s="1">
        <v>10.199999999999999</v>
      </c>
      <c r="AI63" s="1">
        <v>11.6</v>
      </c>
      <c r="AJ63" s="1"/>
      <c r="AK63" s="1">
        <f t="shared" si="10"/>
        <v>41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115</v>
      </c>
      <c r="B64" s="1" t="s">
        <v>43</v>
      </c>
      <c r="C64" s="1">
        <v>129</v>
      </c>
      <c r="D64" s="1">
        <v>102</v>
      </c>
      <c r="E64" s="1">
        <v>131</v>
      </c>
      <c r="F64" s="1">
        <v>100</v>
      </c>
      <c r="G64" s="7">
        <v>0.35</v>
      </c>
      <c r="H64" s="1">
        <v>50</v>
      </c>
      <c r="I64" s="1" t="s">
        <v>39</v>
      </c>
      <c r="J64" s="1">
        <v>146</v>
      </c>
      <c r="K64" s="1">
        <f t="shared" si="13"/>
        <v>-15</v>
      </c>
      <c r="L64" s="1"/>
      <c r="M64" s="1"/>
      <c r="N64" s="1">
        <v>67</v>
      </c>
      <c r="O64" s="1">
        <v>57</v>
      </c>
      <c r="P64" s="1"/>
      <c r="Q64" s="1">
        <f t="shared" si="4"/>
        <v>32.75</v>
      </c>
      <c r="R64" s="5">
        <f t="shared" si="5"/>
        <v>136.25</v>
      </c>
      <c r="S64" s="5">
        <f t="shared" si="17"/>
        <v>136.25</v>
      </c>
      <c r="T64" s="5">
        <f t="shared" si="15"/>
        <v>136.25</v>
      </c>
      <c r="U64" s="5"/>
      <c r="V64" s="5"/>
      <c r="W64" s="1"/>
      <c r="X64" s="1">
        <f t="shared" si="16"/>
        <v>11</v>
      </c>
      <c r="Y64" s="1">
        <f t="shared" si="9"/>
        <v>6.8396946564885495</v>
      </c>
      <c r="Z64" s="1">
        <v>27.333333333333329</v>
      </c>
      <c r="AA64" s="1">
        <v>39.200000000000003</v>
      </c>
      <c r="AB64" s="1">
        <v>35.6</v>
      </c>
      <c r="AC64" s="1">
        <v>31.2</v>
      </c>
      <c r="AD64" s="1">
        <v>26.4</v>
      </c>
      <c r="AE64" s="1">
        <v>24</v>
      </c>
      <c r="AF64" s="1">
        <v>32.799999999999997</v>
      </c>
      <c r="AG64" s="1">
        <v>36.799999999999997</v>
      </c>
      <c r="AH64" s="1">
        <v>30.8</v>
      </c>
      <c r="AI64" s="1">
        <v>33.6</v>
      </c>
      <c r="AJ64" s="1"/>
      <c r="AK64" s="1">
        <f t="shared" si="10"/>
        <v>48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116</v>
      </c>
      <c r="B65" s="1" t="s">
        <v>43</v>
      </c>
      <c r="C65" s="1">
        <v>442</v>
      </c>
      <c r="D65" s="1"/>
      <c r="E65" s="1">
        <v>419</v>
      </c>
      <c r="F65" s="1">
        <v>17</v>
      </c>
      <c r="G65" s="7">
        <v>0.37</v>
      </c>
      <c r="H65" s="1">
        <v>50</v>
      </c>
      <c r="I65" s="1" t="s">
        <v>39</v>
      </c>
      <c r="J65" s="1">
        <v>437</v>
      </c>
      <c r="K65" s="1">
        <f t="shared" si="13"/>
        <v>-18</v>
      </c>
      <c r="L65" s="1"/>
      <c r="M65" s="1"/>
      <c r="N65" s="1">
        <v>286</v>
      </c>
      <c r="O65" s="1">
        <v>550</v>
      </c>
      <c r="P65" s="1"/>
      <c r="Q65" s="1">
        <f t="shared" si="4"/>
        <v>104.75</v>
      </c>
      <c r="R65" s="5">
        <f t="shared" si="5"/>
        <v>299.25</v>
      </c>
      <c r="S65" s="5">
        <v>250</v>
      </c>
      <c r="T65" s="5">
        <f t="shared" si="15"/>
        <v>100</v>
      </c>
      <c r="U65" s="5">
        <v>150</v>
      </c>
      <c r="V65" s="5"/>
      <c r="W65" s="1"/>
      <c r="X65" s="1">
        <f t="shared" si="16"/>
        <v>10.52983293556086</v>
      </c>
      <c r="Y65" s="1">
        <f t="shared" si="9"/>
        <v>8.143198090692124</v>
      </c>
      <c r="Z65" s="1">
        <v>98.333333333333329</v>
      </c>
      <c r="AA65" s="1">
        <v>96.6</v>
      </c>
      <c r="AB65" s="1">
        <v>72.8</v>
      </c>
      <c r="AC65" s="1">
        <v>86.2</v>
      </c>
      <c r="AD65" s="1">
        <v>82.8</v>
      </c>
      <c r="AE65" s="1">
        <v>62.2</v>
      </c>
      <c r="AF65" s="1">
        <v>62.8</v>
      </c>
      <c r="AG65" s="1">
        <v>54.6</v>
      </c>
      <c r="AH65" s="1">
        <v>50</v>
      </c>
      <c r="AI65" s="1">
        <v>85.6</v>
      </c>
      <c r="AJ65" s="1" t="s">
        <v>117</v>
      </c>
      <c r="AK65" s="1">
        <f t="shared" si="10"/>
        <v>37</v>
      </c>
      <c r="AL65" s="1">
        <f t="shared" si="11"/>
        <v>56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118</v>
      </c>
      <c r="B66" s="1" t="s">
        <v>43</v>
      </c>
      <c r="C66" s="1">
        <v>-14</v>
      </c>
      <c r="D66" s="1">
        <v>14</v>
      </c>
      <c r="E66" s="1"/>
      <c r="F66" s="1"/>
      <c r="G66" s="7">
        <v>0.4</v>
      </c>
      <c r="H66" s="1">
        <v>30</v>
      </c>
      <c r="I66" s="1" t="s">
        <v>39</v>
      </c>
      <c r="J66" s="1">
        <v>48</v>
      </c>
      <c r="K66" s="1">
        <f t="shared" si="13"/>
        <v>-48</v>
      </c>
      <c r="L66" s="1"/>
      <c r="M66" s="1"/>
      <c r="N66" s="1">
        <v>117</v>
      </c>
      <c r="O66" s="1">
        <v>0</v>
      </c>
      <c r="P66" s="1"/>
      <c r="Q66" s="1">
        <f t="shared" si="4"/>
        <v>0</v>
      </c>
      <c r="R66" s="5"/>
      <c r="S66" s="5">
        <f t="shared" si="17"/>
        <v>0</v>
      </c>
      <c r="T66" s="5">
        <f t="shared" si="15"/>
        <v>0</v>
      </c>
      <c r="U66" s="5"/>
      <c r="V66" s="5"/>
      <c r="W66" s="1"/>
      <c r="X66" s="1" t="e">
        <f t="shared" si="16"/>
        <v>#DIV/0!</v>
      </c>
      <c r="Y66" s="1" t="e">
        <f t="shared" si="9"/>
        <v>#DIV/0!</v>
      </c>
      <c r="Z66" s="1">
        <v>0</v>
      </c>
      <c r="AA66" s="1">
        <v>19</v>
      </c>
      <c r="AB66" s="1">
        <v>7.6</v>
      </c>
      <c r="AC66" s="1">
        <v>8</v>
      </c>
      <c r="AD66" s="1">
        <v>5.6</v>
      </c>
      <c r="AE66" s="1">
        <v>8.8000000000000007</v>
      </c>
      <c r="AF66" s="1">
        <v>15</v>
      </c>
      <c r="AG66" s="1">
        <v>13</v>
      </c>
      <c r="AH66" s="1">
        <v>6</v>
      </c>
      <c r="AI66" s="1">
        <v>14.4</v>
      </c>
      <c r="AJ66" s="1" t="s">
        <v>117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119</v>
      </c>
      <c r="B67" s="1" t="s">
        <v>43</v>
      </c>
      <c r="C67" s="1">
        <v>560</v>
      </c>
      <c r="D67" s="1"/>
      <c r="E67" s="1">
        <v>39</v>
      </c>
      <c r="F67" s="1">
        <v>521</v>
      </c>
      <c r="G67" s="7">
        <v>0.6</v>
      </c>
      <c r="H67" s="1">
        <v>55</v>
      </c>
      <c r="I67" s="1" t="s">
        <v>39</v>
      </c>
      <c r="J67" s="1">
        <v>30</v>
      </c>
      <c r="K67" s="1">
        <f t="shared" si="13"/>
        <v>9</v>
      </c>
      <c r="L67" s="1"/>
      <c r="M67" s="1"/>
      <c r="N67" s="1">
        <v>0</v>
      </c>
      <c r="O67" s="1">
        <v>0</v>
      </c>
      <c r="P67" s="1"/>
      <c r="Q67" s="1">
        <f t="shared" si="4"/>
        <v>9.75</v>
      </c>
      <c r="R67" s="5"/>
      <c r="S67" s="5">
        <f t="shared" si="17"/>
        <v>0</v>
      </c>
      <c r="T67" s="5">
        <f t="shared" si="15"/>
        <v>0</v>
      </c>
      <c r="U67" s="5"/>
      <c r="V67" s="5"/>
      <c r="W67" s="1"/>
      <c r="X67" s="1">
        <f t="shared" si="16"/>
        <v>53.435897435897438</v>
      </c>
      <c r="Y67" s="1">
        <f t="shared" si="9"/>
        <v>53.435897435897438</v>
      </c>
      <c r="Z67" s="1">
        <v>10.33333333333333</v>
      </c>
      <c r="AA67" s="1">
        <v>41.6</v>
      </c>
      <c r="AB67" s="1">
        <v>36.200000000000003</v>
      </c>
      <c r="AC67" s="1">
        <v>68.2</v>
      </c>
      <c r="AD67" s="1">
        <v>60.4</v>
      </c>
      <c r="AE67" s="1">
        <v>28</v>
      </c>
      <c r="AF67" s="1">
        <v>39.6</v>
      </c>
      <c r="AG67" s="1">
        <v>33.799999999999997</v>
      </c>
      <c r="AH67" s="1">
        <v>24</v>
      </c>
      <c r="AI67" s="1">
        <v>15.8</v>
      </c>
      <c r="AJ67" s="20" t="s">
        <v>151</v>
      </c>
      <c r="AK67" s="1">
        <f t="shared" si="10"/>
        <v>0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120</v>
      </c>
      <c r="B68" s="1" t="s">
        <v>43</v>
      </c>
      <c r="C68" s="1">
        <v>9</v>
      </c>
      <c r="D68" s="1">
        <v>36</v>
      </c>
      <c r="E68" s="1">
        <v>45</v>
      </c>
      <c r="F68" s="1"/>
      <c r="G68" s="7">
        <v>0.45</v>
      </c>
      <c r="H68" s="1">
        <v>40</v>
      </c>
      <c r="I68" s="1" t="s">
        <v>39</v>
      </c>
      <c r="J68" s="1">
        <v>109</v>
      </c>
      <c r="K68" s="1">
        <f t="shared" si="13"/>
        <v>-64</v>
      </c>
      <c r="L68" s="1"/>
      <c r="M68" s="1"/>
      <c r="N68" s="1">
        <v>24</v>
      </c>
      <c r="O68" s="1">
        <v>40</v>
      </c>
      <c r="P68" s="1"/>
      <c r="Q68" s="1">
        <f t="shared" si="4"/>
        <v>11.25</v>
      </c>
      <c r="R68" s="5">
        <f t="shared" si="5"/>
        <v>59.75</v>
      </c>
      <c r="S68" s="5">
        <f t="shared" si="17"/>
        <v>59.75</v>
      </c>
      <c r="T68" s="5">
        <f t="shared" si="15"/>
        <v>59.75</v>
      </c>
      <c r="U68" s="5"/>
      <c r="V68" s="5"/>
      <c r="W68" s="1"/>
      <c r="X68" s="1">
        <f t="shared" si="16"/>
        <v>11</v>
      </c>
      <c r="Y68" s="1">
        <f t="shared" si="9"/>
        <v>5.6888888888888891</v>
      </c>
      <c r="Z68" s="1">
        <v>14.33333333333333</v>
      </c>
      <c r="AA68" s="1">
        <v>11.6</v>
      </c>
      <c r="AB68" s="1">
        <v>13.4</v>
      </c>
      <c r="AC68" s="1">
        <v>14.2</v>
      </c>
      <c r="AD68" s="1">
        <v>0.6</v>
      </c>
      <c r="AE68" s="1">
        <v>0.8</v>
      </c>
      <c r="AF68" s="1">
        <v>12</v>
      </c>
      <c r="AG68" s="1">
        <v>16.2</v>
      </c>
      <c r="AH68" s="1">
        <v>9.6</v>
      </c>
      <c r="AI68" s="1">
        <v>7.8</v>
      </c>
      <c r="AJ68" s="1" t="s">
        <v>121</v>
      </c>
      <c r="AK68" s="1">
        <f t="shared" si="10"/>
        <v>27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122</v>
      </c>
      <c r="B69" s="1" t="s">
        <v>43</v>
      </c>
      <c r="C69" s="1">
        <v>111</v>
      </c>
      <c r="D69" s="1">
        <v>300</v>
      </c>
      <c r="E69" s="1">
        <v>252</v>
      </c>
      <c r="F69" s="1">
        <v>159</v>
      </c>
      <c r="G69" s="7">
        <v>0.4</v>
      </c>
      <c r="H69" s="1">
        <v>50</v>
      </c>
      <c r="I69" s="1" t="s">
        <v>39</v>
      </c>
      <c r="J69" s="1">
        <v>255</v>
      </c>
      <c r="K69" s="1">
        <f t="shared" si="13"/>
        <v>-3</v>
      </c>
      <c r="L69" s="1"/>
      <c r="M69" s="1"/>
      <c r="N69" s="1">
        <v>19</v>
      </c>
      <c r="O69" s="1">
        <v>350</v>
      </c>
      <c r="P69" s="1"/>
      <c r="Q69" s="1">
        <f t="shared" si="4"/>
        <v>63</v>
      </c>
      <c r="R69" s="5">
        <f t="shared" si="5"/>
        <v>165</v>
      </c>
      <c r="S69" s="5">
        <v>150</v>
      </c>
      <c r="T69" s="5">
        <f t="shared" si="15"/>
        <v>50</v>
      </c>
      <c r="U69" s="5">
        <v>100</v>
      </c>
      <c r="V69" s="5"/>
      <c r="W69" s="1"/>
      <c r="X69" s="1">
        <f t="shared" si="16"/>
        <v>10.761904761904763</v>
      </c>
      <c r="Y69" s="1">
        <f t="shared" si="9"/>
        <v>8.3809523809523814</v>
      </c>
      <c r="Z69" s="1">
        <v>60</v>
      </c>
      <c r="AA69" s="1">
        <v>59.4</v>
      </c>
      <c r="AB69" s="1">
        <v>68.2</v>
      </c>
      <c r="AC69" s="1">
        <v>49.2</v>
      </c>
      <c r="AD69" s="1">
        <v>24.2</v>
      </c>
      <c r="AE69" s="1">
        <v>30.6</v>
      </c>
      <c r="AF69" s="1">
        <v>61.8</v>
      </c>
      <c r="AG69" s="1">
        <v>59.4</v>
      </c>
      <c r="AH69" s="1">
        <v>18.399999999999999</v>
      </c>
      <c r="AI69" s="1">
        <v>22.4</v>
      </c>
      <c r="AJ69" s="1"/>
      <c r="AK69" s="1">
        <f t="shared" si="10"/>
        <v>20</v>
      </c>
      <c r="AL69" s="1">
        <f t="shared" si="11"/>
        <v>40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123</v>
      </c>
      <c r="B70" s="1" t="s">
        <v>43</v>
      </c>
      <c r="C70" s="1">
        <v>25</v>
      </c>
      <c r="D70" s="1">
        <v>24</v>
      </c>
      <c r="E70" s="1">
        <v>4</v>
      </c>
      <c r="F70" s="1">
        <v>45</v>
      </c>
      <c r="G70" s="7">
        <v>0.11</v>
      </c>
      <c r="H70" s="1">
        <v>150</v>
      </c>
      <c r="I70" s="1" t="s">
        <v>39</v>
      </c>
      <c r="J70" s="1">
        <v>4</v>
      </c>
      <c r="K70" s="1">
        <f t="shared" ref="K70:K94" si="18">E70-J70</f>
        <v>0</v>
      </c>
      <c r="L70" s="1"/>
      <c r="M70" s="1"/>
      <c r="N70" s="1">
        <v>0</v>
      </c>
      <c r="O70" s="1">
        <v>0</v>
      </c>
      <c r="P70" s="1"/>
      <c r="Q70" s="1">
        <f t="shared" si="4"/>
        <v>1</v>
      </c>
      <c r="R70" s="5"/>
      <c r="S70" s="5">
        <f t="shared" si="17"/>
        <v>0</v>
      </c>
      <c r="T70" s="5">
        <f t="shared" si="15"/>
        <v>0</v>
      </c>
      <c r="U70" s="5"/>
      <c r="V70" s="5"/>
      <c r="W70" s="1"/>
      <c r="X70" s="1">
        <f t="shared" si="16"/>
        <v>45</v>
      </c>
      <c r="Y70" s="1">
        <f t="shared" si="9"/>
        <v>45</v>
      </c>
      <c r="Z70" s="1">
        <v>0.66666666666666663</v>
      </c>
      <c r="AA70" s="1">
        <v>4.5999999999999996</v>
      </c>
      <c r="AB70" s="1">
        <v>3.8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20" t="s">
        <v>152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4" t="s">
        <v>124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8"/>
        <v>0</v>
      </c>
      <c r="L71" s="1"/>
      <c r="M71" s="1"/>
      <c r="N71" s="1">
        <v>0</v>
      </c>
      <c r="O71" s="1">
        <v>60</v>
      </c>
      <c r="P71" s="1"/>
      <c r="Q71" s="1">
        <f t="shared" ref="Q71:Q94" si="19">E71/4</f>
        <v>0</v>
      </c>
      <c r="R71" s="5"/>
      <c r="S71" s="5">
        <f t="shared" si="17"/>
        <v>0</v>
      </c>
      <c r="T71" s="5">
        <f t="shared" si="15"/>
        <v>0</v>
      </c>
      <c r="U71" s="5"/>
      <c r="V71" s="5"/>
      <c r="W71" s="1"/>
      <c r="X71" s="1" t="e">
        <f t="shared" si="16"/>
        <v>#DIV/0!</v>
      </c>
      <c r="Y71" s="1" t="e">
        <f t="shared" ref="Y71:Y94" si="20">(F71+N71+O71+P71)/Q71</f>
        <v>#DIV/0!</v>
      </c>
      <c r="Z71" s="1">
        <v>0</v>
      </c>
      <c r="AA71" s="1">
        <v>16</v>
      </c>
      <c r="AB71" s="1">
        <v>15.8</v>
      </c>
      <c r="AC71" s="1">
        <v>1.8</v>
      </c>
      <c r="AD71" s="1">
        <v>6</v>
      </c>
      <c r="AE71" s="1">
        <v>6.2</v>
      </c>
      <c r="AF71" s="1">
        <v>2.2000000000000002</v>
      </c>
      <c r="AG71" s="1">
        <v>0</v>
      </c>
      <c r="AH71" s="1">
        <v>0</v>
      </c>
      <c r="AI71" s="1">
        <v>9.8000000000000007</v>
      </c>
      <c r="AJ71" s="1" t="s">
        <v>125</v>
      </c>
      <c r="AK71" s="1">
        <f t="shared" ref="AK71:AK94" si="21">ROUND(T71*G71,0)</f>
        <v>0</v>
      </c>
      <c r="AL71" s="1">
        <f t="shared" ref="AL71:AL94" si="22">ROUND(U71*G71,0)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126</v>
      </c>
      <c r="B72" s="1" t="s">
        <v>43</v>
      </c>
      <c r="C72" s="1">
        <v>2</v>
      </c>
      <c r="D72" s="1"/>
      <c r="E72" s="1">
        <v>2</v>
      </c>
      <c r="F72" s="1"/>
      <c r="G72" s="7">
        <v>0.15</v>
      </c>
      <c r="H72" s="1">
        <v>60</v>
      </c>
      <c r="I72" s="1" t="s">
        <v>39</v>
      </c>
      <c r="J72" s="1">
        <v>24</v>
      </c>
      <c r="K72" s="1">
        <f t="shared" si="18"/>
        <v>-22</v>
      </c>
      <c r="L72" s="1"/>
      <c r="M72" s="1"/>
      <c r="N72" s="1">
        <v>27</v>
      </c>
      <c r="O72" s="1">
        <v>0</v>
      </c>
      <c r="P72" s="1"/>
      <c r="Q72" s="1">
        <f t="shared" si="19"/>
        <v>0.5</v>
      </c>
      <c r="R72" s="5"/>
      <c r="S72" s="5">
        <f t="shared" si="17"/>
        <v>0</v>
      </c>
      <c r="T72" s="5">
        <f t="shared" si="15"/>
        <v>0</v>
      </c>
      <c r="U72" s="5"/>
      <c r="V72" s="5"/>
      <c r="W72" s="1"/>
      <c r="X72" s="1">
        <f t="shared" si="16"/>
        <v>54</v>
      </c>
      <c r="Y72" s="1">
        <f t="shared" si="20"/>
        <v>54</v>
      </c>
      <c r="Z72" s="1">
        <v>0.66666666666666663</v>
      </c>
      <c r="AA72" s="1">
        <v>10.4</v>
      </c>
      <c r="AB72" s="1">
        <v>7.8</v>
      </c>
      <c r="AC72" s="1">
        <v>5.4</v>
      </c>
      <c r="AD72" s="1">
        <v>5.6</v>
      </c>
      <c r="AE72" s="1">
        <v>4.4000000000000004</v>
      </c>
      <c r="AF72" s="1">
        <v>4.2</v>
      </c>
      <c r="AG72" s="1">
        <v>6</v>
      </c>
      <c r="AH72" s="1">
        <v>6.4</v>
      </c>
      <c r="AI72" s="1">
        <v>1</v>
      </c>
      <c r="AJ72" s="1"/>
      <c r="AK72" s="1">
        <f t="shared" si="21"/>
        <v>0</v>
      </c>
      <c r="AL72" s="1">
        <f t="shared" si="22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127</v>
      </c>
      <c r="B73" s="1" t="s">
        <v>43</v>
      </c>
      <c r="C73" s="1"/>
      <c r="D73" s="1">
        <v>90</v>
      </c>
      <c r="E73" s="1">
        <v>45</v>
      </c>
      <c r="F73" s="1">
        <v>45</v>
      </c>
      <c r="G73" s="7">
        <v>0.4</v>
      </c>
      <c r="H73" s="1">
        <v>55</v>
      </c>
      <c r="I73" s="1" t="s">
        <v>39</v>
      </c>
      <c r="J73" s="1">
        <v>41</v>
      </c>
      <c r="K73" s="1">
        <f t="shared" si="18"/>
        <v>4</v>
      </c>
      <c r="L73" s="1"/>
      <c r="M73" s="1"/>
      <c r="N73" s="1">
        <v>0</v>
      </c>
      <c r="O73" s="1">
        <v>82</v>
      </c>
      <c r="P73" s="1"/>
      <c r="Q73" s="1">
        <f t="shared" si="19"/>
        <v>11.25</v>
      </c>
      <c r="R73" s="5"/>
      <c r="S73" s="5">
        <f t="shared" si="17"/>
        <v>0</v>
      </c>
      <c r="T73" s="5">
        <f t="shared" si="15"/>
        <v>0</v>
      </c>
      <c r="U73" s="5"/>
      <c r="V73" s="5"/>
      <c r="W73" s="1"/>
      <c r="X73" s="1">
        <f t="shared" si="16"/>
        <v>11.28888888888889</v>
      </c>
      <c r="Y73" s="1">
        <f t="shared" si="20"/>
        <v>11.28888888888889</v>
      </c>
      <c r="Z73" s="1">
        <v>14.33333333333333</v>
      </c>
      <c r="AA73" s="1">
        <v>10.6</v>
      </c>
      <c r="AB73" s="1">
        <v>10.6</v>
      </c>
      <c r="AC73" s="1">
        <v>4.8</v>
      </c>
      <c r="AD73" s="1">
        <v>4.5999999999999996</v>
      </c>
      <c r="AE73" s="1">
        <v>6.8</v>
      </c>
      <c r="AF73" s="1">
        <v>6.8</v>
      </c>
      <c r="AG73" s="1">
        <v>7.2</v>
      </c>
      <c r="AH73" s="1">
        <v>6.8</v>
      </c>
      <c r="AI73" s="1">
        <v>11.2</v>
      </c>
      <c r="AJ73" s="1"/>
      <c r="AK73" s="1">
        <f t="shared" si="21"/>
        <v>0</v>
      </c>
      <c r="AL73" s="1">
        <f t="shared" si="22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128</v>
      </c>
      <c r="B74" s="1" t="s">
        <v>38</v>
      </c>
      <c r="C74" s="1">
        <v>270.072</v>
      </c>
      <c r="D74" s="1">
        <v>63.15</v>
      </c>
      <c r="E74" s="1">
        <v>279.69499999999999</v>
      </c>
      <c r="F74" s="1">
        <v>53.527000000000001</v>
      </c>
      <c r="G74" s="7">
        <v>1</v>
      </c>
      <c r="H74" s="1">
        <v>55</v>
      </c>
      <c r="I74" s="1" t="s">
        <v>39</v>
      </c>
      <c r="J74" s="1">
        <v>325.10000000000002</v>
      </c>
      <c r="K74" s="1">
        <f t="shared" si="18"/>
        <v>-45.40500000000003</v>
      </c>
      <c r="L74" s="1"/>
      <c r="M74" s="1"/>
      <c r="N74" s="1">
        <v>244.131</v>
      </c>
      <c r="O74" s="1">
        <v>242</v>
      </c>
      <c r="P74" s="1"/>
      <c r="Q74" s="1">
        <f t="shared" si="19"/>
        <v>69.923749999999998</v>
      </c>
      <c r="R74" s="5">
        <f t="shared" ref="R74:R91" si="23">11*Q74-P74-O74-N74-F74</f>
        <v>229.50325000000004</v>
      </c>
      <c r="S74" s="5">
        <v>200</v>
      </c>
      <c r="T74" s="5">
        <f t="shared" si="15"/>
        <v>100</v>
      </c>
      <c r="U74" s="5">
        <v>100</v>
      </c>
      <c r="V74" s="5"/>
      <c r="W74" s="1"/>
      <c r="X74" s="1">
        <f t="shared" si="16"/>
        <v>10.578065392659862</v>
      </c>
      <c r="Y74" s="1">
        <f t="shared" si="20"/>
        <v>7.7178068967982982</v>
      </c>
      <c r="Z74" s="1">
        <v>63.021333333333331</v>
      </c>
      <c r="AA74" s="1">
        <v>47.499000000000002</v>
      </c>
      <c r="AB74" s="1">
        <v>47.684399999999997</v>
      </c>
      <c r="AC74" s="1">
        <v>62.214399999999998</v>
      </c>
      <c r="AD74" s="1">
        <v>61.601999999999997</v>
      </c>
      <c r="AE74" s="1">
        <v>43.5366</v>
      </c>
      <c r="AF74" s="1">
        <v>51.238599999999998</v>
      </c>
      <c r="AG74" s="1">
        <v>59.703800000000001</v>
      </c>
      <c r="AH74" s="1">
        <v>49.530799999999999</v>
      </c>
      <c r="AI74" s="1">
        <v>29.4542</v>
      </c>
      <c r="AJ74" s="1" t="s">
        <v>117</v>
      </c>
      <c r="AK74" s="1">
        <f t="shared" si="21"/>
        <v>100</v>
      </c>
      <c r="AL74" s="1">
        <f t="shared" si="22"/>
        <v>100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129</v>
      </c>
      <c r="B75" s="1" t="s">
        <v>38</v>
      </c>
      <c r="C75" s="1">
        <v>309.47800000000001</v>
      </c>
      <c r="D75" s="1">
        <v>301.49799999999999</v>
      </c>
      <c r="E75" s="1">
        <v>330.94299999999998</v>
      </c>
      <c r="F75" s="1">
        <v>280.03300000000002</v>
      </c>
      <c r="G75" s="7">
        <v>1</v>
      </c>
      <c r="H75" s="1">
        <v>50</v>
      </c>
      <c r="I75" s="1" t="s">
        <v>39</v>
      </c>
      <c r="J75" s="1">
        <v>305.85000000000002</v>
      </c>
      <c r="K75" s="1">
        <f t="shared" si="18"/>
        <v>25.092999999999961</v>
      </c>
      <c r="L75" s="1"/>
      <c r="M75" s="1"/>
      <c r="N75" s="1">
        <v>264.96100000000001</v>
      </c>
      <c r="O75" s="1">
        <v>315</v>
      </c>
      <c r="P75" s="1"/>
      <c r="Q75" s="1">
        <f t="shared" si="19"/>
        <v>82.735749999999996</v>
      </c>
      <c r="R75" s="5">
        <f t="shared" si="23"/>
        <v>50.09924999999987</v>
      </c>
      <c r="S75" s="5">
        <f t="shared" si="17"/>
        <v>50.09924999999987</v>
      </c>
      <c r="T75" s="5">
        <f t="shared" si="15"/>
        <v>20.09924999999987</v>
      </c>
      <c r="U75" s="5">
        <v>30</v>
      </c>
      <c r="V75" s="5"/>
      <c r="W75" s="1"/>
      <c r="X75" s="1">
        <f t="shared" si="16"/>
        <v>11</v>
      </c>
      <c r="Y75" s="1">
        <f t="shared" si="20"/>
        <v>10.394466720855254</v>
      </c>
      <c r="Z75" s="1">
        <v>91.641666666666666</v>
      </c>
      <c r="AA75" s="1">
        <v>87.015000000000001</v>
      </c>
      <c r="AB75" s="1">
        <v>86.985600000000005</v>
      </c>
      <c r="AC75" s="1">
        <v>81.766400000000004</v>
      </c>
      <c r="AD75" s="1">
        <v>90.629199999999997</v>
      </c>
      <c r="AE75" s="1">
        <v>99.065799999999996</v>
      </c>
      <c r="AF75" s="1">
        <v>84.258600000000001</v>
      </c>
      <c r="AG75" s="1">
        <v>76.936800000000005</v>
      </c>
      <c r="AH75" s="1">
        <v>68.82759999999999</v>
      </c>
      <c r="AI75" s="1">
        <v>54.632199999999997</v>
      </c>
      <c r="AJ75" s="1" t="s">
        <v>44</v>
      </c>
      <c r="AK75" s="1">
        <f t="shared" si="21"/>
        <v>20</v>
      </c>
      <c r="AL75" s="1">
        <f t="shared" si="22"/>
        <v>30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130</v>
      </c>
      <c r="B76" s="1" t="s">
        <v>43</v>
      </c>
      <c r="C76" s="1"/>
      <c r="D76" s="1">
        <v>60</v>
      </c>
      <c r="E76" s="1">
        <v>5</v>
      </c>
      <c r="F76" s="1">
        <v>55</v>
      </c>
      <c r="G76" s="7">
        <v>0.2</v>
      </c>
      <c r="H76" s="1">
        <v>40</v>
      </c>
      <c r="I76" s="1" t="s">
        <v>39</v>
      </c>
      <c r="J76" s="1">
        <v>5</v>
      </c>
      <c r="K76" s="1">
        <f t="shared" si="18"/>
        <v>0</v>
      </c>
      <c r="L76" s="1"/>
      <c r="M76" s="1"/>
      <c r="N76" s="1">
        <v>0</v>
      </c>
      <c r="O76" s="1">
        <v>0</v>
      </c>
      <c r="P76" s="1"/>
      <c r="Q76" s="1">
        <f t="shared" si="19"/>
        <v>1.25</v>
      </c>
      <c r="R76" s="5"/>
      <c r="S76" s="5">
        <f t="shared" si="17"/>
        <v>0</v>
      </c>
      <c r="T76" s="5">
        <f t="shared" si="15"/>
        <v>0</v>
      </c>
      <c r="U76" s="5"/>
      <c r="V76" s="5"/>
      <c r="W76" s="1"/>
      <c r="X76" s="1">
        <f t="shared" si="16"/>
        <v>44</v>
      </c>
      <c r="Y76" s="1">
        <f t="shared" si="20"/>
        <v>44</v>
      </c>
      <c r="Z76" s="1">
        <v>1.666666666666667</v>
      </c>
      <c r="AA76" s="1">
        <v>-1.6</v>
      </c>
      <c r="AB76" s="1">
        <v>11.8</v>
      </c>
      <c r="AC76" s="1">
        <v>0.4</v>
      </c>
      <c r="AD76" s="1">
        <v>0.8</v>
      </c>
      <c r="AE76" s="1">
        <v>4.2</v>
      </c>
      <c r="AF76" s="1">
        <v>3.8</v>
      </c>
      <c r="AG76" s="1">
        <v>1.8</v>
      </c>
      <c r="AH76" s="1">
        <v>0</v>
      </c>
      <c r="AI76" s="1">
        <v>6</v>
      </c>
      <c r="AJ76" s="1"/>
      <c r="AK76" s="1">
        <f t="shared" si="21"/>
        <v>0</v>
      </c>
      <c r="AL76" s="1">
        <f t="shared" si="22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7" t="s">
        <v>131</v>
      </c>
      <c r="B77" s="17" t="s">
        <v>43</v>
      </c>
      <c r="C77" s="17"/>
      <c r="D77" s="17"/>
      <c r="E77" s="17"/>
      <c r="F77" s="17"/>
      <c r="G77" s="18">
        <v>0</v>
      </c>
      <c r="H77" s="17">
        <v>35</v>
      </c>
      <c r="I77" s="17" t="s">
        <v>39</v>
      </c>
      <c r="J77" s="17">
        <v>1</v>
      </c>
      <c r="K77" s="17">
        <f t="shared" si="18"/>
        <v>-1</v>
      </c>
      <c r="L77" s="17"/>
      <c r="M77" s="17"/>
      <c r="N77" s="17">
        <v>0</v>
      </c>
      <c r="O77" s="17"/>
      <c r="P77" s="17"/>
      <c r="Q77" s="17">
        <f t="shared" si="19"/>
        <v>0</v>
      </c>
      <c r="R77" s="19"/>
      <c r="S77" s="19"/>
      <c r="T77" s="19"/>
      <c r="U77" s="19"/>
      <c r="V77" s="19"/>
      <c r="W77" s="17"/>
      <c r="X77" s="17" t="e">
        <f t="shared" ref="X77:X89" si="24">(F77+N77+O77+P77+R77)/Q77</f>
        <v>#DIV/0!</v>
      </c>
      <c r="Y77" s="17" t="e">
        <f t="shared" si="20"/>
        <v>#DIV/0!</v>
      </c>
      <c r="Z77" s="17">
        <v>0</v>
      </c>
      <c r="AA77" s="17">
        <v>-1.8</v>
      </c>
      <c r="AB77" s="17">
        <v>-4</v>
      </c>
      <c r="AC77" s="17">
        <v>7.6</v>
      </c>
      <c r="AD77" s="17">
        <v>10.6</v>
      </c>
      <c r="AE77" s="17">
        <v>10.4</v>
      </c>
      <c r="AF77" s="17">
        <v>10.4</v>
      </c>
      <c r="AG77" s="17">
        <v>10.199999999999999</v>
      </c>
      <c r="AH77" s="17">
        <v>6.8</v>
      </c>
      <c r="AI77" s="17">
        <v>11.6</v>
      </c>
      <c r="AJ77" s="17" t="s">
        <v>95</v>
      </c>
      <c r="AK77" s="17">
        <f t="shared" si="21"/>
        <v>0</v>
      </c>
      <c r="AL77" s="17">
        <f t="shared" si="22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132</v>
      </c>
      <c r="B78" s="1" t="s">
        <v>38</v>
      </c>
      <c r="C78" s="1">
        <v>763.79600000000005</v>
      </c>
      <c r="D78" s="1">
        <v>502.92</v>
      </c>
      <c r="E78" s="1">
        <v>806.90099999999995</v>
      </c>
      <c r="F78" s="1">
        <v>459.815</v>
      </c>
      <c r="G78" s="7">
        <v>1</v>
      </c>
      <c r="H78" s="1">
        <v>60</v>
      </c>
      <c r="I78" s="1" t="s">
        <v>39</v>
      </c>
      <c r="J78" s="1">
        <v>813.25</v>
      </c>
      <c r="K78" s="1">
        <f t="shared" si="18"/>
        <v>-6.3490000000000464</v>
      </c>
      <c r="L78" s="1"/>
      <c r="M78" s="1"/>
      <c r="N78" s="1">
        <v>450</v>
      </c>
      <c r="O78" s="1">
        <v>925</v>
      </c>
      <c r="P78" s="1"/>
      <c r="Q78" s="1">
        <f t="shared" si="19"/>
        <v>201.72524999999999</v>
      </c>
      <c r="R78" s="5">
        <f t="shared" si="23"/>
        <v>384.16275000000002</v>
      </c>
      <c r="S78" s="5">
        <v>350</v>
      </c>
      <c r="T78" s="5">
        <f t="shared" ref="T78:T81" si="25">S78-U78</f>
        <v>350</v>
      </c>
      <c r="U78" s="5"/>
      <c r="V78" s="5"/>
      <c r="W78" s="1"/>
      <c r="X78" s="1">
        <f t="shared" ref="X78:X81" si="26">(F78+N78+O78+P78+S78)/Q78</f>
        <v>10.830647130193173</v>
      </c>
      <c r="Y78" s="1">
        <f t="shared" si="20"/>
        <v>9.0956139600768875</v>
      </c>
      <c r="Z78" s="1">
        <v>203.245</v>
      </c>
      <c r="AA78" s="1">
        <v>200.66220000000001</v>
      </c>
      <c r="AB78" s="1">
        <v>169.48320000000001</v>
      </c>
      <c r="AC78" s="1">
        <v>118.41119999999999</v>
      </c>
      <c r="AD78" s="1">
        <v>130.26759999999999</v>
      </c>
      <c r="AE78" s="1">
        <v>132.40020000000001</v>
      </c>
      <c r="AF78" s="1">
        <v>126.56699999999999</v>
      </c>
      <c r="AG78" s="1">
        <v>149.28360000000001</v>
      </c>
      <c r="AH78" s="1">
        <v>157.0702</v>
      </c>
      <c r="AI78" s="1">
        <v>187.50659999999999</v>
      </c>
      <c r="AJ78" s="1"/>
      <c r="AK78" s="1">
        <f t="shared" si="21"/>
        <v>350</v>
      </c>
      <c r="AL78" s="1">
        <f t="shared" si="22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133</v>
      </c>
      <c r="B79" s="1" t="s">
        <v>38</v>
      </c>
      <c r="C79" s="1">
        <v>438.40899999999999</v>
      </c>
      <c r="D79" s="1">
        <v>1313.0129999999999</v>
      </c>
      <c r="E79" s="1">
        <v>1021.418</v>
      </c>
      <c r="F79" s="1">
        <v>730.00400000000002</v>
      </c>
      <c r="G79" s="7">
        <v>1</v>
      </c>
      <c r="H79" s="1">
        <v>60</v>
      </c>
      <c r="I79" s="1" t="s">
        <v>39</v>
      </c>
      <c r="J79" s="1">
        <v>985.5</v>
      </c>
      <c r="K79" s="1">
        <f t="shared" si="18"/>
        <v>35.918000000000006</v>
      </c>
      <c r="L79" s="1"/>
      <c r="M79" s="1"/>
      <c r="N79" s="1">
        <v>341.29800000000029</v>
      </c>
      <c r="O79" s="1">
        <v>500</v>
      </c>
      <c r="P79" s="1">
        <v>500</v>
      </c>
      <c r="Q79" s="1">
        <f t="shared" si="19"/>
        <v>255.3545</v>
      </c>
      <c r="R79" s="5">
        <f t="shared" si="23"/>
        <v>737.59749999999974</v>
      </c>
      <c r="S79" s="5">
        <v>700</v>
      </c>
      <c r="T79" s="5">
        <f t="shared" si="25"/>
        <v>300</v>
      </c>
      <c r="U79" s="5">
        <v>400</v>
      </c>
      <c r="V79" s="5"/>
      <c r="W79" s="1"/>
      <c r="X79" s="1">
        <f t="shared" si="26"/>
        <v>10.852763511118859</v>
      </c>
      <c r="Y79" s="1">
        <f t="shared" si="20"/>
        <v>8.1114763984969933</v>
      </c>
      <c r="Z79" s="1">
        <v>253.9136666666667</v>
      </c>
      <c r="AA79" s="1">
        <v>282.70819999999998</v>
      </c>
      <c r="AB79" s="1">
        <v>281.01339999999999</v>
      </c>
      <c r="AC79" s="1">
        <v>241.91079999999999</v>
      </c>
      <c r="AD79" s="1">
        <v>230.69980000000001</v>
      </c>
      <c r="AE79" s="1">
        <v>202.11240000000001</v>
      </c>
      <c r="AF79" s="1">
        <v>185.24160000000001</v>
      </c>
      <c r="AG79" s="1">
        <v>286.90820000000002</v>
      </c>
      <c r="AH79" s="1">
        <v>257.79160000000002</v>
      </c>
      <c r="AI79" s="1">
        <v>203.95419999999999</v>
      </c>
      <c r="AJ79" s="1"/>
      <c r="AK79" s="1">
        <f t="shared" si="21"/>
        <v>300</v>
      </c>
      <c r="AL79" s="1">
        <f t="shared" si="22"/>
        <v>400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134</v>
      </c>
      <c r="B80" s="1" t="s">
        <v>38</v>
      </c>
      <c r="C80" s="1">
        <v>1866.952</v>
      </c>
      <c r="D80" s="1">
        <v>1513.7650000000001</v>
      </c>
      <c r="E80" s="1">
        <v>1345.038</v>
      </c>
      <c r="F80" s="1">
        <v>2035.6790000000001</v>
      </c>
      <c r="G80" s="7">
        <v>1</v>
      </c>
      <c r="H80" s="1">
        <v>60</v>
      </c>
      <c r="I80" s="1" t="s">
        <v>39</v>
      </c>
      <c r="J80" s="1">
        <v>1385.6</v>
      </c>
      <c r="K80" s="1">
        <f t="shared" si="18"/>
        <v>-40.561999999999898</v>
      </c>
      <c r="L80" s="1"/>
      <c r="M80" s="1"/>
      <c r="N80" s="1">
        <v>0</v>
      </c>
      <c r="O80" s="1">
        <v>500</v>
      </c>
      <c r="P80" s="1">
        <v>500</v>
      </c>
      <c r="Q80" s="1">
        <f t="shared" si="19"/>
        <v>336.2595</v>
      </c>
      <c r="R80" s="5">
        <f t="shared" si="23"/>
        <v>663.17549999999983</v>
      </c>
      <c r="S80" s="5">
        <v>600</v>
      </c>
      <c r="T80" s="5">
        <f t="shared" si="25"/>
        <v>300</v>
      </c>
      <c r="U80" s="5">
        <v>300</v>
      </c>
      <c r="V80" s="5"/>
      <c r="W80" s="1"/>
      <c r="X80" s="1">
        <f t="shared" si="26"/>
        <v>10.81212278017424</v>
      </c>
      <c r="Y80" s="1">
        <f t="shared" si="20"/>
        <v>9.0277865755465641</v>
      </c>
      <c r="Z80" s="1">
        <v>381.24599999999998</v>
      </c>
      <c r="AA80" s="1">
        <v>497.71679999999998</v>
      </c>
      <c r="AB80" s="1">
        <v>526.89</v>
      </c>
      <c r="AC80" s="1">
        <v>235.45</v>
      </c>
      <c r="AD80" s="1">
        <v>321.67959999999999</v>
      </c>
      <c r="AE80" s="1">
        <v>365.35599999999999</v>
      </c>
      <c r="AF80" s="1">
        <v>282.89179999999999</v>
      </c>
      <c r="AG80" s="1">
        <v>347.36360000000002</v>
      </c>
      <c r="AH80" s="1">
        <v>329.88600000000002</v>
      </c>
      <c r="AI80" s="1">
        <v>466.46100000000001</v>
      </c>
      <c r="AJ80" s="1"/>
      <c r="AK80" s="1">
        <f t="shared" si="21"/>
        <v>300</v>
      </c>
      <c r="AL80" s="1">
        <f t="shared" si="22"/>
        <v>300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135</v>
      </c>
      <c r="B81" s="1" t="s">
        <v>38</v>
      </c>
      <c r="C81" s="1">
        <v>2789.5940000000001</v>
      </c>
      <c r="D81" s="1">
        <v>2418.587</v>
      </c>
      <c r="E81" s="1">
        <v>2203.835</v>
      </c>
      <c r="F81" s="1">
        <v>3004.346</v>
      </c>
      <c r="G81" s="7">
        <v>1</v>
      </c>
      <c r="H81" s="1">
        <v>60</v>
      </c>
      <c r="I81" s="1" t="s">
        <v>39</v>
      </c>
      <c r="J81" s="1">
        <v>2151.8000000000002</v>
      </c>
      <c r="K81" s="1">
        <f t="shared" si="18"/>
        <v>52.034999999999854</v>
      </c>
      <c r="L81" s="1"/>
      <c r="M81" s="1"/>
      <c r="N81" s="1">
        <v>0</v>
      </c>
      <c r="O81" s="1">
        <v>1000</v>
      </c>
      <c r="P81" s="1">
        <v>800</v>
      </c>
      <c r="Q81" s="1">
        <f t="shared" si="19"/>
        <v>550.95875000000001</v>
      </c>
      <c r="R81" s="5">
        <f t="shared" si="23"/>
        <v>1256.2002500000003</v>
      </c>
      <c r="S81" s="5">
        <v>1200</v>
      </c>
      <c r="T81" s="5">
        <f t="shared" si="25"/>
        <v>500</v>
      </c>
      <c r="U81" s="5">
        <v>700</v>
      </c>
      <c r="V81" s="5"/>
      <c r="W81" s="1"/>
      <c r="X81" s="1">
        <f t="shared" si="26"/>
        <v>10.897995539593481</v>
      </c>
      <c r="Y81" s="1">
        <f t="shared" si="20"/>
        <v>8.7199740452438572</v>
      </c>
      <c r="Z81" s="1">
        <v>582.66633333333334</v>
      </c>
      <c r="AA81" s="1">
        <v>841.59899999999993</v>
      </c>
      <c r="AB81" s="1">
        <v>739.17240000000004</v>
      </c>
      <c r="AC81" s="1">
        <v>507.2568</v>
      </c>
      <c r="AD81" s="1">
        <v>517.07439999999997</v>
      </c>
      <c r="AE81" s="1">
        <v>484.26479999999998</v>
      </c>
      <c r="AF81" s="1">
        <v>435.39920000000001</v>
      </c>
      <c r="AG81" s="1">
        <v>533.71719999999993</v>
      </c>
      <c r="AH81" s="1">
        <v>461.92360000000002</v>
      </c>
      <c r="AI81" s="1">
        <v>300</v>
      </c>
      <c r="AJ81" s="1" t="s">
        <v>61</v>
      </c>
      <c r="AK81" s="1">
        <f t="shared" si="21"/>
        <v>500</v>
      </c>
      <c r="AL81" s="1">
        <f t="shared" si="22"/>
        <v>700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7" t="s">
        <v>136</v>
      </c>
      <c r="B82" s="17" t="s">
        <v>38</v>
      </c>
      <c r="C82" s="17"/>
      <c r="D82" s="17"/>
      <c r="E82" s="17"/>
      <c r="F82" s="17"/>
      <c r="G82" s="18">
        <v>0</v>
      </c>
      <c r="H82" s="17">
        <v>55</v>
      </c>
      <c r="I82" s="17" t="s">
        <v>39</v>
      </c>
      <c r="J82" s="17">
        <v>33</v>
      </c>
      <c r="K82" s="17">
        <f t="shared" si="18"/>
        <v>-33</v>
      </c>
      <c r="L82" s="17"/>
      <c r="M82" s="17"/>
      <c r="N82" s="17"/>
      <c r="O82" s="17"/>
      <c r="P82" s="17"/>
      <c r="Q82" s="17">
        <f t="shared" si="19"/>
        <v>0</v>
      </c>
      <c r="R82" s="19"/>
      <c r="S82" s="19"/>
      <c r="T82" s="19"/>
      <c r="U82" s="19"/>
      <c r="V82" s="19"/>
      <c r="W82" s="17"/>
      <c r="X82" s="17" t="e">
        <f t="shared" si="24"/>
        <v>#DIV/0!</v>
      </c>
      <c r="Y82" s="17" t="e">
        <f t="shared" si="20"/>
        <v>#DIV/0!</v>
      </c>
      <c r="Z82" s="17">
        <v>0</v>
      </c>
      <c r="AA82" s="17">
        <v>0</v>
      </c>
      <c r="AB82" s="17">
        <v>-0.56399999999999995</v>
      </c>
      <c r="AC82" s="17">
        <v>-0.54600000000000004</v>
      </c>
      <c r="AD82" s="17">
        <v>-0.54600000000000004</v>
      </c>
      <c r="AE82" s="17">
        <v>2.1366000000000001</v>
      </c>
      <c r="AF82" s="17">
        <v>3.7168000000000001</v>
      </c>
      <c r="AG82" s="17">
        <v>17.6312</v>
      </c>
      <c r="AH82" s="17">
        <v>9.4176000000000002</v>
      </c>
      <c r="AI82" s="17">
        <v>2.6560000000000001</v>
      </c>
      <c r="AJ82" s="17" t="s">
        <v>95</v>
      </c>
      <c r="AK82" s="17">
        <f t="shared" si="21"/>
        <v>0</v>
      </c>
      <c r="AL82" s="17">
        <f t="shared" si="22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137</v>
      </c>
      <c r="B83" s="1" t="s">
        <v>38</v>
      </c>
      <c r="C83" s="1">
        <v>5.5359999999999996</v>
      </c>
      <c r="D83" s="1">
        <v>1.9419999999999999</v>
      </c>
      <c r="E83" s="1">
        <v>2.67</v>
      </c>
      <c r="F83" s="1">
        <v>4.8079999999999998</v>
      </c>
      <c r="G83" s="7">
        <v>1</v>
      </c>
      <c r="H83" s="1">
        <v>55</v>
      </c>
      <c r="I83" s="1" t="s">
        <v>39</v>
      </c>
      <c r="J83" s="1">
        <v>2.6</v>
      </c>
      <c r="K83" s="1">
        <f t="shared" si="18"/>
        <v>6.999999999999984E-2</v>
      </c>
      <c r="L83" s="1"/>
      <c r="M83" s="1"/>
      <c r="N83" s="1">
        <v>0</v>
      </c>
      <c r="O83" s="1">
        <v>0</v>
      </c>
      <c r="P83" s="1"/>
      <c r="Q83" s="1">
        <f t="shared" si="19"/>
        <v>0.66749999999999998</v>
      </c>
      <c r="R83" s="5">
        <v>5</v>
      </c>
      <c r="S83" s="5">
        <f>V83</f>
        <v>0</v>
      </c>
      <c r="T83" s="5">
        <f t="shared" ref="T83:T88" si="27">S83-U83</f>
        <v>0</v>
      </c>
      <c r="U83" s="5"/>
      <c r="V83" s="5">
        <v>0</v>
      </c>
      <c r="W83" s="1" t="s">
        <v>155</v>
      </c>
      <c r="X83" s="1">
        <f t="shared" ref="X83:X88" si="28">(F83+N83+O83+P83+S83)/Q83</f>
        <v>7.2029962546816479</v>
      </c>
      <c r="Y83" s="1">
        <f t="shared" si="20"/>
        <v>7.2029962546816479</v>
      </c>
      <c r="Z83" s="1">
        <v>0.89</v>
      </c>
      <c r="AA83" s="1">
        <v>8.9430000000000014</v>
      </c>
      <c r="AB83" s="1">
        <v>4.92</v>
      </c>
      <c r="AC83" s="1">
        <v>3.1023999999999998</v>
      </c>
      <c r="AD83" s="1">
        <v>4.2141999999999999</v>
      </c>
      <c r="AE83" s="1">
        <v>4.8220000000000001</v>
      </c>
      <c r="AF83" s="1">
        <v>4.1334</v>
      </c>
      <c r="AG83" s="1">
        <v>2.8662000000000001</v>
      </c>
      <c r="AH83" s="1">
        <v>2.1793999999999998</v>
      </c>
      <c r="AI83" s="1">
        <v>0.41499999999999998</v>
      </c>
      <c r="AJ83" s="1" t="s">
        <v>158</v>
      </c>
      <c r="AK83" s="1">
        <f t="shared" si="21"/>
        <v>0</v>
      </c>
      <c r="AL83" s="1">
        <f t="shared" si="22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138</v>
      </c>
      <c r="B84" s="1" t="s">
        <v>38</v>
      </c>
      <c r="C84" s="1">
        <v>2.4220000000000002</v>
      </c>
      <c r="D84" s="1"/>
      <c r="E84" s="1"/>
      <c r="F84" s="1">
        <v>2.4220000000000002</v>
      </c>
      <c r="G84" s="7">
        <v>1</v>
      </c>
      <c r="H84" s="1">
        <v>55</v>
      </c>
      <c r="I84" s="1" t="s">
        <v>39</v>
      </c>
      <c r="J84" s="1">
        <v>22</v>
      </c>
      <c r="K84" s="1">
        <f t="shared" si="18"/>
        <v>-22</v>
      </c>
      <c r="L84" s="1"/>
      <c r="M84" s="1"/>
      <c r="N84" s="1">
        <v>0</v>
      </c>
      <c r="O84" s="1">
        <v>0</v>
      </c>
      <c r="P84" s="1"/>
      <c r="Q84" s="1">
        <f t="shared" si="19"/>
        <v>0</v>
      </c>
      <c r="R84" s="5"/>
      <c r="S84" s="5">
        <f t="shared" ref="S84:S87" si="29">R84</f>
        <v>0</v>
      </c>
      <c r="T84" s="5">
        <f t="shared" si="27"/>
        <v>0</v>
      </c>
      <c r="U84" s="5"/>
      <c r="V84" s="5"/>
      <c r="W84" s="1"/>
      <c r="X84" s="1" t="e">
        <f t="shared" si="28"/>
        <v>#DIV/0!</v>
      </c>
      <c r="Y84" s="1" t="e">
        <f t="shared" si="20"/>
        <v>#DIV/0!</v>
      </c>
      <c r="Z84" s="1">
        <v>0</v>
      </c>
      <c r="AA84" s="1">
        <v>0.53859999999999997</v>
      </c>
      <c r="AB84" s="1">
        <v>0.54239999999999999</v>
      </c>
      <c r="AC84" s="1">
        <v>4.0297999999999998</v>
      </c>
      <c r="AD84" s="1">
        <v>3.6432000000000002</v>
      </c>
      <c r="AE84" s="1">
        <v>2.7130000000000001</v>
      </c>
      <c r="AF84" s="1">
        <v>3.6234000000000002</v>
      </c>
      <c r="AG84" s="1">
        <v>2.1850000000000001</v>
      </c>
      <c r="AH84" s="1">
        <v>1.2827999999999999</v>
      </c>
      <c r="AI84" s="1">
        <v>2.5895999999999999</v>
      </c>
      <c r="AJ84" s="1" t="s">
        <v>75</v>
      </c>
      <c r="AK84" s="1">
        <f t="shared" si="21"/>
        <v>0</v>
      </c>
      <c r="AL84" s="1">
        <f t="shared" si="22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139</v>
      </c>
      <c r="B85" s="1" t="s">
        <v>38</v>
      </c>
      <c r="C85" s="1">
        <v>113.09699999999999</v>
      </c>
      <c r="D85" s="1"/>
      <c r="E85" s="1">
        <v>44.524000000000001</v>
      </c>
      <c r="F85" s="1">
        <v>68.572999999999993</v>
      </c>
      <c r="G85" s="7">
        <v>1</v>
      </c>
      <c r="H85" s="1">
        <v>60</v>
      </c>
      <c r="I85" s="1" t="s">
        <v>39</v>
      </c>
      <c r="J85" s="1">
        <v>40.049999999999997</v>
      </c>
      <c r="K85" s="1">
        <f t="shared" si="18"/>
        <v>4.4740000000000038</v>
      </c>
      <c r="L85" s="1"/>
      <c r="M85" s="1"/>
      <c r="N85" s="1">
        <v>13.179999999999991</v>
      </c>
      <c r="O85" s="1">
        <v>49</v>
      </c>
      <c r="P85" s="1"/>
      <c r="Q85" s="1">
        <f t="shared" si="19"/>
        <v>11.131</v>
      </c>
      <c r="R85" s="5"/>
      <c r="S85" s="5">
        <f t="shared" si="29"/>
        <v>0</v>
      </c>
      <c r="T85" s="5">
        <f t="shared" si="27"/>
        <v>0</v>
      </c>
      <c r="U85" s="5"/>
      <c r="V85" s="5"/>
      <c r="W85" s="1"/>
      <c r="X85" s="1">
        <f t="shared" si="28"/>
        <v>11.746743329440301</v>
      </c>
      <c r="Y85" s="1">
        <f t="shared" si="20"/>
        <v>11.746743329440301</v>
      </c>
      <c r="Z85" s="1">
        <v>13.50866666666667</v>
      </c>
      <c r="AA85" s="1">
        <v>14.9842</v>
      </c>
      <c r="AB85" s="1">
        <v>7.5414000000000003</v>
      </c>
      <c r="AC85" s="1">
        <v>15.8062</v>
      </c>
      <c r="AD85" s="1">
        <v>18.590599999999998</v>
      </c>
      <c r="AE85" s="1">
        <v>8.9282000000000004</v>
      </c>
      <c r="AF85" s="1">
        <v>6.6647999999999996</v>
      </c>
      <c r="AG85" s="1">
        <v>9.7392000000000003</v>
      </c>
      <c r="AH85" s="1">
        <v>9.3482000000000003</v>
      </c>
      <c r="AI85" s="1">
        <v>-0.42799999999999999</v>
      </c>
      <c r="AJ85" s="1"/>
      <c r="AK85" s="1">
        <f t="shared" si="21"/>
        <v>0</v>
      </c>
      <c r="AL85" s="1">
        <f t="shared" si="22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140</v>
      </c>
      <c r="B86" s="1" t="s">
        <v>43</v>
      </c>
      <c r="C86" s="1"/>
      <c r="D86" s="1">
        <v>60</v>
      </c>
      <c r="E86" s="1">
        <v>33</v>
      </c>
      <c r="F86" s="1">
        <v>23</v>
      </c>
      <c r="G86" s="7">
        <v>0.3</v>
      </c>
      <c r="H86" s="1">
        <v>40</v>
      </c>
      <c r="I86" s="1" t="s">
        <v>39</v>
      </c>
      <c r="J86" s="1">
        <v>40</v>
      </c>
      <c r="K86" s="1">
        <f t="shared" si="18"/>
        <v>-7</v>
      </c>
      <c r="L86" s="1"/>
      <c r="M86" s="1"/>
      <c r="N86" s="1">
        <v>21</v>
      </c>
      <c r="O86" s="1">
        <v>0</v>
      </c>
      <c r="P86" s="1"/>
      <c r="Q86" s="1">
        <f t="shared" si="19"/>
        <v>8.25</v>
      </c>
      <c r="R86" s="5">
        <f t="shared" si="23"/>
        <v>46.75</v>
      </c>
      <c r="S86" s="5">
        <f t="shared" si="29"/>
        <v>46.75</v>
      </c>
      <c r="T86" s="5">
        <f t="shared" si="27"/>
        <v>46.75</v>
      </c>
      <c r="U86" s="5"/>
      <c r="V86" s="5"/>
      <c r="W86" s="1"/>
      <c r="X86" s="1">
        <f t="shared" si="28"/>
        <v>11</v>
      </c>
      <c r="Y86" s="1">
        <f t="shared" si="20"/>
        <v>5.333333333333333</v>
      </c>
      <c r="Z86" s="1">
        <v>8.3333333333333339</v>
      </c>
      <c r="AA86" s="1">
        <v>8.6</v>
      </c>
      <c r="AB86" s="1">
        <v>11.8</v>
      </c>
      <c r="AC86" s="1">
        <v>3.8</v>
      </c>
      <c r="AD86" s="1">
        <v>7</v>
      </c>
      <c r="AE86" s="1">
        <v>10</v>
      </c>
      <c r="AF86" s="1">
        <v>9</v>
      </c>
      <c r="AG86" s="1">
        <v>10</v>
      </c>
      <c r="AH86" s="1">
        <v>6.4</v>
      </c>
      <c r="AI86" s="1">
        <v>11.8</v>
      </c>
      <c r="AJ86" s="1" t="s">
        <v>75</v>
      </c>
      <c r="AK86" s="1">
        <f t="shared" si="21"/>
        <v>14</v>
      </c>
      <c r="AL86" s="1">
        <f t="shared" si="22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141</v>
      </c>
      <c r="B87" s="1" t="s">
        <v>43</v>
      </c>
      <c r="C87" s="1">
        <v>-1</v>
      </c>
      <c r="D87" s="1">
        <v>79</v>
      </c>
      <c r="E87" s="1">
        <v>33</v>
      </c>
      <c r="F87" s="1">
        <v>41</v>
      </c>
      <c r="G87" s="7">
        <v>0.3</v>
      </c>
      <c r="H87" s="1">
        <v>40</v>
      </c>
      <c r="I87" s="1" t="s">
        <v>39</v>
      </c>
      <c r="J87" s="1">
        <v>39</v>
      </c>
      <c r="K87" s="1">
        <f t="shared" si="18"/>
        <v>-6</v>
      </c>
      <c r="L87" s="1"/>
      <c r="M87" s="1"/>
      <c r="N87" s="1">
        <v>24</v>
      </c>
      <c r="O87" s="1">
        <v>0</v>
      </c>
      <c r="P87" s="1"/>
      <c r="Q87" s="1">
        <f t="shared" si="19"/>
        <v>8.25</v>
      </c>
      <c r="R87" s="5">
        <f t="shared" si="23"/>
        <v>25.75</v>
      </c>
      <c r="S87" s="5">
        <f t="shared" si="29"/>
        <v>25.75</v>
      </c>
      <c r="T87" s="5">
        <f t="shared" si="27"/>
        <v>25.75</v>
      </c>
      <c r="U87" s="5"/>
      <c r="V87" s="5"/>
      <c r="W87" s="1"/>
      <c r="X87" s="1">
        <f t="shared" si="28"/>
        <v>11</v>
      </c>
      <c r="Y87" s="1">
        <f t="shared" si="20"/>
        <v>7.8787878787878789</v>
      </c>
      <c r="Z87" s="1">
        <v>8.3333333333333339</v>
      </c>
      <c r="AA87" s="1">
        <v>16.2</v>
      </c>
      <c r="AB87" s="1">
        <v>17</v>
      </c>
      <c r="AC87" s="1">
        <v>8</v>
      </c>
      <c r="AD87" s="1">
        <v>10</v>
      </c>
      <c r="AE87" s="1">
        <v>11.4</v>
      </c>
      <c r="AF87" s="1">
        <v>9</v>
      </c>
      <c r="AG87" s="1">
        <v>7.6</v>
      </c>
      <c r="AH87" s="1">
        <v>7.2</v>
      </c>
      <c r="AI87" s="1">
        <v>13.8</v>
      </c>
      <c r="AJ87" s="1" t="s">
        <v>75</v>
      </c>
      <c r="AK87" s="1">
        <f t="shared" si="21"/>
        <v>8</v>
      </c>
      <c r="AL87" s="1">
        <f t="shared" si="22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142</v>
      </c>
      <c r="B88" s="1" t="s">
        <v>43</v>
      </c>
      <c r="C88" s="1">
        <v>486</v>
      </c>
      <c r="D88" s="1"/>
      <c r="E88" s="1">
        <v>209</v>
      </c>
      <c r="F88" s="1">
        <v>276</v>
      </c>
      <c r="G88" s="7">
        <v>0.3</v>
      </c>
      <c r="H88" s="1">
        <v>40</v>
      </c>
      <c r="I88" s="1" t="s">
        <v>39</v>
      </c>
      <c r="J88" s="1">
        <v>257</v>
      </c>
      <c r="K88" s="1">
        <f t="shared" si="18"/>
        <v>-48</v>
      </c>
      <c r="L88" s="1"/>
      <c r="M88" s="1"/>
      <c r="N88" s="1">
        <v>0</v>
      </c>
      <c r="O88" s="1">
        <v>0</v>
      </c>
      <c r="P88" s="1"/>
      <c r="Q88" s="1">
        <f t="shared" si="19"/>
        <v>52.25</v>
      </c>
      <c r="R88" s="5">
        <f>10*Q88-P88-O88-N88-F88</f>
        <v>246.5</v>
      </c>
      <c r="S88" s="5">
        <f>V88</f>
        <v>0</v>
      </c>
      <c r="T88" s="5">
        <f t="shared" si="27"/>
        <v>0</v>
      </c>
      <c r="U88" s="5"/>
      <c r="V88" s="5">
        <v>0</v>
      </c>
      <c r="W88" s="1" t="s">
        <v>153</v>
      </c>
      <c r="X88" s="1">
        <f t="shared" si="28"/>
        <v>5.2822966507177034</v>
      </c>
      <c r="Y88" s="1">
        <f t="shared" si="20"/>
        <v>5.2822966507177034</v>
      </c>
      <c r="Z88" s="1">
        <v>63.666666666666657</v>
      </c>
      <c r="AA88" s="1">
        <v>79.2</v>
      </c>
      <c r="AB88" s="1">
        <v>53</v>
      </c>
      <c r="AC88" s="1">
        <v>43.4</v>
      </c>
      <c r="AD88" s="1">
        <v>39.200000000000003</v>
      </c>
      <c r="AE88" s="1">
        <v>37.6</v>
      </c>
      <c r="AF88" s="1">
        <v>38.4</v>
      </c>
      <c r="AG88" s="1">
        <v>70.599999999999994</v>
      </c>
      <c r="AH88" s="1">
        <v>80</v>
      </c>
      <c r="AI88" s="1">
        <v>18.399999999999999</v>
      </c>
      <c r="AJ88" s="15" t="s">
        <v>157</v>
      </c>
      <c r="AK88" s="1">
        <f t="shared" si="21"/>
        <v>0</v>
      </c>
      <c r="AL88" s="1">
        <f t="shared" si="22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0" t="s">
        <v>143</v>
      </c>
      <c r="B89" s="10" t="s">
        <v>43</v>
      </c>
      <c r="C89" s="10"/>
      <c r="D89" s="13">
        <v>146</v>
      </c>
      <c r="E89" s="16">
        <v>146</v>
      </c>
      <c r="F89" s="10"/>
      <c r="G89" s="11">
        <v>0</v>
      </c>
      <c r="H89" s="10">
        <v>40</v>
      </c>
      <c r="I89" s="10" t="s">
        <v>144</v>
      </c>
      <c r="J89" s="10">
        <v>142</v>
      </c>
      <c r="K89" s="10">
        <f t="shared" si="18"/>
        <v>4</v>
      </c>
      <c r="L89" s="10"/>
      <c r="M89" s="10"/>
      <c r="N89" s="10"/>
      <c r="O89" s="10"/>
      <c r="P89" s="10"/>
      <c r="Q89" s="10">
        <f t="shared" si="19"/>
        <v>36.5</v>
      </c>
      <c r="R89" s="12"/>
      <c r="S89" s="12"/>
      <c r="T89" s="12"/>
      <c r="U89" s="12"/>
      <c r="V89" s="12"/>
      <c r="W89" s="10"/>
      <c r="X89" s="10">
        <f t="shared" si="24"/>
        <v>0</v>
      </c>
      <c r="Y89" s="10">
        <f t="shared" si="20"/>
        <v>0</v>
      </c>
      <c r="Z89" s="10">
        <v>30</v>
      </c>
      <c r="AA89" s="10">
        <v>14.4</v>
      </c>
      <c r="AB89" s="10">
        <v>26.4</v>
      </c>
      <c r="AC89" s="10">
        <v>24</v>
      </c>
      <c r="AD89" s="10">
        <v>29.2</v>
      </c>
      <c r="AE89" s="10">
        <v>35.6</v>
      </c>
      <c r="AF89" s="10">
        <v>38.4</v>
      </c>
      <c r="AG89" s="10">
        <v>40</v>
      </c>
      <c r="AH89" s="10">
        <v>36.799999999999997</v>
      </c>
      <c r="AI89" s="10">
        <v>37.6</v>
      </c>
      <c r="AJ89" s="10" t="s">
        <v>145</v>
      </c>
      <c r="AK89" s="10">
        <f t="shared" si="21"/>
        <v>0</v>
      </c>
      <c r="AL89" s="10">
        <f t="shared" si="22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146</v>
      </c>
      <c r="B90" s="1" t="s">
        <v>43</v>
      </c>
      <c r="C90" s="1">
        <v>423</v>
      </c>
      <c r="D90" s="1"/>
      <c r="E90" s="1">
        <v>233</v>
      </c>
      <c r="F90" s="1">
        <v>190</v>
      </c>
      <c r="G90" s="7">
        <v>0.3</v>
      </c>
      <c r="H90" s="1">
        <v>40</v>
      </c>
      <c r="I90" s="1" t="s">
        <v>39</v>
      </c>
      <c r="J90" s="1">
        <v>238</v>
      </c>
      <c r="K90" s="1">
        <f t="shared" si="18"/>
        <v>-5</v>
      </c>
      <c r="L90" s="1"/>
      <c r="M90" s="1"/>
      <c r="N90" s="1">
        <v>206</v>
      </c>
      <c r="O90" s="1">
        <v>0</v>
      </c>
      <c r="P90" s="1"/>
      <c r="Q90" s="1">
        <f t="shared" si="19"/>
        <v>58.25</v>
      </c>
      <c r="R90" s="5">
        <f t="shared" si="23"/>
        <v>244.75</v>
      </c>
      <c r="S90" s="5">
        <f t="shared" ref="S90:S91" si="30">V90</f>
        <v>0</v>
      </c>
      <c r="T90" s="5">
        <f t="shared" ref="T90:T94" si="31">S90-U90</f>
        <v>0</v>
      </c>
      <c r="U90" s="5"/>
      <c r="V90" s="5">
        <v>0</v>
      </c>
      <c r="W90" s="1" t="s">
        <v>153</v>
      </c>
      <c r="X90" s="1">
        <f t="shared" ref="X90:X94" si="32">(F90+N90+O90+P90+S90)/Q90</f>
        <v>6.7982832618025748</v>
      </c>
      <c r="Y90" s="1">
        <f t="shared" si="20"/>
        <v>6.7982832618025748</v>
      </c>
      <c r="Z90" s="1">
        <v>59.333333333333343</v>
      </c>
      <c r="AA90" s="1">
        <v>92.8</v>
      </c>
      <c r="AB90" s="1">
        <v>62.2</v>
      </c>
      <c r="AC90" s="1">
        <v>54.8</v>
      </c>
      <c r="AD90" s="1">
        <v>59.8</v>
      </c>
      <c r="AE90" s="1">
        <v>69.2</v>
      </c>
      <c r="AF90" s="1">
        <v>66</v>
      </c>
      <c r="AG90" s="1">
        <v>99.4</v>
      </c>
      <c r="AH90" s="1">
        <v>111.6</v>
      </c>
      <c r="AI90" s="1">
        <v>27</v>
      </c>
      <c r="AJ90" s="1" t="s">
        <v>158</v>
      </c>
      <c r="AK90" s="1">
        <f t="shared" si="21"/>
        <v>0</v>
      </c>
      <c r="AL90" s="1">
        <f t="shared" si="22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147</v>
      </c>
      <c r="B91" s="1" t="s">
        <v>43</v>
      </c>
      <c r="C91" s="1">
        <v>251</v>
      </c>
      <c r="D91" s="1">
        <v>210</v>
      </c>
      <c r="E91" s="1">
        <v>243</v>
      </c>
      <c r="F91" s="1">
        <v>218</v>
      </c>
      <c r="G91" s="7">
        <v>0.3</v>
      </c>
      <c r="H91" s="1">
        <v>40</v>
      </c>
      <c r="I91" s="1" t="s">
        <v>39</v>
      </c>
      <c r="J91" s="1">
        <v>243</v>
      </c>
      <c r="K91" s="1">
        <f t="shared" si="18"/>
        <v>0</v>
      </c>
      <c r="L91" s="1"/>
      <c r="M91" s="1"/>
      <c r="N91" s="1">
        <v>300</v>
      </c>
      <c r="O91" s="1">
        <v>0</v>
      </c>
      <c r="P91" s="1"/>
      <c r="Q91" s="1">
        <f t="shared" si="19"/>
        <v>60.75</v>
      </c>
      <c r="R91" s="5">
        <f t="shared" si="23"/>
        <v>150.25</v>
      </c>
      <c r="S91" s="5">
        <f t="shared" si="30"/>
        <v>0</v>
      </c>
      <c r="T91" s="5">
        <f t="shared" si="31"/>
        <v>0</v>
      </c>
      <c r="U91" s="5"/>
      <c r="V91" s="5">
        <v>0</v>
      </c>
      <c r="W91" s="1" t="s">
        <v>153</v>
      </c>
      <c r="X91" s="1">
        <f t="shared" si="32"/>
        <v>8.526748971193415</v>
      </c>
      <c r="Y91" s="1">
        <f t="shared" si="20"/>
        <v>8.526748971193415</v>
      </c>
      <c r="Z91" s="1">
        <v>60.666666666666657</v>
      </c>
      <c r="AA91" s="1">
        <v>156.6</v>
      </c>
      <c r="AB91" s="1">
        <v>130.4</v>
      </c>
      <c r="AC91" s="1">
        <v>138.19999999999999</v>
      </c>
      <c r="AD91" s="1">
        <v>151.6</v>
      </c>
      <c r="AE91" s="1">
        <v>176.2</v>
      </c>
      <c r="AF91" s="1">
        <v>180.8</v>
      </c>
      <c r="AG91" s="1">
        <v>191.2</v>
      </c>
      <c r="AH91" s="1">
        <v>171</v>
      </c>
      <c r="AI91" s="1">
        <v>22.6</v>
      </c>
      <c r="AJ91" s="1" t="s">
        <v>159</v>
      </c>
      <c r="AK91" s="1">
        <f t="shared" si="21"/>
        <v>0</v>
      </c>
      <c r="AL91" s="1">
        <f t="shared" si="22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148</v>
      </c>
      <c r="B92" s="1" t="s">
        <v>38</v>
      </c>
      <c r="C92" s="1">
        <v>5.3999999999999999E-2</v>
      </c>
      <c r="D92" s="1">
        <v>55.872</v>
      </c>
      <c r="E92" s="1">
        <v>54.634999999999998</v>
      </c>
      <c r="F92" s="1"/>
      <c r="G92" s="7">
        <v>1</v>
      </c>
      <c r="H92" s="1">
        <v>45</v>
      </c>
      <c r="I92" s="1" t="s">
        <v>39</v>
      </c>
      <c r="J92" s="1">
        <v>67.3</v>
      </c>
      <c r="K92" s="1">
        <f t="shared" si="18"/>
        <v>-12.664999999999999</v>
      </c>
      <c r="L92" s="1"/>
      <c r="M92" s="1"/>
      <c r="N92" s="1">
        <v>116.9862</v>
      </c>
      <c r="O92" s="1">
        <v>35</v>
      </c>
      <c r="P92" s="1"/>
      <c r="Q92" s="1">
        <f t="shared" si="19"/>
        <v>13.65875</v>
      </c>
      <c r="R92" s="5"/>
      <c r="S92" s="5">
        <f t="shared" ref="S92:S94" si="33">R92</f>
        <v>0</v>
      </c>
      <c r="T92" s="5">
        <f t="shared" si="31"/>
        <v>0</v>
      </c>
      <c r="U92" s="5"/>
      <c r="V92" s="5"/>
      <c r="W92" s="1"/>
      <c r="X92" s="1">
        <f t="shared" si="32"/>
        <v>11.127387206003478</v>
      </c>
      <c r="Y92" s="1">
        <f t="shared" si="20"/>
        <v>11.127387206003478</v>
      </c>
      <c r="Z92" s="1">
        <v>15.988</v>
      </c>
      <c r="AA92" s="1">
        <v>10.2174</v>
      </c>
      <c r="AB92" s="1">
        <v>10.2584</v>
      </c>
      <c r="AC92" s="1">
        <v>17.4802</v>
      </c>
      <c r="AD92" s="1">
        <v>17.549199999999999</v>
      </c>
      <c r="AE92" s="1">
        <v>14.0664</v>
      </c>
      <c r="AF92" s="1">
        <v>15.401400000000001</v>
      </c>
      <c r="AG92" s="1">
        <v>16.5014</v>
      </c>
      <c r="AH92" s="1">
        <v>15.6694</v>
      </c>
      <c r="AI92" s="1">
        <v>17.667400000000001</v>
      </c>
      <c r="AJ92" s="1"/>
      <c r="AK92" s="1">
        <f t="shared" si="21"/>
        <v>0</v>
      </c>
      <c r="AL92" s="1">
        <f t="shared" si="22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149</v>
      </c>
      <c r="B93" s="1" t="s">
        <v>43</v>
      </c>
      <c r="C93" s="1"/>
      <c r="D93" s="1">
        <v>108</v>
      </c>
      <c r="E93" s="1">
        <v>33</v>
      </c>
      <c r="F93" s="1">
        <v>75</v>
      </c>
      <c r="G93" s="7">
        <v>0.33</v>
      </c>
      <c r="H93" s="1">
        <v>40</v>
      </c>
      <c r="I93" s="1" t="s">
        <v>39</v>
      </c>
      <c r="J93" s="1">
        <v>33</v>
      </c>
      <c r="K93" s="1">
        <f t="shared" si="18"/>
        <v>0</v>
      </c>
      <c r="L93" s="1"/>
      <c r="M93" s="1"/>
      <c r="N93" s="1">
        <v>50</v>
      </c>
      <c r="O93" s="1">
        <v>0</v>
      </c>
      <c r="P93" s="1"/>
      <c r="Q93" s="1">
        <f t="shared" si="19"/>
        <v>8.25</v>
      </c>
      <c r="R93" s="5"/>
      <c r="S93" s="5">
        <f t="shared" si="33"/>
        <v>0</v>
      </c>
      <c r="T93" s="5">
        <f t="shared" si="31"/>
        <v>0</v>
      </c>
      <c r="U93" s="5"/>
      <c r="V93" s="5"/>
      <c r="W93" s="1"/>
      <c r="X93" s="1">
        <f t="shared" si="32"/>
        <v>15.151515151515152</v>
      </c>
      <c r="Y93" s="1">
        <f t="shared" si="20"/>
        <v>15.151515151515152</v>
      </c>
      <c r="Z93" s="1">
        <v>8.6666666666666661</v>
      </c>
      <c r="AA93" s="1">
        <v>14.8</v>
      </c>
      <c r="AB93" s="1">
        <v>18.399999999999999</v>
      </c>
      <c r="AC93" s="1">
        <v>18.2</v>
      </c>
      <c r="AD93" s="1">
        <v>22.2</v>
      </c>
      <c r="AE93" s="1">
        <v>22.2</v>
      </c>
      <c r="AF93" s="1">
        <v>19.8</v>
      </c>
      <c r="AG93" s="1">
        <v>20</v>
      </c>
      <c r="AH93" s="1">
        <v>22.8</v>
      </c>
      <c r="AI93" s="1">
        <v>38.4</v>
      </c>
      <c r="AJ93" s="1"/>
      <c r="AK93" s="1">
        <f t="shared" si="21"/>
        <v>0</v>
      </c>
      <c r="AL93" s="1">
        <f t="shared" si="22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150</v>
      </c>
      <c r="B94" s="1" t="s">
        <v>43</v>
      </c>
      <c r="C94" s="1"/>
      <c r="D94" s="1">
        <v>60</v>
      </c>
      <c r="E94" s="1">
        <v>10</v>
      </c>
      <c r="F94" s="1">
        <v>50</v>
      </c>
      <c r="G94" s="7">
        <v>0.33</v>
      </c>
      <c r="H94" s="1">
        <v>50</v>
      </c>
      <c r="I94" s="1" t="s">
        <v>39</v>
      </c>
      <c r="J94" s="1">
        <v>10</v>
      </c>
      <c r="K94" s="1">
        <f t="shared" si="18"/>
        <v>0</v>
      </c>
      <c r="L94" s="1"/>
      <c r="M94" s="1"/>
      <c r="N94" s="1">
        <v>0</v>
      </c>
      <c r="O94" s="1">
        <v>0</v>
      </c>
      <c r="P94" s="1"/>
      <c r="Q94" s="1">
        <f t="shared" si="19"/>
        <v>2.5</v>
      </c>
      <c r="R94" s="5"/>
      <c r="S94" s="5">
        <f t="shared" si="33"/>
        <v>0</v>
      </c>
      <c r="T94" s="5">
        <f t="shared" si="31"/>
        <v>0</v>
      </c>
      <c r="U94" s="5"/>
      <c r="V94" s="5"/>
      <c r="W94" s="1"/>
      <c r="X94" s="1">
        <f t="shared" si="32"/>
        <v>20</v>
      </c>
      <c r="Y94" s="1">
        <f t="shared" si="20"/>
        <v>20</v>
      </c>
      <c r="Z94" s="1">
        <v>2.333333333333333</v>
      </c>
      <c r="AA94" s="1">
        <v>5.8</v>
      </c>
      <c r="AB94" s="1">
        <v>12.6</v>
      </c>
      <c r="AC94" s="1">
        <v>26.4</v>
      </c>
      <c r="AD94" s="1">
        <v>20.2</v>
      </c>
      <c r="AE94" s="1">
        <v>7.2</v>
      </c>
      <c r="AF94" s="1">
        <v>6.8</v>
      </c>
      <c r="AG94" s="1">
        <v>6.2</v>
      </c>
      <c r="AH94" s="1">
        <v>5.6</v>
      </c>
      <c r="AI94" s="1">
        <v>6.4</v>
      </c>
      <c r="AJ94" s="1" t="s">
        <v>77</v>
      </c>
      <c r="AK94" s="1">
        <f t="shared" si="21"/>
        <v>0</v>
      </c>
      <c r="AL94" s="1">
        <f t="shared" si="22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K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2025-01-09T12:33:52Z</dcterms:created>
  <dcterms:modified xsi:type="dcterms:W3CDTF">2025-01-10T07:52:16Z</dcterms:modified>
</cp:coreProperties>
</file>