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52C1E31-C8D6-4EC8-99EB-D058211017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Y566" i="1" s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Y387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94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94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94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9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94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94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F10" i="1" s="1"/>
  <c r="D7" i="1"/>
  <c r="Q6" i="1"/>
  <c r="P2" i="1"/>
  <c r="H9" i="1" l="1"/>
  <c r="A10" i="1"/>
  <c r="F9" i="1"/>
  <c r="J9" i="1"/>
  <c r="Z22" i="1"/>
  <c r="Z23" i="1" s="1"/>
  <c r="BN22" i="1"/>
  <c r="BP22" i="1"/>
  <c r="Y23" i="1"/>
  <c r="X68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G694" i="1"/>
  <c r="Z153" i="1"/>
  <c r="Z155" i="1" s="1"/>
  <c r="BN153" i="1"/>
  <c r="BP153" i="1"/>
  <c r="Y156" i="1"/>
  <c r="Z159" i="1"/>
  <c r="Z160" i="1" s="1"/>
  <c r="BN159" i="1"/>
  <c r="BP159" i="1"/>
  <c r="Z164" i="1"/>
  <c r="Z166" i="1" s="1"/>
  <c r="BN164" i="1"/>
  <c r="BP164" i="1"/>
  <c r="H694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1" i="1"/>
  <c r="BN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94" i="1"/>
  <c r="Y271" i="1"/>
  <c r="Z263" i="1"/>
  <c r="Z271" i="1" s="1"/>
  <c r="BN263" i="1"/>
  <c r="Z265" i="1"/>
  <c r="BN265" i="1"/>
  <c r="Z267" i="1"/>
  <c r="BN267" i="1"/>
  <c r="BP268" i="1"/>
  <c r="BN268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80" i="1"/>
  <c r="Y381" i="1"/>
  <c r="BP374" i="1"/>
  <c r="BN374" i="1"/>
  <c r="Z374" i="1"/>
  <c r="BP378" i="1"/>
  <c r="BN378" i="1"/>
  <c r="Z378" i="1"/>
  <c r="Y24" i="1"/>
  <c r="Y53" i="1"/>
  <c r="Y70" i="1"/>
  <c r="Y109" i="1"/>
  <c r="Y127" i="1"/>
  <c r="Y191" i="1"/>
  <c r="Y258" i="1"/>
  <c r="BP281" i="1"/>
  <c r="BN281" i="1"/>
  <c r="Z281" i="1"/>
  <c r="BP285" i="1"/>
  <c r="BN285" i="1"/>
  <c r="Z285" i="1"/>
  <c r="Y289" i="1"/>
  <c r="Z301" i="1"/>
  <c r="BP299" i="1"/>
  <c r="BN299" i="1"/>
  <c r="Z299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Z364" i="1" s="1"/>
  <c r="BP360" i="1"/>
  <c r="BN360" i="1"/>
  <c r="Z360" i="1"/>
  <c r="Y364" i="1"/>
  <c r="BP368" i="1"/>
  <c r="BN368" i="1"/>
  <c r="Z368" i="1"/>
  <c r="Z371" i="1" s="1"/>
  <c r="BP376" i="1"/>
  <c r="BN376" i="1"/>
  <c r="Z376" i="1"/>
  <c r="Y295" i="1"/>
  <c r="P694" i="1"/>
  <c r="Y302" i="1"/>
  <c r="Q694" i="1"/>
  <c r="Y311" i="1"/>
  <c r="T694" i="1"/>
  <c r="Y344" i="1"/>
  <c r="Z384" i="1"/>
  <c r="BN384" i="1"/>
  <c r="BP384" i="1"/>
  <c r="Z385" i="1"/>
  <c r="Z387" i="1" s="1"/>
  <c r="BN385" i="1"/>
  <c r="Z390" i="1"/>
  <c r="Z394" i="1" s="1"/>
  <c r="BN390" i="1"/>
  <c r="BP390" i="1"/>
  <c r="Z391" i="1"/>
  <c r="BN391" i="1"/>
  <c r="Z393" i="1"/>
  <c r="BN393" i="1"/>
  <c r="Y394" i="1"/>
  <c r="Z397" i="1"/>
  <c r="Z400" i="1" s="1"/>
  <c r="BN397" i="1"/>
  <c r="BP397" i="1"/>
  <c r="Z399" i="1"/>
  <c r="BN399" i="1"/>
  <c r="Y400" i="1"/>
  <c r="Z404" i="1"/>
  <c r="Z405" i="1" s="1"/>
  <c r="BN404" i="1"/>
  <c r="BP404" i="1"/>
  <c r="Y405" i="1"/>
  <c r="Z408" i="1"/>
  <c r="Z411" i="1" s="1"/>
  <c r="BN408" i="1"/>
  <c r="BP408" i="1"/>
  <c r="Z410" i="1"/>
  <c r="BN410" i="1"/>
  <c r="Y411" i="1"/>
  <c r="Z416" i="1"/>
  <c r="BN416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Z541" i="1" s="1"/>
  <c r="Y541" i="1"/>
  <c r="BP552" i="1"/>
  <c r="BN552" i="1"/>
  <c r="Z552" i="1"/>
  <c r="BP556" i="1"/>
  <c r="BN556" i="1"/>
  <c r="Z556" i="1"/>
  <c r="Z566" i="1" s="1"/>
  <c r="BP561" i="1"/>
  <c r="BN561" i="1"/>
  <c r="Z561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646" i="1" l="1"/>
  <c r="Z598" i="1"/>
  <c r="Z453" i="1"/>
  <c r="Z574" i="1"/>
  <c r="Z500" i="1"/>
  <c r="Z258" i="1"/>
  <c r="Z246" i="1"/>
  <c r="Z237" i="1"/>
  <c r="Z201" i="1"/>
  <c r="Z86" i="1"/>
  <c r="Z53" i="1"/>
  <c r="Z34" i="1"/>
  <c r="Y688" i="1"/>
  <c r="Y685" i="1"/>
  <c r="Z629" i="1"/>
  <c r="Z427" i="1"/>
  <c r="Y684" i="1"/>
  <c r="Z380" i="1"/>
  <c r="Z289" i="1"/>
  <c r="Y686" i="1"/>
  <c r="Z689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<sst xmlns="http://schemas.openxmlformats.org/spreadsheetml/2006/main" count="3251" uniqueCount="1114">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</sst>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5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5</v>
      </c>
      <c r="Y85" s="798">
        <f t="shared" si="16"/>
        <v>5.4</v>
      </c>
      <c r="Z85" s="36">
        <f>IFERROR(IF(Y85=0,"",ROUNDUP(Y85/H85,0)*0.00502),"")</f>
        <v>1.506E-2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5.2777777777777777</v>
      </c>
      <c r="BN85" s="64">
        <f t="shared" si="18"/>
        <v>5.7</v>
      </c>
      <c r="BO85" s="64">
        <f t="shared" si="19"/>
        <v>1.1870845204178538E-2</v>
      </c>
      <c r="BP85" s="64">
        <f t="shared" si="20"/>
        <v>1.2820512820512822E-2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2.7777777777777777</v>
      </c>
      <c r="Y86" s="799">
        <f>IFERROR(Y80/H80,"0")+IFERROR(Y81/H81,"0")+IFERROR(Y82/H82,"0")+IFERROR(Y83/H83,"0")+IFERROR(Y84/H84,"0")+IFERROR(Y85/H85,"0")</f>
        <v>3</v>
      </c>
      <c r="Z86" s="799">
        <f>IFERROR(IF(Z80="",0,Z80),"0")+IFERROR(IF(Z81="",0,Z81),"0")+IFERROR(IF(Z82="",0,Z82),"0")+IFERROR(IF(Z83="",0,Z83),"0")+IFERROR(IF(Z84="",0,Z84),"0")+IFERROR(IF(Z85="",0,Z85),"0")</f>
        <v>1.506E-2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5</v>
      </c>
      <c r="Y87" s="799">
        <f>IFERROR(SUM(Y80:Y85),"0")</f>
        <v>5.4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5</v>
      </c>
      <c r="Y90" s="798">
        <f t="shared" si="21"/>
        <v>8.4</v>
      </c>
      <c r="Z90" s="36">
        <f>IFERROR(IF(Y90=0,"",ROUNDUP(Y90/H90,0)*0.02175),"")</f>
        <v>2.1749999999999999E-2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5.2857142857142865</v>
      </c>
      <c r="BN90" s="64">
        <f t="shared" si="23"/>
        <v>8.8800000000000008</v>
      </c>
      <c r="BO90" s="64">
        <f t="shared" si="24"/>
        <v>1.0629251700680272E-2</v>
      </c>
      <c r="BP90" s="64">
        <f t="shared" si="25"/>
        <v>1.7857142857142856E-2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0.59523809523809523</v>
      </c>
      <c r="Y95" s="799">
        <f>IFERROR(Y89/H89,"0")+IFERROR(Y90/H90,"0")+IFERROR(Y91/H91,"0")+IFERROR(Y92/H92,"0")+IFERROR(Y93/H93,"0")+IFERROR(Y94/H94,"0")</f>
        <v>1</v>
      </c>
      <c r="Z95" s="799">
        <f>IFERROR(IF(Z89="",0,Z89),"0")+IFERROR(IF(Z90="",0,Z90),"0")+IFERROR(IF(Z91="",0,Z91),"0")+IFERROR(IF(Z92="",0,Z92),"0")+IFERROR(IF(Z93="",0,Z93),"0")+IFERROR(IF(Z94="",0,Z94),"0")</f>
        <v>2.1749999999999999E-2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5</v>
      </c>
      <c r="Y96" s="799">
        <f>IFERROR(SUM(Y89:Y94),"0")</f>
        <v>8.4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3</v>
      </c>
      <c r="Y132" s="798">
        <f>IFERROR(IF(X132="",0,CEILING((X132/$H132),1)*$H132),"")</f>
        <v>4.8</v>
      </c>
      <c r="Z132" s="36">
        <f>IFERROR(IF(Y132=0,"",ROUNDUP(Y132/H132,0)*0.00651),"")</f>
        <v>1.302E-2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3.2250000000000001</v>
      </c>
      <c r="BN132" s="64">
        <f>IFERROR(Y132*I132/H132,"0")</f>
        <v>5.16</v>
      </c>
      <c r="BO132" s="64">
        <f>IFERROR(1/J132*(X132/H132),"0")</f>
        <v>6.8681318681318689E-3</v>
      </c>
      <c r="BP132" s="64">
        <f>IFERROR(1/J132*(Y132/H132),"0")</f>
        <v>1.098901098901099E-2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1.25</v>
      </c>
      <c r="Y133" s="799">
        <f>IFERROR(Y129/H129,"0")+IFERROR(Y130/H130,"0")+IFERROR(Y131/H131,"0")+IFERROR(Y132/H132,"0")</f>
        <v>2</v>
      </c>
      <c r="Z133" s="799">
        <f>IFERROR(IF(Z129="",0,Z129),"0")+IFERROR(IF(Z130="",0,Z130),"0")+IFERROR(IF(Z131="",0,Z131),"0")+IFERROR(IF(Z132="",0,Z132),"0")</f>
        <v>1.302E-2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3</v>
      </c>
      <c r="Y134" s="799">
        <f>IFERROR(SUM(Y129:Y132),"0")</f>
        <v>4.8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3</v>
      </c>
      <c r="Y198" s="798">
        <f t="shared" si="36"/>
        <v>4.2</v>
      </c>
      <c r="Z198" s="36">
        <f>IFERROR(IF(Y198=0,"",ROUNDUP(Y198/H198,0)*0.00502),"")</f>
        <v>1.004E-2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3.1428571428571428</v>
      </c>
      <c r="BN198" s="64">
        <f t="shared" si="38"/>
        <v>4.4000000000000004</v>
      </c>
      <c r="BO198" s="64">
        <f t="shared" si="39"/>
        <v>6.1050061050061059E-3</v>
      </c>
      <c r="BP198" s="64">
        <f t="shared" si="40"/>
        <v>8.5470085470085479E-3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1.4285714285714286</v>
      </c>
      <c r="Y201" s="799">
        <f>IFERROR(Y193/H193,"0")+IFERROR(Y194/H194,"0")+IFERROR(Y195/H195,"0")+IFERROR(Y196/H196,"0")+IFERROR(Y197/H197,"0")+IFERROR(Y198/H198,"0")+IFERROR(Y199/H199,"0")+IFERROR(Y200/H200,"0")</f>
        <v>2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1.004E-2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3</v>
      </c>
      <c r="Y202" s="799">
        <f>IFERROR(SUM(Y193:Y200),"0")</f>
        <v>4.2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94</v>
      </c>
      <c r="Y216" s="798">
        <f t="shared" si="41"/>
        <v>97.2</v>
      </c>
      <c r="Z216" s="36">
        <f>IFERROR(IF(Y216=0,"",ROUNDUP(Y216/H216,0)*0.00902),"")</f>
        <v>0.16236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97.655555555555551</v>
      </c>
      <c r="BN216" s="64">
        <f t="shared" si="43"/>
        <v>100.98</v>
      </c>
      <c r="BO216" s="64">
        <f t="shared" si="44"/>
        <v>0.13187429854096519</v>
      </c>
      <c r="BP216" s="64">
        <f t="shared" si="45"/>
        <v>0.13636363636363635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4</v>
      </c>
      <c r="Y219" s="798">
        <f t="shared" si="41"/>
        <v>5.4</v>
      </c>
      <c r="Z219" s="36">
        <f>IFERROR(IF(Y219=0,"",ROUNDUP(Y219/H219,0)*0.00502),"")</f>
        <v>1.506E-2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4.2888888888888888</v>
      </c>
      <c r="BN219" s="64">
        <f t="shared" si="43"/>
        <v>5.79</v>
      </c>
      <c r="BO219" s="64">
        <f t="shared" si="44"/>
        <v>9.4966761633428314E-3</v>
      </c>
      <c r="BP219" s="64">
        <f t="shared" si="45"/>
        <v>1.2820512820512822E-2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5</v>
      </c>
      <c r="Y222" s="798">
        <f t="shared" si="41"/>
        <v>5.4</v>
      </c>
      <c r="Z222" s="36">
        <f>IFERROR(IF(Y222=0,"",ROUNDUP(Y222/H222,0)*0.00502),"")</f>
        <v>1.506E-2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5.2777777777777777</v>
      </c>
      <c r="BN222" s="64">
        <f t="shared" si="43"/>
        <v>5.7</v>
      </c>
      <c r="BO222" s="64">
        <f t="shared" si="44"/>
        <v>1.1870845204178538E-2</v>
      </c>
      <c r="BP222" s="64">
        <f t="shared" si="45"/>
        <v>1.2820512820512822E-2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22.407407407407405</v>
      </c>
      <c r="Y223" s="799">
        <f>IFERROR(Y215/H215,"0")+IFERROR(Y216/H216,"0")+IFERROR(Y217/H217,"0")+IFERROR(Y218/H218,"0")+IFERROR(Y219/H219,"0")+IFERROR(Y220/H220,"0")+IFERROR(Y221/H221,"0")+IFERROR(Y222/H222,"0")</f>
        <v>24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0.19247999999999998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103</v>
      </c>
      <c r="Y224" s="799">
        <f>IFERROR(SUM(Y215:Y222),"0")</f>
        <v>108.00000000000001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78</v>
      </c>
      <c r="Y230" s="798">
        <f t="shared" si="46"/>
        <v>79.2</v>
      </c>
      <c r="Z230" s="36">
        <f t="shared" ref="Z230:Z236" si="51">IFERROR(IF(Y230=0,"",ROUNDUP(Y230/H230,0)*0.00651),"")</f>
        <v>0.21482999999999999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86.775000000000006</v>
      </c>
      <c r="BN230" s="64">
        <f t="shared" si="48"/>
        <v>88.11</v>
      </c>
      <c r="BO230" s="64">
        <f t="shared" si="49"/>
        <v>0.17857142857142858</v>
      </c>
      <c r="BP230" s="64">
        <f t="shared" si="50"/>
        <v>0.18131868131868134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68</v>
      </c>
      <c r="Y232" s="798">
        <f t="shared" si="46"/>
        <v>69.599999999999994</v>
      </c>
      <c r="Z232" s="36">
        <f t="shared" si="51"/>
        <v>0.18879000000000001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75.140000000000015</v>
      </c>
      <c r="BN232" s="64">
        <f t="shared" si="48"/>
        <v>76.908000000000001</v>
      </c>
      <c r="BO232" s="64">
        <f t="shared" si="49"/>
        <v>0.15567765567765571</v>
      </c>
      <c r="BP232" s="64">
        <f t="shared" si="50"/>
        <v>0.15934065934065936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70</v>
      </c>
      <c r="Y233" s="798">
        <f t="shared" si="46"/>
        <v>72</v>
      </c>
      <c r="Z233" s="36">
        <f t="shared" si="51"/>
        <v>0.1953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77.350000000000009</v>
      </c>
      <c r="BN233" s="64">
        <f t="shared" si="48"/>
        <v>79.560000000000016</v>
      </c>
      <c r="BO233" s="64">
        <f t="shared" si="49"/>
        <v>0.16025641025641027</v>
      </c>
      <c r="BP233" s="64">
        <f t="shared" si="50"/>
        <v>0.16483516483516486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73</v>
      </c>
      <c r="Y235" s="798">
        <f t="shared" si="46"/>
        <v>74.399999999999991</v>
      </c>
      <c r="Z235" s="36">
        <f t="shared" si="51"/>
        <v>0.20181000000000002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80.665000000000006</v>
      </c>
      <c r="BN235" s="64">
        <f t="shared" si="48"/>
        <v>82.212000000000003</v>
      </c>
      <c r="BO235" s="64">
        <f t="shared" si="49"/>
        <v>0.16712454212454214</v>
      </c>
      <c r="BP235" s="64">
        <f t="shared" si="50"/>
        <v>0.17032967032967034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40</v>
      </c>
      <c r="Y236" s="798">
        <f t="shared" si="46"/>
        <v>40.799999999999997</v>
      </c>
      <c r="Z236" s="36">
        <f t="shared" si="51"/>
        <v>0.11067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44.3</v>
      </c>
      <c r="BN236" s="64">
        <f t="shared" si="48"/>
        <v>45.185999999999993</v>
      </c>
      <c r="BO236" s="64">
        <f t="shared" si="49"/>
        <v>9.1575091575091583E-2</v>
      </c>
      <c r="BP236" s="64">
        <f t="shared" si="50"/>
        <v>9.3406593406593408E-2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137.08333333333334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140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0.9114000000000001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329</v>
      </c>
      <c r="Y238" s="799">
        <f>IFERROR(SUM(Y226:Y236),"0")</f>
        <v>336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3</v>
      </c>
      <c r="Y245" s="798">
        <f t="shared" si="52"/>
        <v>4.8</v>
      </c>
      <c r="Z245" s="36">
        <f>IFERROR(IF(Y245=0,"",ROUNDUP(Y245/H245,0)*0.00651),"")</f>
        <v>1.302E-2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3.3150000000000004</v>
      </c>
      <c r="BN245" s="64">
        <f t="shared" si="54"/>
        <v>5.3040000000000003</v>
      </c>
      <c r="BO245" s="64">
        <f t="shared" si="55"/>
        <v>6.8681318681318689E-3</v>
      </c>
      <c r="BP245" s="64">
        <f t="shared" si="56"/>
        <v>1.098901098901099E-2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1.25</v>
      </c>
      <c r="Y246" s="799">
        <f>IFERROR(Y240/H240,"0")+IFERROR(Y241/H241,"0")+IFERROR(Y242/H242,"0")+IFERROR(Y243/H243,"0")+IFERROR(Y244/H244,"0")+IFERROR(Y245/H245,"0")</f>
        <v>2</v>
      </c>
      <c r="Z246" s="799">
        <f>IFERROR(IF(Z240="",0,Z240),"0")+IFERROR(IF(Z241="",0,Z241),"0")+IFERROR(IF(Z242="",0,Z242),"0")+IFERROR(IF(Z243="",0,Z243),"0")+IFERROR(IF(Z244="",0,Z244),"0")+IFERROR(IF(Z245="",0,Z245),"0")</f>
        <v>1.302E-2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3</v>
      </c>
      <c r="Y247" s="799">
        <f>IFERROR(SUM(Y240:Y245),"0")</f>
        <v>4.8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9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9.3999999999999986</v>
      </c>
      <c r="BN358" s="64">
        <f t="shared" si="79"/>
        <v>11.28</v>
      </c>
      <c r="BO358" s="64">
        <f t="shared" si="80"/>
        <v>1.4880952380952378E-2</v>
      </c>
      <c r="BP358" s="64">
        <f t="shared" si="81"/>
        <v>1.7857142857142856E-2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0.83333333333333326</v>
      </c>
      <c r="Y364" s="799">
        <f>IFERROR(Y356/H356,"0")+IFERROR(Y357/H357,"0")+IFERROR(Y358/H358,"0")+IFERROR(Y359/H359,"0")+IFERROR(Y360/H360,"0")+IFERROR(Y361/H361,"0")+IFERROR(Y362/H362,"0")+IFERROR(Y363/H363,"0")</f>
        <v>1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9</v>
      </c>
      <c r="Y365" s="799">
        <f>IFERROR(SUM(Y356:Y363),"0")</f>
        <v>10.8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353</v>
      </c>
      <c r="Y421" s="798">
        <f t="shared" si="87"/>
        <v>360</v>
      </c>
      <c r="Z421" s="36">
        <f>IFERROR(IF(Y421=0,"",ROUNDUP(Y421/H421,0)*0.02175),"")</f>
        <v>0.52200000000000002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364.29600000000005</v>
      </c>
      <c r="BN421" s="64">
        <f t="shared" si="89"/>
        <v>371.52000000000004</v>
      </c>
      <c r="BO421" s="64">
        <f t="shared" si="90"/>
        <v>0.49027777777777781</v>
      </c>
      <c r="BP421" s="64">
        <f t="shared" si="91"/>
        <v>0.5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23.533333333333335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24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0.52200000000000002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353</v>
      </c>
      <c r="Y428" s="799">
        <f>IFERROR(SUM(Y416:Y426),"0")</f>
        <v>360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137</v>
      </c>
      <c r="Y461" s="798">
        <f>IFERROR(IF(X461="",0,CEILING((X461/$H461),1)*$H461),"")</f>
        <v>144</v>
      </c>
      <c r="Z461" s="36">
        <f>IFERROR(IF(Y461=0,"",ROUNDUP(Y461/H461,0)*0.02175),"")</f>
        <v>0.34799999999999998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145.58533333333332</v>
      </c>
      <c r="BN461" s="64">
        <f>IFERROR(Y461*I461/H461,"0")</f>
        <v>153.024</v>
      </c>
      <c r="BO461" s="64">
        <f>IFERROR(1/J461*(X461/H461),"0")</f>
        <v>0.2718253968253968</v>
      </c>
      <c r="BP461" s="64">
        <f>IFERROR(1/J461*(Y461/H461),"0")</f>
        <v>0.2857142857142857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15.222222222222221</v>
      </c>
      <c r="Y466" s="799">
        <f>IFERROR(Y461/H461,"0")+IFERROR(Y462/H462,"0")+IFERROR(Y463/H463,"0")+IFERROR(Y464/H464,"0")+IFERROR(Y465/H465,"0")</f>
        <v>16</v>
      </c>
      <c r="Z466" s="799">
        <f>IFERROR(IF(Z461="",0,Z461),"0")+IFERROR(IF(Z462="",0,Z462),"0")+IFERROR(IF(Z463="",0,Z463),"0")+IFERROR(IF(Z464="",0,Z464),"0")+IFERROR(IF(Z465="",0,Z465),"0")</f>
        <v>0.34799999999999998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137</v>
      </c>
      <c r="Y467" s="799">
        <f>IFERROR(SUM(Y461:Y465),"0")</f>
        <v>144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5</v>
      </c>
      <c r="Y479" s="798">
        <f t="shared" ref="Y479:Y499" si="98">IFERROR(IF(X479="",0,CEILING((X479/$H479),1)*$H479),"")</f>
        <v>5.4</v>
      </c>
      <c r="Z479" s="36">
        <f>IFERROR(IF(Y479=0,"",ROUNDUP(Y479/H479,0)*0.00902),"")</f>
        <v>9.0200000000000002E-3</v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5.1944444444444446</v>
      </c>
      <c r="BN479" s="64">
        <f t="shared" ref="BN479:BN499" si="100">IFERROR(Y479*I479/H479,"0")</f>
        <v>5.61</v>
      </c>
      <c r="BO479" s="64">
        <f t="shared" ref="BO479:BO499" si="101">IFERROR(1/J479*(X479/H479),"0")</f>
        <v>7.0145903479236806E-3</v>
      </c>
      <c r="BP479" s="64">
        <f t="shared" ref="BP479:BP499" si="102">IFERROR(1/J479*(Y479/H479),"0")</f>
        <v>7.575757575757576E-3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0.92592592592592582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9.0200000000000002E-3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5</v>
      </c>
      <c r="Y501" s="799">
        <f>IFERROR(SUM(Y479:Y499),"0")</f>
        <v>5.4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1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0.33333333333333331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1</v>
      </c>
      <c r="Y532" s="799">
        <f>IFERROR(SUM(Y530:Y530),"0")</f>
        <v>3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29</v>
      </c>
      <c r="Y649" s="798">
        <f t="shared" ref="Y649:Y656" si="131">IFERROR(IF(X649="",0,CEILING((X649/$H649),1)*$H649),"")</f>
        <v>31.2</v>
      </c>
      <c r="Z649" s="36">
        <f>IFERROR(IF(Y649=0,"",ROUNDUP(Y649/H649,0)*0.02175),"")</f>
        <v>8.6999999999999994E-2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31.09692307692308</v>
      </c>
      <c r="BN649" s="64">
        <f t="shared" ref="BN649:BN656" si="133">IFERROR(Y649*I649/H649,"0")</f>
        <v>33.456000000000003</v>
      </c>
      <c r="BO649" s="64">
        <f t="shared" ref="BO649:BO656" si="134">IFERROR(1/J649*(X649/H649),"0")</f>
        <v>6.6391941391941392E-2</v>
      </c>
      <c r="BP649" s="64">
        <f t="shared" ref="BP649:BP656" si="135">IFERROR(1/J649*(Y649/H649),"0")</f>
        <v>7.1428571428571425E-2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3.7179487179487181</v>
      </c>
      <c r="Y657" s="799">
        <f>IFERROR(Y649/H649,"0")+IFERROR(Y650/H650,"0")+IFERROR(Y651/H651,"0")+IFERROR(Y652/H652,"0")+IFERROR(Y653/H653,"0")+IFERROR(Y654/H654,"0")+IFERROR(Y655/H655,"0")+IFERROR(Y656/H656,"0")</f>
        <v>4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8.6999999999999994E-2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29</v>
      </c>
      <c r="Y658" s="799">
        <f>IFERROR(SUM(Y649:Y656),"0")</f>
        <v>31.2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985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1026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1048.4712722832724</v>
      </c>
      <c r="Y685" s="799">
        <f>IFERROR(SUM(BN22:BN681),"0")</f>
        <v>1092.3799999999997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1098.4712722832724</v>
      </c>
      <c r="Y687" s="799">
        <f>GrossWeightTotalR+PalletQtyTotalR*25</f>
        <v>1142.3799999999997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211.35842490842495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221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2.1708100000000004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13.8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4.8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4.2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448.8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10.8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360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144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5.4</v>
      </c>
      <c r="Z694" s="46">
        <f>IFERROR(Y514*1,"0")+IFERROR(Y518*1,"0")+IFERROR(Y519*1,"0")+IFERROR(Y520*1,"0")+IFERROR(Y521*1,"0")+IFERROR(Y522*1,"0")+IFERROR(Y526*1,"0")+IFERROR(Y530*1,"0")</f>
        <v>3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31.2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2025-01-10T08:08:56Z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