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E6642D1-E207-467A-8E6D-704DA7B7EF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Y587" i="1" s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AB680" i="1" s="1"/>
  <c r="P541" i="1"/>
  <c r="X538" i="1"/>
  <c r="X537" i="1"/>
  <c r="BO536" i="1"/>
  <c r="BM536" i="1"/>
  <c r="Y536" i="1"/>
  <c r="BP536" i="1" s="1"/>
  <c r="BO535" i="1"/>
  <c r="BM535" i="1"/>
  <c r="Y535" i="1"/>
  <c r="BP535" i="1" s="1"/>
  <c r="P535" i="1"/>
  <c r="BP534" i="1"/>
  <c r="BO534" i="1"/>
  <c r="BN534" i="1"/>
  <c r="BM534" i="1"/>
  <c r="Z534" i="1"/>
  <c r="Y534" i="1"/>
  <c r="P534" i="1"/>
  <c r="BO533" i="1"/>
  <c r="BM533" i="1"/>
  <c r="Y533" i="1"/>
  <c r="BP533" i="1" s="1"/>
  <c r="BO532" i="1"/>
  <c r="BM532" i="1"/>
  <c r="Y532" i="1"/>
  <c r="BP532" i="1" s="1"/>
  <c r="P532" i="1"/>
  <c r="BP531" i="1"/>
  <c r="BO531" i="1"/>
  <c r="BN531" i="1"/>
  <c r="BM531" i="1"/>
  <c r="Z531" i="1"/>
  <c r="Y531" i="1"/>
  <c r="Y537" i="1" s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Y524" i="1" s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Y680" i="1" s="1"/>
  <c r="P475" i="1"/>
  <c r="X471" i="1"/>
  <c r="X470" i="1"/>
  <c r="BO469" i="1"/>
  <c r="BM469" i="1"/>
  <c r="Y469" i="1"/>
  <c r="Y470" i="1" s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7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80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80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80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80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7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0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F10" i="1" s="1"/>
  <c r="D7" i="1"/>
  <c r="Q6" i="1"/>
  <c r="P2" i="1"/>
  <c r="H9" i="1" l="1"/>
  <c r="A10" i="1"/>
  <c r="Y24" i="1"/>
  <c r="Y35" i="1"/>
  <c r="Y39" i="1"/>
  <c r="Y43" i="1"/>
  <c r="Y53" i="1"/>
  <c r="Y59" i="1"/>
  <c r="Y72" i="1"/>
  <c r="Y78" i="1"/>
  <c r="Y88" i="1"/>
  <c r="Y96" i="1"/>
  <c r="Y102" i="1"/>
  <c r="Y109" i="1"/>
  <c r="Y118" i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2" i="1"/>
  <c r="BN252" i="1"/>
  <c r="Z252" i="1"/>
  <c r="Z258" i="1" s="1"/>
  <c r="BP256" i="1"/>
  <c r="BN256" i="1"/>
  <c r="Z256" i="1"/>
  <c r="BP265" i="1"/>
  <c r="BN265" i="1"/>
  <c r="Z265" i="1"/>
  <c r="BP269" i="1"/>
  <c r="BN269" i="1"/>
  <c r="Z269" i="1"/>
  <c r="F9" i="1"/>
  <c r="J9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Z82" i="1"/>
  <c r="Z87" i="1" s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80" i="1"/>
  <c r="Z107" i="1"/>
  <c r="Z109" i="1" s="1"/>
  <c r="BN107" i="1"/>
  <c r="Y110" i="1"/>
  <c r="Z113" i="1"/>
  <c r="Z118" i="1" s="1"/>
  <c r="BN113" i="1"/>
  <c r="Z115" i="1"/>
  <c r="BN115" i="1"/>
  <c r="F680" i="1"/>
  <c r="Z123" i="1"/>
  <c r="Z127" i="1" s="1"/>
  <c r="BN123" i="1"/>
  <c r="Z125" i="1"/>
  <c r="BN125" i="1"/>
  <c r="Y128" i="1"/>
  <c r="Z131" i="1"/>
  <c r="Z134" i="1" s="1"/>
  <c r="BN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Z156" i="1" s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80" i="1"/>
  <c r="Y259" i="1"/>
  <c r="BP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L680" i="1"/>
  <c r="Y272" i="1"/>
  <c r="M680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80" i="1"/>
  <c r="Z357" i="1"/>
  <c r="Z364" i="1" s="1"/>
  <c r="BN357" i="1"/>
  <c r="BP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Z380" i="1" s="1"/>
  <c r="BN375" i="1"/>
  <c r="BP375" i="1"/>
  <c r="Z377" i="1"/>
  <c r="BN377" i="1"/>
  <c r="Z379" i="1"/>
  <c r="BN379" i="1"/>
  <c r="Z383" i="1"/>
  <c r="BN383" i="1"/>
  <c r="BP383" i="1"/>
  <c r="Z385" i="1"/>
  <c r="BN385" i="1"/>
  <c r="Z386" i="1"/>
  <c r="BN386" i="1"/>
  <c r="Y387" i="1"/>
  <c r="Z392" i="1"/>
  <c r="Z394" i="1" s="1"/>
  <c r="BN392" i="1"/>
  <c r="BP392" i="1"/>
  <c r="Z398" i="1"/>
  <c r="Z400" i="1" s="1"/>
  <c r="BN398" i="1"/>
  <c r="BP398" i="1"/>
  <c r="V680" i="1"/>
  <c r="Y406" i="1"/>
  <c r="Z409" i="1"/>
  <c r="Z411" i="1" s="1"/>
  <c r="BN409" i="1"/>
  <c r="BP409" i="1"/>
  <c r="W680" i="1"/>
  <c r="Y427" i="1"/>
  <c r="Z417" i="1"/>
  <c r="Z427" i="1" s="1"/>
  <c r="BN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295" i="1"/>
  <c r="Y302" i="1"/>
  <c r="Y311" i="1"/>
  <c r="Y344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Z453" i="1"/>
  <c r="BP446" i="1"/>
  <c r="BN446" i="1"/>
  <c r="Z446" i="1"/>
  <c r="Y454" i="1"/>
  <c r="BP450" i="1"/>
  <c r="BN450" i="1"/>
  <c r="Z450" i="1"/>
  <c r="Y458" i="1"/>
  <c r="Y466" i="1"/>
  <c r="Y471" i="1"/>
  <c r="Y477" i="1"/>
  <c r="Y500" i="1"/>
  <c r="Y506" i="1"/>
  <c r="Y510" i="1"/>
  <c r="Y523" i="1"/>
  <c r="Y538" i="1"/>
  <c r="Y543" i="1"/>
  <c r="AC680" i="1"/>
  <c r="Y562" i="1"/>
  <c r="BP559" i="1"/>
  <c r="BN559" i="1"/>
  <c r="Z559" i="1"/>
  <c r="BP561" i="1"/>
  <c r="BN561" i="1"/>
  <c r="Z561" i="1"/>
  <c r="Y563" i="1"/>
  <c r="Y570" i="1"/>
  <c r="BP565" i="1"/>
  <c r="BN565" i="1"/>
  <c r="Z565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92" i="1"/>
  <c r="BP589" i="1"/>
  <c r="BN589" i="1"/>
  <c r="Z589" i="1"/>
  <c r="BP596" i="1"/>
  <c r="BN596" i="1"/>
  <c r="Z596" i="1"/>
  <c r="Y598" i="1"/>
  <c r="Y615" i="1"/>
  <c r="Y616" i="1"/>
  <c r="BP608" i="1"/>
  <c r="BN608" i="1"/>
  <c r="Z608" i="1"/>
  <c r="BP610" i="1"/>
  <c r="BN610" i="1"/>
  <c r="Z610" i="1"/>
  <c r="AA680" i="1"/>
  <c r="X680" i="1"/>
  <c r="Y453" i="1"/>
  <c r="Z456" i="1"/>
  <c r="Z458" i="1" s="1"/>
  <c r="BN456" i="1"/>
  <c r="BP456" i="1"/>
  <c r="Z461" i="1"/>
  <c r="BN461" i="1"/>
  <c r="BP461" i="1"/>
  <c r="Z462" i="1"/>
  <c r="BN462" i="1"/>
  <c r="Z464" i="1"/>
  <c r="BN464" i="1"/>
  <c r="Z469" i="1"/>
  <c r="Z470" i="1" s="1"/>
  <c r="BN469" i="1"/>
  <c r="BP469" i="1"/>
  <c r="Z475" i="1"/>
  <c r="Z476" i="1" s="1"/>
  <c r="BN475" i="1"/>
  <c r="BP475" i="1"/>
  <c r="Y476" i="1"/>
  <c r="Z482" i="1"/>
  <c r="Z500" i="1" s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4" i="1"/>
  <c r="Z505" i="1" s="1"/>
  <c r="BN504" i="1"/>
  <c r="Z508" i="1"/>
  <c r="Z510" i="1" s="1"/>
  <c r="BN508" i="1"/>
  <c r="BP508" i="1"/>
  <c r="Z680" i="1"/>
  <c r="Y516" i="1"/>
  <c r="Z518" i="1"/>
  <c r="Z523" i="1" s="1"/>
  <c r="BN518" i="1"/>
  <c r="BP518" i="1"/>
  <c r="Z521" i="1"/>
  <c r="BN521" i="1"/>
  <c r="Z532" i="1"/>
  <c r="Z537" i="1" s="1"/>
  <c r="BN532" i="1"/>
  <c r="Z533" i="1"/>
  <c r="BN533" i="1"/>
  <c r="Z535" i="1"/>
  <c r="BN535" i="1"/>
  <c r="Z536" i="1"/>
  <c r="BN536" i="1"/>
  <c r="Z541" i="1"/>
  <c r="Z542" i="1" s="1"/>
  <c r="BN541" i="1"/>
  <c r="BP541" i="1"/>
  <c r="Y542" i="1"/>
  <c r="Z547" i="1"/>
  <c r="BN547" i="1"/>
  <c r="BP547" i="1"/>
  <c r="Z549" i="1"/>
  <c r="BN549" i="1"/>
  <c r="Z551" i="1"/>
  <c r="BN551" i="1"/>
  <c r="Z553" i="1"/>
  <c r="BN553" i="1"/>
  <c r="Z555" i="1"/>
  <c r="BN555" i="1"/>
  <c r="Z556" i="1"/>
  <c r="BN556" i="1"/>
  <c r="Z558" i="1"/>
  <c r="BN558" i="1"/>
  <c r="BP560" i="1"/>
  <c r="BN560" i="1"/>
  <c r="Z560" i="1"/>
  <c r="BP566" i="1"/>
  <c r="BN566" i="1"/>
  <c r="Z566" i="1"/>
  <c r="BP569" i="1"/>
  <c r="BN569" i="1"/>
  <c r="Z569" i="1"/>
  <c r="Y571" i="1"/>
  <c r="BP574" i="1"/>
  <c r="BN574" i="1"/>
  <c r="Z574" i="1"/>
  <c r="Z586" i="1" s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592" i="1" l="1"/>
  <c r="Z570" i="1"/>
  <c r="Y672" i="1"/>
  <c r="Z650" i="1"/>
  <c r="Z632" i="1"/>
  <c r="Z562" i="1"/>
  <c r="Z466" i="1"/>
  <c r="Z615" i="1"/>
  <c r="Z437" i="1"/>
  <c r="Z387" i="1"/>
  <c r="Z311" i="1"/>
  <c r="Z301" i="1"/>
  <c r="Z223" i="1"/>
  <c r="Z179" i="1"/>
  <c r="Z96" i="1"/>
  <c r="Z34" i="1"/>
  <c r="Z675" i="1" s="1"/>
  <c r="Y674" i="1"/>
  <c r="Y671" i="1"/>
  <c r="Y673" i="1" s="1"/>
  <c r="Y670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<sst xmlns="http://schemas.openxmlformats.org/spreadsheetml/2006/main" count="3191" uniqueCount="1100">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</sst>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9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1036.8</v>
      </c>
      <c r="Y47" s="788">
        <f t="shared" ref="Y47:Y52" si="6">IFERROR(IF(X47="",0,CEILING((X47/$H47),1)*$H47),"")</f>
        <v>1036.8000000000002</v>
      </c>
      <c r="Z47" s="36">
        <f>IFERROR(IF(Y47=0,"",ROUNDUP(Y47/H47,0)*0.02175),"")</f>
        <v>2.0880000000000001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1082.8799999999999</v>
      </c>
      <c r="BN47" s="64">
        <f t="shared" ref="BN47:BN52" si="8">IFERROR(Y47*I47/H47,"0")</f>
        <v>1082.8800000000001</v>
      </c>
      <c r="BO47" s="64">
        <f t="shared" ref="BO47:BO52" si="9">IFERROR(1/J47*(X47/H47),"0")</f>
        <v>1.714285714285714</v>
      </c>
      <c r="BP47" s="64">
        <f t="shared" ref="BP47:BP52" si="10">IFERROR(1/J47*(Y47/H47),"0")</f>
        <v>1.7142857142857144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95.999999999999986</v>
      </c>
      <c r="Y53" s="789">
        <f>IFERROR(Y47/H47,"0")+IFERROR(Y48/H48,"0")+IFERROR(Y49/H49,"0")+IFERROR(Y50/H50,"0")+IFERROR(Y51/H51,"0")+IFERROR(Y52/H52,"0")</f>
        <v>96.000000000000014</v>
      </c>
      <c r="Z53" s="789">
        <f>IFERROR(IF(Z47="",0,Z47),"0")+IFERROR(IF(Z48="",0,Z48),"0")+IFERROR(IF(Z49="",0,Z49),"0")+IFERROR(IF(Z50="",0,Z50),"0")+IFERROR(IF(Z51="",0,Z51),"0")+IFERROR(IF(Z52="",0,Z52),"0")</f>
        <v>2.0880000000000001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1036.8</v>
      </c>
      <c r="Y54" s="789">
        <f>IFERROR(SUM(Y47:Y52),"0")</f>
        <v>1036.8000000000002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627.20000000000005</v>
      </c>
      <c r="Y62" s="788">
        <f t="shared" ref="Y62:Y70" si="11">IFERROR(IF(X62="",0,CEILING((X62/$H62),1)*$H62),"")</f>
        <v>627.19999999999993</v>
      </c>
      <c r="Z62" s="36">
        <f>IFERROR(IF(Y62=0,"",ROUNDUP(Y62/H62,0)*0.02175),"")</f>
        <v>1.218</v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654.08000000000004</v>
      </c>
      <c r="BN62" s="64">
        <f t="shared" ref="BN62:BN70" si="13">IFERROR(Y62*I62/H62,"0")</f>
        <v>654.07999999999993</v>
      </c>
      <c r="BO62" s="64">
        <f t="shared" ref="BO62:BO70" si="14">IFERROR(1/J62*(X62/H62),"0")</f>
        <v>1</v>
      </c>
      <c r="BP62" s="64">
        <f t="shared" ref="BP62:BP70" si="15">IFERROR(1/J62*(Y62/H62),"0")</f>
        <v>1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56.000000000000007</v>
      </c>
      <c r="Y71" s="789">
        <f>IFERROR(Y62/H62,"0")+IFERROR(Y63/H63,"0")+IFERROR(Y64/H64,"0")+IFERROR(Y65/H65,"0")+IFERROR(Y66/H66,"0")+IFERROR(Y67/H67,"0")+IFERROR(Y68/H68,"0")+IFERROR(Y69/H69,"0")+IFERROR(Y70/H70,"0")</f>
        <v>56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1.218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627.20000000000005</v>
      </c>
      <c r="Y72" s="789">
        <f>IFERROR(SUM(Y62:Y70),"0")</f>
        <v>627.19999999999993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777.6</v>
      </c>
      <c r="Y74" s="788">
        <f>IFERROR(IF(X74="",0,CEILING((X74/$H74),1)*$H74),"")</f>
        <v>777.6</v>
      </c>
      <c r="Z74" s="36">
        <f>IFERROR(IF(Y74=0,"",ROUNDUP(Y74/H74,0)*0.02175),"")</f>
        <v>1.5659999999999998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812.15999999999985</v>
      </c>
      <c r="BN74" s="64">
        <f>IFERROR(Y74*I74/H74,"0")</f>
        <v>812.15999999999985</v>
      </c>
      <c r="BO74" s="64">
        <f>IFERROR(1/J74*(X74/H74),"0")</f>
        <v>1.2857142857142856</v>
      </c>
      <c r="BP74" s="64">
        <f>IFERROR(1/J74*(Y74/H74),"0")</f>
        <v>1.2857142857142856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72</v>
      </c>
      <c r="Y78" s="789">
        <f>IFERROR(Y74/H74,"0")+IFERROR(Y75/H75,"0")+IFERROR(Y76/H76,"0")+IFERROR(Y77/H77,"0")</f>
        <v>72</v>
      </c>
      <c r="Z78" s="789">
        <f>IFERROR(IF(Z74="",0,Z74),"0")+IFERROR(IF(Z75="",0,Z75),"0")+IFERROR(IF(Z76="",0,Z76),"0")+IFERROR(IF(Z77="",0,Z77),"0")</f>
        <v>1.5659999999999998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777.6</v>
      </c>
      <c r="Y79" s="789">
        <f>IFERROR(SUM(Y74:Y77),"0")</f>
        <v>777.6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124.8</v>
      </c>
      <c r="Y99" s="788">
        <f>IFERROR(IF(X99="",0,CEILING((X99/$H99),1)*$H99),"")</f>
        <v>124.8</v>
      </c>
      <c r="Z99" s="36">
        <f>IFERROR(IF(Y99=0,"",ROUNDUP(Y99/H99,0)*0.02175),"")</f>
        <v>0.34799999999999998</v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132.47999999999999</v>
      </c>
      <c r="BN99" s="64">
        <f>IFERROR(Y99*I99/H99,"0")</f>
        <v>132.47999999999999</v>
      </c>
      <c r="BO99" s="64">
        <f>IFERROR(1/J99*(X99/H99),"0")</f>
        <v>0.2857142857142857</v>
      </c>
      <c r="BP99" s="64">
        <f>IFERROR(1/J99*(Y99/H99),"0")</f>
        <v>0.2857142857142857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16</v>
      </c>
      <c r="Y102" s="789">
        <f>IFERROR(Y99/H99,"0")+IFERROR(Y100/H100,"0")+IFERROR(Y101/H101,"0")</f>
        <v>16</v>
      </c>
      <c r="Z102" s="789">
        <f>IFERROR(IF(Z99="",0,Z99),"0")+IFERROR(IF(Z100="",0,Z100),"0")+IFERROR(IF(Z101="",0,Z101),"0")</f>
        <v>0.34799999999999998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124.8</v>
      </c>
      <c r="Y103" s="789">
        <f>IFERROR(SUM(Y99:Y101),"0")</f>
        <v>124.8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324</v>
      </c>
      <c r="Y112" s="788">
        <f t="shared" ref="Y112:Y117" si="26">IFERROR(IF(X112="",0,CEILING((X112/$H112),1)*$H112),"")</f>
        <v>324</v>
      </c>
      <c r="Z112" s="36">
        <f>IFERROR(IF(Y112=0,"",ROUNDUP(Y112/H112,0)*0.02175),"")</f>
        <v>0.86999999999999988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346.56</v>
      </c>
      <c r="BN112" s="64">
        <f t="shared" ref="BN112:BN117" si="28">IFERROR(Y112*I112/H112,"0")</f>
        <v>346.56</v>
      </c>
      <c r="BO112" s="64">
        <f t="shared" ref="BO112:BO117" si="29">IFERROR(1/J112*(X112/H112),"0")</f>
        <v>0.71428571428571419</v>
      </c>
      <c r="BP112" s="64">
        <f t="shared" ref="BP112:BP117" si="30">IFERROR(1/J112*(Y112/H112),"0")</f>
        <v>0.71428571428571419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64.8</v>
      </c>
      <c r="Y114" s="788">
        <f t="shared" si="26"/>
        <v>64.800000000000011</v>
      </c>
      <c r="Z114" s="36">
        <f>IFERROR(IF(Y114=0,"",ROUNDUP(Y114/H114,0)*0.00651),"")</f>
        <v>0.15623999999999999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70.847999999999985</v>
      </c>
      <c r="BN114" s="64">
        <f t="shared" si="28"/>
        <v>70.848000000000013</v>
      </c>
      <c r="BO114" s="64">
        <f t="shared" si="29"/>
        <v>0.13186813186813187</v>
      </c>
      <c r="BP114" s="64">
        <f t="shared" si="30"/>
        <v>0.1318681318681319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64</v>
      </c>
      <c r="Y118" s="789">
        <f>IFERROR(Y112/H112,"0")+IFERROR(Y113/H113,"0")+IFERROR(Y114/H114,"0")+IFERROR(Y115/H115,"0")+IFERROR(Y116/H116,"0")+IFERROR(Y117/H117,"0")</f>
        <v>64</v>
      </c>
      <c r="Z118" s="789">
        <f>IFERROR(IF(Z112="",0,Z112),"0")+IFERROR(IF(Z113="",0,Z113),"0")+IFERROR(IF(Z114="",0,Z114),"0")+IFERROR(IF(Z115="",0,Z115),"0")+IFERROR(IF(Z116="",0,Z116),"0")+IFERROR(IF(Z117="",0,Z117),"0")</f>
        <v>1.0262399999999998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388.8</v>
      </c>
      <c r="Y119" s="789">
        <f>IFERROR(SUM(Y112:Y117),"0")</f>
        <v>388.8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950.4</v>
      </c>
      <c r="Y122" s="788">
        <f>IFERROR(IF(X122="",0,CEILING((X122/$H122),1)*$H122),"")</f>
        <v>950.40000000000009</v>
      </c>
      <c r="Z122" s="36">
        <f>IFERROR(IF(Y122=0,"",ROUNDUP(Y122/H122,0)*0.02175),"")</f>
        <v>1.9139999999999999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992.63999999999987</v>
      </c>
      <c r="BN122" s="64">
        <f>IFERROR(Y122*I122/H122,"0")</f>
        <v>992.64</v>
      </c>
      <c r="BO122" s="64">
        <f>IFERROR(1/J122*(X122/H122),"0")</f>
        <v>1.5714285714285712</v>
      </c>
      <c r="BP122" s="64">
        <f>IFERROR(1/J122*(Y122/H122),"0")</f>
        <v>1.5714285714285714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87.999999999999986</v>
      </c>
      <c r="Y127" s="789">
        <f>IFERROR(Y122/H122,"0")+IFERROR(Y123/H123,"0")+IFERROR(Y124/H124,"0")+IFERROR(Y125/H125,"0")+IFERROR(Y126/H126,"0")</f>
        <v>88</v>
      </c>
      <c r="Z127" s="789">
        <f>IFERROR(IF(Z122="",0,Z122),"0")+IFERROR(IF(Z123="",0,Z123),"0")+IFERROR(IF(Z124="",0,Z124),"0")+IFERROR(IF(Z125="",0,Z125),"0")+IFERROR(IF(Z126="",0,Z126),"0")</f>
        <v>1.9139999999999999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950.4</v>
      </c>
      <c r="Y128" s="789">
        <f>IFERROR(SUM(Y122:Y126),"0")</f>
        <v>950.40000000000009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518.4</v>
      </c>
      <c r="Y137" s="788">
        <f t="shared" ref="Y137:Y143" si="31">IFERROR(IF(X137="",0,CEILING((X137/$H137),1)*$H137),"")</f>
        <v>518.4</v>
      </c>
      <c r="Z137" s="36">
        <f>IFERROR(IF(Y137=0,"",ROUNDUP(Y137/H137,0)*0.02175),"")</f>
        <v>1.3919999999999999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554.11199999999997</v>
      </c>
      <c r="BN137" s="64">
        <f t="shared" ref="BN137:BN143" si="33">IFERROR(Y137*I137/H137,"0")</f>
        <v>554.11199999999997</v>
      </c>
      <c r="BO137" s="64">
        <f t="shared" ref="BO137:BO143" si="34">IFERROR(1/J137*(X137/H137),"0")</f>
        <v>1.1428571428571428</v>
      </c>
      <c r="BP137" s="64">
        <f t="shared" ref="BP137:BP143" si="35">IFERROR(1/J137*(Y137/H137),"0")</f>
        <v>1.1428571428571428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97.2</v>
      </c>
      <c r="Y141" s="788">
        <f t="shared" si="31"/>
        <v>97.2</v>
      </c>
      <c r="Z141" s="36">
        <f>IFERROR(IF(Y141=0,"",ROUNDUP(Y141/H141,0)*0.00651),"")</f>
        <v>0.23436000000000001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106.27199999999999</v>
      </c>
      <c r="BN141" s="64">
        <f t="shared" si="33"/>
        <v>106.27199999999999</v>
      </c>
      <c r="BO141" s="64">
        <f t="shared" si="34"/>
        <v>0.19780219780219782</v>
      </c>
      <c r="BP141" s="64">
        <f t="shared" si="35"/>
        <v>0.19780219780219782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100</v>
      </c>
      <c r="Y144" s="789">
        <f>IFERROR(Y137/H137,"0")+IFERROR(Y138/H138,"0")+IFERROR(Y139/H139,"0")+IFERROR(Y140/H140,"0")+IFERROR(Y141/H141,"0")+IFERROR(Y142/H142,"0")+IFERROR(Y143/H143,"0")</f>
        <v>100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1.62636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615.6</v>
      </c>
      <c r="Y145" s="789">
        <f>IFERROR(SUM(Y137:Y143),"0")</f>
        <v>615.6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252</v>
      </c>
      <c r="Y195" s="788">
        <f t="shared" si="36"/>
        <v>252</v>
      </c>
      <c r="Z195" s="36">
        <f>IFERROR(IF(Y195=0,"",ROUNDUP(Y195/H195,0)*0.00902),"")</f>
        <v>0.54120000000000001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264.59999999999997</v>
      </c>
      <c r="BN195" s="64">
        <f t="shared" si="38"/>
        <v>264.59999999999997</v>
      </c>
      <c r="BO195" s="64">
        <f t="shared" si="39"/>
        <v>0.45454545454545459</v>
      </c>
      <c r="BP195" s="64">
        <f t="shared" si="40"/>
        <v>0.45454545454545459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75.599999999999994</v>
      </c>
      <c r="Y196" s="788">
        <f t="shared" si="36"/>
        <v>75.600000000000009</v>
      </c>
      <c r="Z196" s="36">
        <f>IFERROR(IF(Y196=0,"",ROUNDUP(Y196/H196,0)*0.00502),"")</f>
        <v>0.18071999999999999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80.279999999999987</v>
      </c>
      <c r="BN196" s="64">
        <f t="shared" si="38"/>
        <v>80.28</v>
      </c>
      <c r="BO196" s="64">
        <f t="shared" si="39"/>
        <v>0.15384615384615383</v>
      </c>
      <c r="BP196" s="64">
        <f t="shared" si="40"/>
        <v>0.15384615384615385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302.39999999999998</v>
      </c>
      <c r="Y198" s="788">
        <f t="shared" si="36"/>
        <v>302.40000000000003</v>
      </c>
      <c r="Z198" s="36">
        <f>IFERROR(IF(Y198=0,"",ROUNDUP(Y198/H198,0)*0.00502),"")</f>
        <v>0.72287999999999997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316.79999999999995</v>
      </c>
      <c r="BN198" s="64">
        <f t="shared" si="38"/>
        <v>316.8</v>
      </c>
      <c r="BO198" s="64">
        <f t="shared" si="39"/>
        <v>0.61538461538461531</v>
      </c>
      <c r="BP198" s="64">
        <f t="shared" si="40"/>
        <v>0.61538461538461542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239.99999999999997</v>
      </c>
      <c r="Y201" s="789">
        <f>IFERROR(Y193/H193,"0")+IFERROR(Y194/H194,"0")+IFERROR(Y195/H195,"0")+IFERROR(Y196/H196,"0")+IFERROR(Y197/H197,"0")+IFERROR(Y198/H198,"0")+IFERROR(Y199/H199,"0")+IFERROR(Y200/H200,"0")</f>
        <v>240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1.4447999999999999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630</v>
      </c>
      <c r="Y202" s="789">
        <f>IFERROR(SUM(Y193:Y200),"0")</f>
        <v>630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388.8</v>
      </c>
      <c r="Y215" s="788">
        <f t="shared" ref="Y215:Y222" si="41">IFERROR(IF(X215="",0,CEILING((X215/$H215),1)*$H215),"")</f>
        <v>388.8</v>
      </c>
      <c r="Z215" s="36">
        <f>IFERROR(IF(Y215=0,"",ROUNDUP(Y215/H215,0)*0.00902),"")</f>
        <v>0.64944000000000002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403.92</v>
      </c>
      <c r="BN215" s="64">
        <f t="shared" ref="BN215:BN222" si="43">IFERROR(Y215*I215/H215,"0")</f>
        <v>403.92</v>
      </c>
      <c r="BO215" s="64">
        <f t="shared" ref="BO215:BO222" si="44">IFERROR(1/J215*(X215/H215),"0")</f>
        <v>0.54545454545454541</v>
      </c>
      <c r="BP215" s="64">
        <f t="shared" ref="BP215:BP222" si="45">IFERROR(1/J215*(Y215/H215),"0")</f>
        <v>0.54545454545454541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72</v>
      </c>
      <c r="Y223" s="789">
        <f>IFERROR(Y215/H215,"0")+IFERROR(Y216/H216,"0")+IFERROR(Y217/H217,"0")+IFERROR(Y218/H218,"0")+IFERROR(Y219/H219,"0")+IFERROR(Y220/H220,"0")+IFERROR(Y221/H221,"0")+IFERROR(Y222/H222,"0")</f>
        <v>72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0.64944000000000002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388.8</v>
      </c>
      <c r="Y224" s="789">
        <f>IFERROR(SUM(Y215:Y222),"0")</f>
        <v>388.8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904.8</v>
      </c>
      <c r="Y229" s="788">
        <f t="shared" si="46"/>
        <v>904.8</v>
      </c>
      <c r="Z229" s="36">
        <f>IFERROR(IF(Y229=0,"",ROUNDUP(Y229/H229,0)*0.02175),"")</f>
        <v>2.262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963.45600000000002</v>
      </c>
      <c r="BN229" s="64">
        <f t="shared" si="48"/>
        <v>963.45600000000002</v>
      </c>
      <c r="BO229" s="64">
        <f t="shared" si="49"/>
        <v>1.857142857142857</v>
      </c>
      <c r="BP229" s="64">
        <f t="shared" si="50"/>
        <v>1.857142857142857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28.8</v>
      </c>
      <c r="Y230" s="788">
        <f t="shared" si="46"/>
        <v>28.799999999999997</v>
      </c>
      <c r="Z230" s="36">
        <f t="shared" ref="Z230:Z236" si="51">IFERROR(IF(Y230=0,"",ROUNDUP(Y230/H230,0)*0.00651),"")</f>
        <v>7.8119999999999995E-2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32.04</v>
      </c>
      <c r="BN230" s="64">
        <f t="shared" si="48"/>
        <v>32.039999999999992</v>
      </c>
      <c r="BO230" s="64">
        <f t="shared" si="49"/>
        <v>6.5934065934065936E-2</v>
      </c>
      <c r="BP230" s="64">
        <f t="shared" si="50"/>
        <v>6.5934065934065936E-2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172.8</v>
      </c>
      <c r="Y232" s="788">
        <f t="shared" si="46"/>
        <v>172.79999999999998</v>
      </c>
      <c r="Z232" s="36">
        <f t="shared" si="51"/>
        <v>0.46872000000000003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190.94400000000005</v>
      </c>
      <c r="BN232" s="64">
        <f t="shared" si="48"/>
        <v>190.94400000000002</v>
      </c>
      <c r="BO232" s="64">
        <f t="shared" si="49"/>
        <v>0.3956043956043957</v>
      </c>
      <c r="BP232" s="64">
        <f t="shared" si="50"/>
        <v>0.39560439560439564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172.8</v>
      </c>
      <c r="Y233" s="788">
        <f t="shared" si="46"/>
        <v>172.79999999999998</v>
      </c>
      <c r="Z233" s="36">
        <f t="shared" si="51"/>
        <v>0.46872000000000003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190.94400000000005</v>
      </c>
      <c r="BN233" s="64">
        <f t="shared" si="48"/>
        <v>190.94400000000002</v>
      </c>
      <c r="BO233" s="64">
        <f t="shared" si="49"/>
        <v>0.3956043956043957</v>
      </c>
      <c r="BP233" s="64">
        <f t="shared" si="50"/>
        <v>0.39560439560439564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57.6</v>
      </c>
      <c r="Y236" s="788">
        <f t="shared" si="46"/>
        <v>57.599999999999994</v>
      </c>
      <c r="Z236" s="36">
        <f t="shared" si="51"/>
        <v>0.15623999999999999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63.792000000000002</v>
      </c>
      <c r="BN236" s="64">
        <f t="shared" si="48"/>
        <v>63.792000000000002</v>
      </c>
      <c r="BO236" s="64">
        <f t="shared" si="49"/>
        <v>0.13186813186813187</v>
      </c>
      <c r="BP236" s="64">
        <f t="shared" si="50"/>
        <v>0.13186813186813187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284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284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3.4338000000000002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1336.7999999999997</v>
      </c>
      <c r="Y238" s="789">
        <f>IFERROR(SUM(Y226:Y236),"0")</f>
        <v>1336.7999999999997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28.8</v>
      </c>
      <c r="Y244" s="788">
        <f t="shared" si="52"/>
        <v>28.799999999999997</v>
      </c>
      <c r="Z244" s="36">
        <f>IFERROR(IF(Y244=0,"",ROUNDUP(Y244/H244,0)*0.00651),"")</f>
        <v>7.8119999999999995E-2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31.824000000000002</v>
      </c>
      <c r="BN244" s="64">
        <f t="shared" si="54"/>
        <v>31.824000000000002</v>
      </c>
      <c r="BO244" s="64">
        <f t="shared" si="55"/>
        <v>6.5934065934065936E-2</v>
      </c>
      <c r="BP244" s="64">
        <f t="shared" si="56"/>
        <v>6.5934065934065936E-2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28.8</v>
      </c>
      <c r="Y245" s="788">
        <f t="shared" si="52"/>
        <v>28.799999999999997</v>
      </c>
      <c r="Z245" s="36">
        <f>IFERROR(IF(Y245=0,"",ROUNDUP(Y245/H245,0)*0.00651),"")</f>
        <v>7.8119999999999995E-2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31.824000000000002</v>
      </c>
      <c r="BN245" s="64">
        <f t="shared" si="54"/>
        <v>31.824000000000002</v>
      </c>
      <c r="BO245" s="64">
        <f t="shared" si="55"/>
        <v>6.5934065934065936E-2</v>
      </c>
      <c r="BP245" s="64">
        <f t="shared" si="56"/>
        <v>6.5934065934065936E-2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24</v>
      </c>
      <c r="Y246" s="789">
        <f>IFERROR(Y240/H240,"0")+IFERROR(Y241/H241,"0")+IFERROR(Y242/H242,"0")+IFERROR(Y243/H243,"0")+IFERROR(Y244/H244,"0")+IFERROR(Y245/H245,"0")</f>
        <v>24</v>
      </c>
      <c r="Z246" s="789">
        <f>IFERROR(IF(Z240="",0,Z240),"0")+IFERROR(IF(Z241="",0,Z241),"0")+IFERROR(IF(Z242="",0,Z242),"0")+IFERROR(IF(Z243="",0,Z243),"0")+IFERROR(IF(Z244="",0,Z244),"0")+IFERROR(IF(Z245="",0,Z245),"0")</f>
        <v>0.15623999999999999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57.6</v>
      </c>
      <c r="Y247" s="789">
        <f>IFERROR(SUM(Y240:Y245),"0")</f>
        <v>57.599999999999994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374.4</v>
      </c>
      <c r="Y308" s="788">
        <f t="shared" si="72"/>
        <v>374.4</v>
      </c>
      <c r="Z308" s="36">
        <f>IFERROR(IF(Y308=0,"",ROUNDUP(Y308/H308,0)*0.00651),"")</f>
        <v>1.01556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413.71200000000005</v>
      </c>
      <c r="BN308" s="64">
        <f t="shared" si="74"/>
        <v>413.71200000000005</v>
      </c>
      <c r="BO308" s="64">
        <f t="shared" si="75"/>
        <v>0.85714285714285721</v>
      </c>
      <c r="BP308" s="64">
        <f t="shared" si="76"/>
        <v>0.85714285714285721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432</v>
      </c>
      <c r="Y309" s="788">
        <f t="shared" si="72"/>
        <v>432</v>
      </c>
      <c r="Z309" s="36">
        <f>IFERROR(IF(Y309=0,"",ROUNDUP(Y309/H309,0)*0.00651),"")</f>
        <v>1.1718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464.4</v>
      </c>
      <c r="BN309" s="64">
        <f t="shared" si="74"/>
        <v>464.4</v>
      </c>
      <c r="BO309" s="64">
        <f t="shared" si="75"/>
        <v>0.98901098901098905</v>
      </c>
      <c r="BP309" s="64">
        <f t="shared" si="76"/>
        <v>0.98901098901098905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336</v>
      </c>
      <c r="Y311" s="789">
        <f>IFERROR(Y305/H305,"0")+IFERROR(Y306/H306,"0")+IFERROR(Y307/H307,"0")+IFERROR(Y308/H308,"0")+IFERROR(Y309/H309,"0")+IFERROR(Y310/H310,"0")</f>
        <v>336</v>
      </c>
      <c r="Z311" s="789">
        <f>IFERROR(IF(Z305="",0,Z305),"0")+IFERROR(IF(Z306="",0,Z306),"0")+IFERROR(IF(Z307="",0,Z307),"0")+IFERROR(IF(Z308="",0,Z308),"0")+IFERROR(IF(Z309="",0,Z309),"0")+IFERROR(IF(Z310="",0,Z310),"0")</f>
        <v>2.18736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806.4</v>
      </c>
      <c r="Y312" s="789">
        <f>IFERROR(SUM(Y305:Y310),"0")</f>
        <v>806.4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201.6</v>
      </c>
      <c r="Y383" s="788">
        <f>IFERROR(IF(X383="",0,CEILING((X383/$H383),1)*$H383),"")</f>
        <v>201.60000000000002</v>
      </c>
      <c r="Z383" s="36">
        <f>IFERROR(IF(Y383=0,"",ROUNDUP(Y383/H383,0)*0.02175),"")</f>
        <v>0.52200000000000002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215.136</v>
      </c>
      <c r="BN383" s="64">
        <f>IFERROR(Y383*I383/H383,"0")</f>
        <v>215.13600000000002</v>
      </c>
      <c r="BO383" s="64">
        <f>IFERROR(1/J383*(X383/H383),"0")</f>
        <v>0.42857142857142855</v>
      </c>
      <c r="BP383" s="64">
        <f>IFERROR(1/J383*(Y383/H383),"0")</f>
        <v>0.42857142857142855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249.6</v>
      </c>
      <c r="Y384" s="788">
        <f>IFERROR(IF(X384="",0,CEILING((X384/$H384),1)*$H384),"")</f>
        <v>249.6</v>
      </c>
      <c r="Z384" s="36">
        <f>IFERROR(IF(Y384=0,"",ROUNDUP(Y384/H384,0)*0.02175),"")</f>
        <v>0.69599999999999995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267.64800000000002</v>
      </c>
      <c r="BN384" s="64">
        <f>IFERROR(Y384*I384/H384,"0")</f>
        <v>267.64800000000002</v>
      </c>
      <c r="BO384" s="64">
        <f>IFERROR(1/J384*(X384/H384),"0")</f>
        <v>0.5714285714285714</v>
      </c>
      <c r="BP384" s="64">
        <f>IFERROR(1/J384*(Y384/H384),"0")</f>
        <v>0.5714285714285714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134.4</v>
      </c>
      <c r="Y385" s="788">
        <f>IFERROR(IF(X385="",0,CEILING((X385/$H385),1)*$H385),"")</f>
        <v>134.4</v>
      </c>
      <c r="Z385" s="36">
        <f>IFERROR(IF(Y385=0,"",ROUNDUP(Y385/H385,0)*0.02175),"")</f>
        <v>0.34799999999999998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143.42400000000001</v>
      </c>
      <c r="BN385" s="64">
        <f>IFERROR(Y385*I385/H385,"0")</f>
        <v>143.42400000000001</v>
      </c>
      <c r="BO385" s="64">
        <f>IFERROR(1/J385*(X385/H385),"0")</f>
        <v>0.2857142857142857</v>
      </c>
      <c r="BP385" s="64">
        <f>IFERROR(1/J385*(Y385/H385),"0")</f>
        <v>0.2857142857142857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72</v>
      </c>
      <c r="Y387" s="789">
        <f>IFERROR(Y383/H383,"0")+IFERROR(Y384/H384,"0")+IFERROR(Y385/H385,"0")+IFERROR(Y386/H386,"0")</f>
        <v>72</v>
      </c>
      <c r="Z387" s="789">
        <f>IFERROR(IF(Z383="",0,Z383),"0")+IFERROR(IF(Z384="",0,Z384),"0")+IFERROR(IF(Z385="",0,Z385),"0")+IFERROR(IF(Z386="",0,Z386),"0")</f>
        <v>1.5659999999999998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585.6</v>
      </c>
      <c r="Y388" s="789">
        <f>IFERROR(SUM(Y383:Y386),"0")</f>
        <v>585.6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129.6</v>
      </c>
      <c r="Y408" s="788">
        <f>IFERROR(IF(X408="",0,CEILING((X408/$H408),1)*$H408),"")</f>
        <v>129.6</v>
      </c>
      <c r="Z408" s="36">
        <f>IFERROR(IF(Y408=0,"",ROUNDUP(Y408/H408,0)*0.02175),"")</f>
        <v>0.34799999999999998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138.624</v>
      </c>
      <c r="BN408" s="64">
        <f>IFERROR(Y408*I408/H408,"0")</f>
        <v>138.624</v>
      </c>
      <c r="BO408" s="64">
        <f>IFERROR(1/J408*(X408/H408),"0")</f>
        <v>0.2857142857142857</v>
      </c>
      <c r="BP408" s="64">
        <f>IFERROR(1/J408*(Y408/H408),"0")</f>
        <v>0.2857142857142857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16</v>
      </c>
      <c r="Y411" s="789">
        <f>IFERROR(Y408/H408,"0")+IFERROR(Y409/H409,"0")+IFERROR(Y410/H410,"0")</f>
        <v>16</v>
      </c>
      <c r="Z411" s="789">
        <f>IFERROR(IF(Z408="",0,Z408),"0")+IFERROR(IF(Z409="",0,Z409),"0")+IFERROR(IF(Z410="",0,Z410),"0")</f>
        <v>0.34799999999999998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129.6</v>
      </c>
      <c r="Y412" s="789">
        <f>IFERROR(SUM(Y408:Y410),"0")</f>
        <v>129.6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360</v>
      </c>
      <c r="Y417" s="788">
        <f t="shared" si="87"/>
        <v>360</v>
      </c>
      <c r="Z417" s="36">
        <f>IFERROR(IF(Y417=0,"",ROUNDUP(Y417/H417,0)*0.02175),"")</f>
        <v>0.52200000000000002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371.52000000000004</v>
      </c>
      <c r="BN417" s="64">
        <f t="shared" si="89"/>
        <v>371.52000000000004</v>
      </c>
      <c r="BO417" s="64">
        <f t="shared" si="90"/>
        <v>0.5</v>
      </c>
      <c r="BP417" s="64">
        <f t="shared" si="91"/>
        <v>0.5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720</v>
      </c>
      <c r="Y418" s="788">
        <f t="shared" si="87"/>
        <v>720</v>
      </c>
      <c r="Z418" s="36">
        <f>IFERROR(IF(Y418=0,"",ROUNDUP(Y418/H418,0)*0.02039),"")</f>
        <v>0.97871999999999992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743.04000000000008</v>
      </c>
      <c r="BN418" s="64">
        <f t="shared" si="89"/>
        <v>743.04000000000008</v>
      </c>
      <c r="BO418" s="64">
        <f t="shared" si="90"/>
        <v>1</v>
      </c>
      <c r="BP418" s="64">
        <f t="shared" si="91"/>
        <v>1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600</v>
      </c>
      <c r="Y421" s="788">
        <f t="shared" si="87"/>
        <v>600</v>
      </c>
      <c r="Z421" s="36">
        <f>IFERROR(IF(Y421=0,"",ROUNDUP(Y421/H421,0)*0.02039),"")</f>
        <v>0.81559999999999988</v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619.20000000000005</v>
      </c>
      <c r="BN421" s="64">
        <f t="shared" si="89"/>
        <v>619.20000000000005</v>
      </c>
      <c r="BO421" s="64">
        <f t="shared" si="90"/>
        <v>0.83333333333333326</v>
      </c>
      <c r="BP421" s="64">
        <f t="shared" si="91"/>
        <v>0.83333333333333326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112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112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2.3163199999999997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1680</v>
      </c>
      <c r="Y428" s="789">
        <f>IFERROR(SUM(Y416:Y426),"0")</f>
        <v>1680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720</v>
      </c>
      <c r="Y430" s="78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720</v>
      </c>
      <c r="Y433" s="789">
        <f>IFERROR(SUM(Y430:Y431),"0")</f>
        <v>720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864</v>
      </c>
      <c r="Y450" s="788">
        <f t="shared" si="92"/>
        <v>864</v>
      </c>
      <c r="Z450" s="36">
        <f t="shared" si="93"/>
        <v>1.7399999999999998</v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902.4</v>
      </c>
      <c r="BN450" s="64">
        <f t="shared" si="95"/>
        <v>902.4</v>
      </c>
      <c r="BO450" s="64">
        <f t="shared" si="96"/>
        <v>1.4285714285714284</v>
      </c>
      <c r="BP450" s="64">
        <f t="shared" si="97"/>
        <v>1.4285714285714284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80</v>
      </c>
      <c r="Y453" s="789">
        <f>IFERROR(Y445/H445,"0")+IFERROR(Y446/H446,"0")+IFERROR(Y447/H447,"0")+IFERROR(Y448/H448,"0")+IFERROR(Y449/H449,"0")+IFERROR(Y450/H450,"0")+IFERROR(Y451/H451,"0")+IFERROR(Y452/H452,"0")</f>
        <v>80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1.7399999999999998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864</v>
      </c>
      <c r="Y454" s="789">
        <f>IFERROR(SUM(Y445:Y452),"0")</f>
        <v>864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86.4</v>
      </c>
      <c r="Y464" s="788">
        <f>IFERROR(IF(X464="",0,CEILING((X464/$H464),1)*$H464),"")</f>
        <v>86.399999999999991</v>
      </c>
      <c r="Z464" s="36">
        <f>IFERROR(IF(Y464=0,"",ROUNDUP(Y464/H464,0)*0.00651),"")</f>
        <v>0.23436000000000001</v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95.904000000000011</v>
      </c>
      <c r="BN464" s="64">
        <f>IFERROR(Y464*I464/H464,"0")</f>
        <v>95.904000000000011</v>
      </c>
      <c r="BO464" s="64">
        <f>IFERROR(1/J464*(X464/H464),"0")</f>
        <v>0.19780219780219785</v>
      </c>
      <c r="BP464" s="64">
        <f>IFERROR(1/J464*(Y464/H464),"0")</f>
        <v>0.19780219780219782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36.000000000000007</v>
      </c>
      <c r="Y466" s="789">
        <f>IFERROR(Y461/H461,"0")+IFERROR(Y462/H462,"0")+IFERROR(Y463/H463,"0")+IFERROR(Y464/H464,"0")+IFERROR(Y465/H465,"0")</f>
        <v>36</v>
      </c>
      <c r="Z466" s="789">
        <f>IFERROR(IF(Z461="",0,Z461),"0")+IFERROR(IF(Z462="",0,Z462),"0")+IFERROR(IF(Z463="",0,Z463),"0")+IFERROR(IF(Z464="",0,Z464),"0")+IFERROR(IF(Z465="",0,Z465),"0")</f>
        <v>0.23436000000000001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86.4</v>
      </c>
      <c r="Y467" s="789">
        <f>IFERROR(SUM(Y461:Y465),"0")</f>
        <v>86.399999999999991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1013.76</v>
      </c>
      <c r="Y550" s="788">
        <f t="shared" si="109"/>
        <v>1013.76</v>
      </c>
      <c r="Z550" s="36">
        <f t="shared" si="110"/>
        <v>2.2963200000000001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1082.8799999999999</v>
      </c>
      <c r="BN550" s="64">
        <f t="shared" si="112"/>
        <v>1082.8799999999999</v>
      </c>
      <c r="BO550" s="64">
        <f t="shared" si="113"/>
        <v>1.8461538461538463</v>
      </c>
      <c r="BP550" s="64">
        <f t="shared" si="114"/>
        <v>1.8461538461538463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253.44</v>
      </c>
      <c r="Y552" s="788">
        <f t="shared" si="109"/>
        <v>253.44</v>
      </c>
      <c r="Z552" s="36">
        <f t="shared" si="110"/>
        <v>0.57408000000000003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270.71999999999997</v>
      </c>
      <c r="BN552" s="64">
        <f t="shared" si="112"/>
        <v>270.71999999999997</v>
      </c>
      <c r="BO552" s="64">
        <f t="shared" si="113"/>
        <v>0.46153846153846156</v>
      </c>
      <c r="BP552" s="64">
        <f t="shared" si="114"/>
        <v>0.46153846153846156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240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240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2.8704000000000001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1267.2</v>
      </c>
      <c r="Y563" s="789">
        <f>IFERROR(SUM(Y547:Y561),"0")</f>
        <v>1267.2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253.44</v>
      </c>
      <c r="Y574" s="788">
        <f t="shared" si="115"/>
        <v>253.44</v>
      </c>
      <c r="Z574" s="36">
        <f>IFERROR(IF(Y574=0,"",ROUNDUP(Y574/H574,0)*0.01196),"")</f>
        <v>0.57408000000000003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270.71999999999997</v>
      </c>
      <c r="BN574" s="64">
        <f t="shared" si="117"/>
        <v>270.71999999999997</v>
      </c>
      <c r="BO574" s="64">
        <f t="shared" si="118"/>
        <v>0.46153846153846156</v>
      </c>
      <c r="BP574" s="64">
        <f t="shared" si="119"/>
        <v>0.46153846153846156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253.44</v>
      </c>
      <c r="Y576" s="788">
        <f t="shared" si="115"/>
        <v>253.44</v>
      </c>
      <c r="Z576" s="36">
        <f>IFERROR(IF(Y576=0,"",ROUNDUP(Y576/H576,0)*0.01196),"")</f>
        <v>0.57408000000000003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270.71999999999997</v>
      </c>
      <c r="BN576" s="64">
        <f t="shared" si="117"/>
        <v>270.71999999999997</v>
      </c>
      <c r="BO576" s="64">
        <f t="shared" si="118"/>
        <v>0.46153846153846156</v>
      </c>
      <c r="BP576" s="64">
        <f t="shared" si="119"/>
        <v>0.46153846153846156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253.44</v>
      </c>
      <c r="Y577" s="788">
        <f t="shared" si="115"/>
        <v>253.44</v>
      </c>
      <c r="Z577" s="36">
        <f>IFERROR(IF(Y577=0,"",ROUNDUP(Y577/H577,0)*0.01196),"")</f>
        <v>0.57408000000000003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270.71999999999997</v>
      </c>
      <c r="BN577" s="64">
        <f t="shared" si="117"/>
        <v>270.71999999999997</v>
      </c>
      <c r="BO577" s="64">
        <f t="shared" si="118"/>
        <v>0.46153846153846156</v>
      </c>
      <c r="BP577" s="64">
        <f t="shared" si="119"/>
        <v>0.46153846153846156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144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144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1.7222400000000002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760.31999999999994</v>
      </c>
      <c r="Y587" s="789">
        <f>IFERROR(SUM(Y573:Y585),"0")</f>
        <v>760.31999999999994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50.4</v>
      </c>
      <c r="Y625" s="788">
        <f t="shared" ref="Y625:Y631" si="125">IFERROR(IF(X625="",0,CEILING((X625/$H625),1)*$H625),"")</f>
        <v>50.400000000000006</v>
      </c>
      <c r="Z625" s="36">
        <f>IFERROR(IF(Y625=0,"",ROUNDUP(Y625/H625,0)*0.00902),"")</f>
        <v>0.10824</v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53.639999999999993</v>
      </c>
      <c r="BN625" s="64">
        <f t="shared" ref="BN625:BN631" si="127">IFERROR(Y625*I625/H625,"0")</f>
        <v>53.64</v>
      </c>
      <c r="BO625" s="64">
        <f t="shared" ref="BO625:BO631" si="128">IFERROR(1/J625*(X625/H625),"0")</f>
        <v>9.0909090909090912E-2</v>
      </c>
      <c r="BP625" s="64">
        <f t="shared" ref="BP625:BP631" si="129">IFERROR(1/J625*(Y625/H625),"0")</f>
        <v>9.0909090909090912E-2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100.8</v>
      </c>
      <c r="Y626" s="788">
        <f t="shared" si="125"/>
        <v>100.80000000000001</v>
      </c>
      <c r="Z626" s="36">
        <f>IFERROR(IF(Y626=0,"",ROUNDUP(Y626/H626,0)*0.00902),"")</f>
        <v>0.21648000000000001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107.27999999999999</v>
      </c>
      <c r="BN626" s="64">
        <f t="shared" si="127"/>
        <v>107.28</v>
      </c>
      <c r="BO626" s="64">
        <f t="shared" si="128"/>
        <v>0.18181818181818182</v>
      </c>
      <c r="BP626" s="64">
        <f t="shared" si="129"/>
        <v>0.18181818181818182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36</v>
      </c>
      <c r="Y632" s="789">
        <f>IFERROR(Y625/H625,"0")+IFERROR(Y626/H626,"0")+IFERROR(Y627/H627,"0")+IFERROR(Y628/H628,"0")+IFERROR(Y629/H629,"0")+IFERROR(Y630/H630,"0")+IFERROR(Y631/H631,"0")</f>
        <v>36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0.32472000000000001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151.19999999999999</v>
      </c>
      <c r="Y633" s="789">
        <f>IFERROR(SUM(Y625:Y631),"0")</f>
        <v>151.20000000000002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13985.120000000003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13985.120000000003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14767.184000000001</v>
      </c>
      <c r="Y671" s="789">
        <f>IFERROR(SUM(BN22:BN667),"0")</f>
        <v>14767.184000000001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26</v>
      </c>
      <c r="Y672" s="38">
        <f>ROUNDUP(SUM(BP22:BP667),0)</f>
        <v>26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15417.184000000001</v>
      </c>
      <c r="Y673" s="789">
        <f>GrossWeightTotalR+PalletQtyTotalR*25</f>
        <v>15417.184000000001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2232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2232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29.824279999999995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1036.8000000000002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1529.6</v>
      </c>
      <c r="E680" s="46">
        <f>IFERROR(Y106*1,"0")+IFERROR(Y107*1,"0")+IFERROR(Y108*1,"0")+IFERROR(Y112*1,"0")+IFERROR(Y113*1,"0")+IFERROR(Y114*1,"0")+IFERROR(Y115*1,"0")+IFERROR(Y116*1,"0")+IFERROR(Y117*1,"0")</f>
        <v>388.8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1566.0000000000002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630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1783.1999999999996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806.4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585.6</v>
      </c>
      <c r="V680" s="46">
        <f>IFERROR(Y404*1,"0")+IFERROR(Y408*1,"0")+IFERROR(Y409*1,"0")+IFERROR(Y410*1,"0")</f>
        <v>129.6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2400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950.4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2027.5200000000002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151.20000000000002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2025-01-03T07:10:12Z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