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786BF0-6B5C-4764-8368-C7BC55F6C1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BP535" i="1" s="1"/>
  <c r="P535" i="1"/>
  <c r="BP534" i="1"/>
  <c r="BO534" i="1"/>
  <c r="BN534" i="1"/>
  <c r="BM534" i="1"/>
  <c r="Z534" i="1"/>
  <c r="Y534" i="1"/>
  <c r="P534" i="1"/>
  <c r="BO533" i="1"/>
  <c r="BM533" i="1"/>
  <c r="Y533" i="1"/>
  <c r="BP533" i="1" s="1"/>
  <c r="BO532" i="1"/>
  <c r="BM532" i="1"/>
  <c r="Y532" i="1"/>
  <c r="BP532" i="1" s="1"/>
  <c r="P532" i="1"/>
  <c r="BP531" i="1"/>
  <c r="BO531" i="1"/>
  <c r="BN531" i="1"/>
  <c r="BM531" i="1"/>
  <c r="Z531" i="1"/>
  <c r="Y531" i="1"/>
  <c r="Y537" i="1" s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N418" i="1"/>
  <c r="BM418" i="1"/>
  <c r="Z418" i="1"/>
  <c r="Y418" i="1"/>
  <c r="BP418" i="1" s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Z408" i="1"/>
  <c r="Y408" i="1"/>
  <c r="Y411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O398" i="1"/>
  <c r="BN398" i="1"/>
  <c r="BM398" i="1"/>
  <c r="Z398" i="1"/>
  <c r="Y398" i="1"/>
  <c r="BP398" i="1" s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80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80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2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8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Z87" i="1" s="1"/>
  <c r="BN82" i="1"/>
  <c r="Z84" i="1"/>
  <c r="BN84" i="1"/>
  <c r="Z86" i="1"/>
  <c r="BN86" i="1"/>
  <c r="Y87" i="1"/>
  <c r="Z90" i="1"/>
  <c r="BN90" i="1"/>
  <c r="BP90" i="1"/>
  <c r="Z92" i="1"/>
  <c r="BN92" i="1"/>
  <c r="Z94" i="1"/>
  <c r="BN94" i="1"/>
  <c r="Y97" i="1"/>
  <c r="Z100" i="1"/>
  <c r="Z102" i="1" s="1"/>
  <c r="BN100" i="1"/>
  <c r="Y103" i="1"/>
  <c r="E680" i="1"/>
  <c r="Z107" i="1"/>
  <c r="Z109" i="1" s="1"/>
  <c r="BN107" i="1"/>
  <c r="Y110" i="1"/>
  <c r="Y119" i="1"/>
  <c r="BP115" i="1"/>
  <c r="BN115" i="1"/>
  <c r="Z115" i="1"/>
  <c r="Y118" i="1"/>
  <c r="BP123" i="1"/>
  <c r="BN123" i="1"/>
  <c r="Z123" i="1"/>
  <c r="Z127" i="1" s="1"/>
  <c r="Y127" i="1"/>
  <c r="BP131" i="1"/>
  <c r="BN131" i="1"/>
  <c r="Z131" i="1"/>
  <c r="BP139" i="1"/>
  <c r="BN139" i="1"/>
  <c r="Z139" i="1"/>
  <c r="BP143" i="1"/>
  <c r="BN143" i="1"/>
  <c r="Z143" i="1"/>
  <c r="Y150" i="1"/>
  <c r="BP147" i="1"/>
  <c r="BN147" i="1"/>
  <c r="Z147" i="1"/>
  <c r="Z149" i="1" s="1"/>
  <c r="Y149" i="1"/>
  <c r="H9" i="1"/>
  <c r="Y24" i="1"/>
  <c r="Y53" i="1"/>
  <c r="Y72" i="1"/>
  <c r="Y109" i="1"/>
  <c r="BP113" i="1"/>
  <c r="BN113" i="1"/>
  <c r="Z113" i="1"/>
  <c r="Z118" i="1" s="1"/>
  <c r="BP116" i="1"/>
  <c r="BN116" i="1"/>
  <c r="Z116" i="1"/>
  <c r="BP125" i="1"/>
  <c r="BN125" i="1"/>
  <c r="Z125" i="1"/>
  <c r="BP133" i="1"/>
  <c r="BN133" i="1"/>
  <c r="Z133" i="1"/>
  <c r="Y135" i="1"/>
  <c r="Y144" i="1"/>
  <c r="BP137" i="1"/>
  <c r="BN137" i="1"/>
  <c r="Z137" i="1"/>
  <c r="Z144" i="1" s="1"/>
  <c r="BP141" i="1"/>
  <c r="BN141" i="1"/>
  <c r="Z141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Z409" i="1"/>
  <c r="Z411" i="1" s="1"/>
  <c r="BN409" i="1"/>
  <c r="Y412" i="1"/>
  <c r="W680" i="1"/>
  <c r="Y427" i="1"/>
  <c r="Z417" i="1"/>
  <c r="Z427" i="1" s="1"/>
  <c r="BN417" i="1"/>
  <c r="Z419" i="1"/>
  <c r="BN419" i="1"/>
  <c r="Z421" i="1"/>
  <c r="BN421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F680" i="1"/>
  <c r="Y128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0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BN374" i="1"/>
  <c r="BP374" i="1"/>
  <c r="Z376" i="1"/>
  <c r="BN376" i="1"/>
  <c r="Z378" i="1"/>
  <c r="BN378" i="1"/>
  <c r="Z384" i="1"/>
  <c r="Z387" i="1" s="1"/>
  <c r="BN384" i="1"/>
  <c r="Z385" i="1"/>
  <c r="BN385" i="1"/>
  <c r="Z390" i="1"/>
  <c r="Z394" i="1" s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BN408" i="1"/>
  <c r="BP408" i="1"/>
  <c r="Z410" i="1"/>
  <c r="BN410" i="1"/>
  <c r="Z420" i="1"/>
  <c r="BN420" i="1"/>
  <c r="BP424" i="1"/>
  <c r="BN424" i="1"/>
  <c r="Z424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8" i="1"/>
  <c r="Y543" i="1"/>
  <c r="AC680" i="1"/>
  <c r="Y562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Z570" i="1" s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Z592" i="1" s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AA680" i="1"/>
  <c r="X680" i="1"/>
  <c r="Y453" i="1"/>
  <c r="Z680" i="1"/>
  <c r="Y516" i="1"/>
  <c r="Z532" i="1"/>
  <c r="Z537" i="1" s="1"/>
  <c r="BN532" i="1"/>
  <c r="Z533" i="1"/>
  <c r="BN533" i="1"/>
  <c r="Z535" i="1"/>
  <c r="BN535" i="1"/>
  <c r="Z536" i="1"/>
  <c r="BN536" i="1"/>
  <c r="Z541" i="1"/>
  <c r="Z542" i="1" s="1"/>
  <c r="BN541" i="1"/>
  <c r="BP541" i="1"/>
  <c r="Y542" i="1"/>
  <c r="Z547" i="1"/>
  <c r="BN547" i="1"/>
  <c r="BP547" i="1"/>
  <c r="Z549" i="1"/>
  <c r="BN549" i="1"/>
  <c r="Z551" i="1"/>
  <c r="BN551" i="1"/>
  <c r="Z553" i="1"/>
  <c r="BN553" i="1"/>
  <c r="Z555" i="1"/>
  <c r="BN555" i="1"/>
  <c r="BP558" i="1"/>
  <c r="BN558" i="1"/>
  <c r="Z558" i="1"/>
  <c r="BP560" i="1"/>
  <c r="BN560" i="1"/>
  <c r="Z560" i="1"/>
  <c r="Y570" i="1"/>
  <c r="BP569" i="1"/>
  <c r="BN569" i="1"/>
  <c r="Z569" i="1"/>
  <c r="Y571" i="1"/>
  <c r="BP574" i="1"/>
  <c r="BN574" i="1"/>
  <c r="Z574" i="1"/>
  <c r="Z586" i="1" s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50" i="1" l="1"/>
  <c r="Z632" i="1"/>
  <c r="Z615" i="1"/>
  <c r="Z400" i="1"/>
  <c r="Z380" i="1"/>
  <c r="Z364" i="1"/>
  <c r="Z289" i="1"/>
  <c r="Z223" i="1"/>
  <c r="Z179" i="1"/>
  <c r="Y670" i="1"/>
  <c r="Z96" i="1"/>
  <c r="Z53" i="1"/>
  <c r="Z675" i="1" s="1"/>
  <c r="Z34" i="1"/>
  <c r="Y672" i="1"/>
  <c r="Z562" i="1"/>
  <c r="Z523" i="1"/>
  <c r="Z466" i="1"/>
  <c r="Z134" i="1"/>
  <c r="Z78" i="1"/>
  <c r="Z71" i="1"/>
  <c r="Y674" i="1"/>
  <c r="Y671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<sst xmlns="http://schemas.openxmlformats.org/spreadsheetml/2006/main" count="3191" uniqueCount="1100">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</sst>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3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8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368</v>
      </c>
      <c r="Y63" s="788">
        <f t="shared" si="11"/>
        <v>378</v>
      </c>
      <c r="Z63" s="36">
        <f>IFERROR(IF(Y63=0,"",ROUNDUP(Y63/H63,0)*0.02175),"")</f>
        <v>0.76124999999999998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384.35555555555555</v>
      </c>
      <c r="BN63" s="64">
        <f t="shared" si="13"/>
        <v>394.8</v>
      </c>
      <c r="BO63" s="64">
        <f t="shared" si="14"/>
        <v>0.60846560846560838</v>
      </c>
      <c r="BP63" s="64">
        <f t="shared" si="15"/>
        <v>0.625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340</v>
      </c>
      <c r="Y70" s="788">
        <f t="shared" si="11"/>
        <v>342</v>
      </c>
      <c r="Z70" s="36">
        <f>IFERROR(IF(Y70=0,"",ROUNDUP(Y70/H70,0)*0.00902),"")</f>
        <v>0.68552000000000002</v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355.86666666666667</v>
      </c>
      <c r="BN70" s="64">
        <f t="shared" si="13"/>
        <v>357.96</v>
      </c>
      <c r="BO70" s="64">
        <f t="shared" si="14"/>
        <v>0.57239057239057245</v>
      </c>
      <c r="BP70" s="64">
        <f t="shared" si="15"/>
        <v>0.5757575757575758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109.62962962962962</v>
      </c>
      <c r="Y71" s="789">
        <f>IFERROR(Y62/H62,"0")+IFERROR(Y63/H63,"0")+IFERROR(Y64/H64,"0")+IFERROR(Y65/H65,"0")+IFERROR(Y66/H66,"0")+IFERROR(Y67/H67,"0")+IFERROR(Y68/H68,"0")+IFERROR(Y69/H69,"0")+IFERROR(Y70/H70,"0")</f>
        <v>111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1.4467699999999999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708</v>
      </c>
      <c r="Y72" s="789">
        <f>IFERROR(SUM(Y62:Y70),"0")</f>
        <v>720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70</v>
      </c>
      <c r="Y77" s="788">
        <f>IFERROR(IF(X77="",0,CEILING((X77/$H77),1)*$H77),"")</f>
        <v>70.2</v>
      </c>
      <c r="Z77" s="36">
        <f>IFERROR(IF(Y77=0,"",ROUNDUP(Y77/H77,0)*0.00651),"")</f>
        <v>0.16925999999999999</v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74.666666666666657</v>
      </c>
      <c r="BN77" s="64">
        <f>IFERROR(Y77*I77/H77,"0")</f>
        <v>74.88</v>
      </c>
      <c r="BO77" s="64">
        <f>IFERROR(1/J77*(X77/H77),"0")</f>
        <v>0.14245014245014245</v>
      </c>
      <c r="BP77" s="64">
        <f>IFERROR(1/J77*(Y77/H77),"0")</f>
        <v>0.14285714285714288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25.925925925925924</v>
      </c>
      <c r="Y78" s="789">
        <f>IFERROR(Y74/H74,"0")+IFERROR(Y75/H75,"0")+IFERROR(Y76/H76,"0")+IFERROR(Y77/H77,"0")</f>
        <v>26</v>
      </c>
      <c r="Z78" s="789">
        <f>IFERROR(IF(Z74="",0,Z74),"0")+IFERROR(IF(Z75="",0,Z75),"0")+IFERROR(IF(Z76="",0,Z76),"0")+IFERROR(IF(Z77="",0,Z77),"0")</f>
        <v>0.16925999999999999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70</v>
      </c>
      <c r="Y79" s="789">
        <f>IFERROR(SUM(Y74:Y77),"0")</f>
        <v>70.2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40</v>
      </c>
      <c r="Y137" s="788">
        <f t="shared" ref="Y137:Y143" si="31">IFERROR(IF(X137="",0,CEILING((X137/$H137),1)*$H137),"")</f>
        <v>42</v>
      </c>
      <c r="Z137" s="36">
        <f>IFERROR(IF(Y137=0,"",ROUNDUP(Y137/H137,0)*0.02175),"")</f>
        <v>0.10874999999999999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42.657142857142851</v>
      </c>
      <c r="BN137" s="64">
        <f t="shared" ref="BN137:BN143" si="33">IFERROR(Y137*I137/H137,"0")</f>
        <v>44.79</v>
      </c>
      <c r="BO137" s="64">
        <f t="shared" ref="BO137:BO143" si="34">IFERROR(1/J137*(X137/H137),"0")</f>
        <v>8.5034013605442174E-2</v>
      </c>
      <c r="BP137" s="64">
        <f t="shared" ref="BP137:BP143" si="35">IFERROR(1/J137*(Y137/H137),"0")</f>
        <v>8.9285714285714274E-2</v>
      </c>
    </row>
    <row r="138" spans="1:68" ht="37.5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4.7619047619047619</v>
      </c>
      <c r="Y144" s="789">
        <f>IFERROR(Y137/H137,"0")+IFERROR(Y138/H138,"0")+IFERROR(Y139/H139,"0")+IFERROR(Y140/H140,"0")+IFERROR(Y141/H141,"0")+IFERROR(Y142/H142,"0")+IFERROR(Y143/H143,"0")</f>
        <v>5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0.10874999999999999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40</v>
      </c>
      <c r="Y145" s="789">
        <f>IFERROR(SUM(Y137:Y143),"0")</f>
        <v>42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8</v>
      </c>
      <c r="Y175" s="788">
        <f>IFERROR(IF(X175="",0,CEILING((X175/$H175),1)*$H175),"")</f>
        <v>8.4</v>
      </c>
      <c r="Z175" s="36">
        <f>IFERROR(IF(Y175=0,"",ROUNDUP(Y175/H175,0)*0.00902),"")</f>
        <v>1.804E-2</v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8.5714285714285712</v>
      </c>
      <c r="BN175" s="64">
        <f>IFERROR(Y175*I175/H175,"0")</f>
        <v>9</v>
      </c>
      <c r="BO175" s="64">
        <f>IFERROR(1/J175*(X175/H175),"0")</f>
        <v>1.443001443001443E-2</v>
      </c>
      <c r="BP175" s="64">
        <f>IFERROR(1/J175*(Y175/H175),"0")</f>
        <v>1.5151515151515152E-2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1.9047619047619047</v>
      </c>
      <c r="Y179" s="789">
        <f>IFERROR(Y174/H174,"0")+IFERROR(Y175/H175,"0")+IFERROR(Y176/H176,"0")+IFERROR(Y177/H177,"0")+IFERROR(Y178/H178,"0")</f>
        <v>2</v>
      </c>
      <c r="Z179" s="789">
        <f>IFERROR(IF(Z174="",0,Z174),"0")+IFERROR(IF(Z175="",0,Z175),"0")+IFERROR(IF(Z176="",0,Z176),"0")+IFERROR(IF(Z177="",0,Z177),"0")+IFERROR(IF(Z178="",0,Z178),"0")</f>
        <v>1.804E-2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8</v>
      </c>
      <c r="Y180" s="789">
        <f>IFERROR(SUM(Y174:Y178),"0")</f>
        <v>8.4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12</v>
      </c>
      <c r="Y193" s="788">
        <f t="shared" ref="Y193:Y200" si="36">IFERROR(IF(X193="",0,CEILING((X193/$H193),1)*$H193),"")</f>
        <v>12.600000000000001</v>
      </c>
      <c r="Z193" s="36">
        <f>IFERROR(IF(Y193=0,"",ROUNDUP(Y193/H193,0)*0.00902),"")</f>
        <v>2.7060000000000001E-2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12.77142857142857</v>
      </c>
      <c r="BN193" s="64">
        <f t="shared" ref="BN193:BN200" si="38">IFERROR(Y193*I193/H193,"0")</f>
        <v>13.41</v>
      </c>
      <c r="BO193" s="64">
        <f t="shared" ref="BO193:BO200" si="39">IFERROR(1/J193*(X193/H193),"0")</f>
        <v>2.1645021645021648E-2</v>
      </c>
      <c r="BP193" s="64">
        <f t="shared" ref="BP193:BP200" si="40">IFERROR(1/J193*(Y193/H193),"0")</f>
        <v>2.2727272727272728E-2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21</v>
      </c>
      <c r="Y195" s="788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22.049999999999997</v>
      </c>
      <c r="BN195" s="64">
        <f t="shared" si="38"/>
        <v>22.049999999999997</v>
      </c>
      <c r="BO195" s="64">
        <f t="shared" si="39"/>
        <v>3.787878787878788E-2</v>
      </c>
      <c r="BP195" s="64">
        <f t="shared" si="40"/>
        <v>3.787878787878788E-2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7.8571428571428577</v>
      </c>
      <c r="Y201" s="789">
        <f>IFERROR(Y193/H193,"0")+IFERROR(Y194/H194,"0")+IFERROR(Y195/H195,"0")+IFERROR(Y196/H196,"0")+IFERROR(Y197/H197,"0")+IFERROR(Y198/H198,"0")+IFERROR(Y199/H199,"0")+IFERROR(Y200/H200,"0")</f>
        <v>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33</v>
      </c>
      <c r="Y202" s="789">
        <f>IFERROR(SUM(Y193:Y200),"0")</f>
        <v>33.6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40</v>
      </c>
      <c r="Y226" s="788">
        <f t="shared" ref="Y226:Y236" si="46">IFERROR(IF(X226="",0,CEILING((X226/$H226),1)*$H226),"")</f>
        <v>40.5</v>
      </c>
      <c r="Z226" s="36">
        <f>IFERROR(IF(Y226=0,"",ROUNDUP(Y226/H226,0)*0.02175),"")</f>
        <v>0.10874999999999999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42.785185185185185</v>
      </c>
      <c r="BN226" s="64">
        <f t="shared" ref="BN226:BN236" si="48">IFERROR(Y226*I226/H226,"0")</f>
        <v>43.32</v>
      </c>
      <c r="BO226" s="64">
        <f t="shared" ref="BO226:BO236" si="49">IFERROR(1/J226*(X226/H226),"0")</f>
        <v>8.8183421516754859E-2</v>
      </c>
      <c r="BP226" s="64">
        <f t="shared" ref="BP226:BP236" si="50">IFERROR(1/J226*(Y226/H226),"0")</f>
        <v>8.9285714285714274E-2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4.9382716049382722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0.10874999999999999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40</v>
      </c>
      <c r="Y238" s="789">
        <f>IFERROR(SUM(Y226:Y236),"0")</f>
        <v>40.5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300</v>
      </c>
      <c r="Y282" s="788">
        <f t="shared" si="67"/>
        <v>302.40000000000003</v>
      </c>
      <c r="Z282" s="36">
        <f>IFERROR(IF(Y282=0,"",ROUNDUP(Y282/H282,0)*0.02175),"")</f>
        <v>0.60899999999999999</v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313.33333333333331</v>
      </c>
      <c r="BN282" s="64">
        <f t="shared" si="69"/>
        <v>315.83999999999997</v>
      </c>
      <c r="BO282" s="64">
        <f t="shared" si="70"/>
        <v>0.49603174603174593</v>
      </c>
      <c r="BP282" s="64">
        <f t="shared" si="71"/>
        <v>0.5</v>
      </c>
    </row>
    <row r="283" spans="1:68" ht="37.5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20</v>
      </c>
      <c r="Y287" s="788">
        <f t="shared" si="67"/>
        <v>20</v>
      </c>
      <c r="Z287" s="36">
        <f>IFERROR(IF(Y287=0,"",ROUNDUP(Y287/H287,0)*0.00902),"")</f>
        <v>4.5100000000000001E-2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21.05</v>
      </c>
      <c r="BN287" s="64">
        <f t="shared" si="69"/>
        <v>21.05</v>
      </c>
      <c r="BO287" s="64">
        <f t="shared" si="70"/>
        <v>3.787878787878788E-2</v>
      </c>
      <c r="BP287" s="64">
        <f t="shared" si="71"/>
        <v>3.787878787878788E-2</v>
      </c>
    </row>
    <row r="288" spans="1:68" ht="27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32.777777777777771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33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0.65410000000000001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320</v>
      </c>
      <c r="Y290" s="789">
        <f>IFERROR(SUM(Y279:Y288),"0")</f>
        <v>322.40000000000003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44</v>
      </c>
      <c r="Y356" s="78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45.955555555555549</v>
      </c>
      <c r="BN356" s="64">
        <f t="shared" ref="BN356:BN363" si="79">IFERROR(Y356*I356/H356,"0")</f>
        <v>56.4</v>
      </c>
      <c r="BO356" s="64">
        <f t="shared" ref="BO356:BO363" si="80">IFERROR(1/J356*(X356/H356),"0")</f>
        <v>7.2751322751322733E-2</v>
      </c>
      <c r="BP356" s="64">
        <f t="shared" ref="BP356:BP363" si="81">IFERROR(1/J356*(Y356/H356),"0")</f>
        <v>8.9285714285714274E-2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44</v>
      </c>
      <c r="Y359" s="788">
        <f t="shared" si="77"/>
        <v>54</v>
      </c>
      <c r="Z359" s="36">
        <f>IFERROR(IF(Y359=0,"",ROUNDUP(Y359/H359,0)*0.02175),"")</f>
        <v>0.10874999999999999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45.955555555555549</v>
      </c>
      <c r="BN359" s="64">
        <f t="shared" si="79"/>
        <v>56.4</v>
      </c>
      <c r="BO359" s="64">
        <f t="shared" si="80"/>
        <v>7.2751322751322733E-2</v>
      </c>
      <c r="BP359" s="64">
        <f t="shared" si="81"/>
        <v>8.9285714285714274E-2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20</v>
      </c>
      <c r="Y362" s="788">
        <f t="shared" si="77"/>
        <v>20</v>
      </c>
      <c r="Z362" s="36">
        <f>IFERROR(IF(Y362=0,"",ROUNDUP(Y362/H362,0)*0.00902),"")</f>
        <v>4.5100000000000001E-2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21.05</v>
      </c>
      <c r="BN362" s="64">
        <f t="shared" si="79"/>
        <v>21.05</v>
      </c>
      <c r="BO362" s="64">
        <f t="shared" si="80"/>
        <v>3.787878787878788E-2</v>
      </c>
      <c r="BP362" s="64">
        <f t="shared" si="81"/>
        <v>3.787878787878788E-2</v>
      </c>
    </row>
    <row r="363" spans="1:68" ht="27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13.148148148148147</v>
      </c>
      <c r="Y364" s="789">
        <f>IFERROR(Y356/H356,"0")+IFERROR(Y357/H357,"0")+IFERROR(Y358/H358,"0")+IFERROR(Y359/H359,"0")+IFERROR(Y360/H360,"0")+IFERROR(Y361/H361,"0")+IFERROR(Y362/H362,"0")+IFERROR(Y363/H363,"0")</f>
        <v>15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0.26259999999999994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108</v>
      </c>
      <c r="Y365" s="789">
        <f>IFERROR(SUM(Y356:Y363),"0")</f>
        <v>128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100</v>
      </c>
      <c r="Y367" s="788">
        <f>IFERROR(IF(X367="",0,CEILING((X367/$H367),1)*$H367),"")</f>
        <v>100.80000000000001</v>
      </c>
      <c r="Z367" s="36">
        <f>IFERROR(IF(Y367=0,"",ROUNDUP(Y367/H367,0)*0.00902),"")</f>
        <v>0.21648000000000001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106.42857142857143</v>
      </c>
      <c r="BN367" s="64">
        <f>IFERROR(Y367*I367/H367,"0")</f>
        <v>107.28</v>
      </c>
      <c r="BO367" s="64">
        <f>IFERROR(1/J367*(X367/H367),"0")</f>
        <v>0.18037518037518038</v>
      </c>
      <c r="BP367" s="64">
        <f>IFERROR(1/J367*(Y367/H367),"0")</f>
        <v>0.18181818181818182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40</v>
      </c>
      <c r="Y368" s="788">
        <f>IFERROR(IF(X368="",0,CEILING((X368/$H368),1)*$H368),"")</f>
        <v>42</v>
      </c>
      <c r="Z368" s="36">
        <f>IFERROR(IF(Y368=0,"",ROUNDUP(Y368/H368,0)*0.00902),"")</f>
        <v>9.0200000000000002E-2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42.571428571428562</v>
      </c>
      <c r="BN368" s="64">
        <f>IFERROR(Y368*I368/H368,"0")</f>
        <v>44.699999999999996</v>
      </c>
      <c r="BO368" s="64">
        <f>IFERROR(1/J368*(X368/H368),"0")</f>
        <v>7.2150072150072145E-2</v>
      </c>
      <c r="BP368" s="64">
        <f>IFERROR(1/J368*(Y368/H368),"0")</f>
        <v>7.575757575757576E-2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33.333333333333336</v>
      </c>
      <c r="Y371" s="789">
        <f>IFERROR(Y367/H367,"0")+IFERROR(Y368/H368,"0")+IFERROR(Y369/H369,"0")+IFERROR(Y370/H370,"0")</f>
        <v>34</v>
      </c>
      <c r="Z371" s="789">
        <f>IFERROR(IF(Z367="",0,Z367),"0")+IFERROR(IF(Z368="",0,Z368),"0")+IFERROR(IF(Z369="",0,Z369),"0")+IFERROR(IF(Z370="",0,Z370),"0")</f>
        <v>0.30668000000000001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140</v>
      </c>
      <c r="Y372" s="789">
        <f>IFERROR(SUM(Y367:Y370),"0")</f>
        <v>142.80000000000001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23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70</v>
      </c>
      <c r="Y417" s="788">
        <f t="shared" si="87"/>
        <v>75</v>
      </c>
      <c r="Z417" s="36">
        <f>IFERROR(IF(Y417=0,"",ROUNDUP(Y417/H417,0)*0.02175),"")</f>
        <v>0.10874999999999999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72.240000000000009</v>
      </c>
      <c r="BN417" s="64">
        <f t="shared" si="89"/>
        <v>77.400000000000006</v>
      </c>
      <c r="BO417" s="64">
        <f t="shared" si="90"/>
        <v>9.7222222222222224E-2</v>
      </c>
      <c r="BP417" s="64">
        <f t="shared" si="91"/>
        <v>0.10416666666666666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4.666666666666667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0.10874999999999999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70</v>
      </c>
      <c r="Y428" s="789">
        <f>IFERROR(SUM(Y416:Y426),"0")</f>
        <v>75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21</v>
      </c>
      <c r="Y480" s="788">
        <f t="shared" si="98"/>
        <v>21.6</v>
      </c>
      <c r="Z480" s="36">
        <f>IFERROR(IF(Y480=0,"",ROUNDUP(Y480/H480,0)*0.00902),"")</f>
        <v>3.6080000000000001E-2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21.816666666666666</v>
      </c>
      <c r="BN480" s="64">
        <f t="shared" si="100"/>
        <v>22.44</v>
      </c>
      <c r="BO480" s="64">
        <f t="shared" si="101"/>
        <v>2.9461279461279462E-2</v>
      </c>
      <c r="BP480" s="64">
        <f t="shared" si="102"/>
        <v>3.0303030303030304E-2</v>
      </c>
    </row>
    <row r="481" spans="1:68" ht="27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3.8888888888888888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3.6080000000000001E-2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21</v>
      </c>
      <c r="Y501" s="789">
        <f>IFERROR(SUM(Y479:Y499),"0")</f>
        <v>21.6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16</v>
      </c>
      <c r="Y550" s="788">
        <f t="shared" si="109"/>
        <v>21.12</v>
      </c>
      <c r="Z550" s="36">
        <f t="shared" si="110"/>
        <v>4.7840000000000001E-2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17.09090909090909</v>
      </c>
      <c r="BN550" s="64">
        <f t="shared" si="112"/>
        <v>22.56</v>
      </c>
      <c r="BO550" s="64">
        <f t="shared" si="113"/>
        <v>2.913752913752914E-2</v>
      </c>
      <c r="BP550" s="64">
        <f t="shared" si="114"/>
        <v>3.8461538461538464E-2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3.0303030303030303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4.7840000000000001E-2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16</v>
      </c>
      <c r="Y563" s="789">
        <f>IFERROR(SUM(Y547:Y561),"0")</f>
        <v>21.12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69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9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200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40</v>
      </c>
      <c r="Y577" s="788">
        <f t="shared" si="115"/>
        <v>42.24</v>
      </c>
      <c r="Z577" s="36">
        <f>IFERROR(IF(Y577=0,"",ROUNDUP(Y577/H577,0)*0.01196),"")</f>
        <v>9.5680000000000001E-2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42.727272727272727</v>
      </c>
      <c r="BN577" s="64">
        <f t="shared" si="117"/>
        <v>45.12</v>
      </c>
      <c r="BO577" s="64">
        <f t="shared" si="118"/>
        <v>7.2843822843822847E-2</v>
      </c>
      <c r="BP577" s="64">
        <f t="shared" si="119"/>
        <v>7.6923076923076927E-2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7.5757575757575752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8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9.5680000000000001E-2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40</v>
      </c>
      <c r="Y587" s="789">
        <f>IFERROR(SUM(Y573:Y585),"0")</f>
        <v>42.24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110</v>
      </c>
      <c r="Y626" s="788">
        <f t="shared" si="125"/>
        <v>113.4</v>
      </c>
      <c r="Z626" s="36">
        <f>IFERROR(IF(Y626=0,"",ROUNDUP(Y626/H626,0)*0.00902),"")</f>
        <v>0.24354000000000001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117.07142857142857</v>
      </c>
      <c r="BN626" s="64">
        <f t="shared" si="127"/>
        <v>120.69</v>
      </c>
      <c r="BO626" s="64">
        <f t="shared" si="128"/>
        <v>0.1984126984126984</v>
      </c>
      <c r="BP626" s="64">
        <f t="shared" si="129"/>
        <v>0.20454545454545456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26.19047619047619</v>
      </c>
      <c r="Y632" s="789">
        <f>IFERROR(Y625/H625,"0")+IFERROR(Y626/H626,"0")+IFERROR(Y627/H627,"0")+IFERROR(Y628/H628,"0")+IFERROR(Y629/H629,"0")+IFERROR(Y630/H630,"0")+IFERROR(Y631/H631,"0")</f>
        <v>27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0.24354000000000001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110</v>
      </c>
      <c r="Y633" s="789">
        <f>IFERROR(SUM(Y625:Y631),"0")</f>
        <v>113.4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1724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1781.26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1811.0147955747952</v>
      </c>
      <c r="Y671" s="789">
        <f>IFERROR(SUM(BN22:BN667),"0")</f>
        <v>1871.14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3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1886.0147955747952</v>
      </c>
      <c r="Y673" s="789">
        <f>GrossWeightTotalR+PalletQtyTotalR*25</f>
        <v>1971.14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279.62898829565495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287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3.6789999999999998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790.2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8.4</v>
      </c>
      <c r="I680" s="46">
        <f>IFERROR(Y189*1,"0")+IFERROR(Y193*1,"0")+IFERROR(Y194*1,"0")+IFERROR(Y195*1,"0")+IFERROR(Y196*1,"0")+IFERROR(Y197*1,"0")+IFERROR(Y198*1,"0")+IFERROR(Y199*1,"0")+IFERROR(Y200*1,"0")</f>
        <v>33.6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40.5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322.40000000000003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270.8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21.6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63.36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113.4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