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90893F8-B234-4576-8BAB-2F77B8593E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AF680" i="1" s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X604" i="1"/>
  <c r="X603" i="1"/>
  <c r="BO602" i="1"/>
  <c r="BM602" i="1"/>
  <c r="Y602" i="1"/>
  <c r="AD680" i="1" s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Z597" i="1" s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P590" i="1"/>
  <c r="BP589" i="1"/>
  <c r="BO589" i="1"/>
  <c r="BN589" i="1"/>
  <c r="BM589" i="1"/>
  <c r="Z589" i="1"/>
  <c r="Y589" i="1"/>
  <c r="Y593" i="1" s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P583" i="1"/>
  <c r="BO583" i="1"/>
  <c r="BN583" i="1"/>
  <c r="BM583" i="1"/>
  <c r="Z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X571" i="1"/>
  <c r="Y570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Y571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Y563" i="1" s="1"/>
  <c r="P547" i="1"/>
  <c r="X543" i="1"/>
  <c r="Y542" i="1"/>
  <c r="X542" i="1"/>
  <c r="BP541" i="1"/>
  <c r="BO541" i="1"/>
  <c r="BN541" i="1"/>
  <c r="BM541" i="1"/>
  <c r="Z541" i="1"/>
  <c r="Z542" i="1" s="1"/>
  <c r="Y541" i="1"/>
  <c r="AB680" i="1" s="1"/>
  <c r="P541" i="1"/>
  <c r="X538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P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O461" i="1"/>
  <c r="BM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Y441" i="1" s="1"/>
  <c r="X438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W680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80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N378" i="1"/>
  <c r="BM378" i="1"/>
  <c r="Z378" i="1"/>
  <c r="Y378" i="1"/>
  <c r="BP378" i="1" s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80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6" i="1" s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71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Y54" i="1" s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70" i="1" s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A10" i="1" s="1"/>
  <c r="D7" i="1"/>
  <c r="Q6" i="1"/>
  <c r="P2" i="1"/>
  <c r="Z461" i="1" l="1"/>
  <c r="BN461" i="1"/>
  <c r="BP461" i="1"/>
  <c r="Z53" i="1"/>
  <c r="Z96" i="1"/>
  <c r="Z207" i="1"/>
  <c r="F9" i="1"/>
  <c r="J9" i="1"/>
  <c r="F10" i="1"/>
  <c r="Z22" i="1"/>
  <c r="Z23" i="1" s="1"/>
  <c r="BN22" i="1"/>
  <c r="BP22" i="1"/>
  <c r="Y23" i="1"/>
  <c r="Y34" i="1"/>
  <c r="Y58" i="1"/>
  <c r="Y79" i="1"/>
  <c r="Y87" i="1"/>
  <c r="Y97" i="1"/>
  <c r="Y103" i="1"/>
  <c r="Y110" i="1"/>
  <c r="Y119" i="1"/>
  <c r="Y128" i="1"/>
  <c r="Y134" i="1"/>
  <c r="Y144" i="1"/>
  <c r="Y150" i="1"/>
  <c r="Y162" i="1"/>
  <c r="Y166" i="1"/>
  <c r="Y179" i="1"/>
  <c r="Y185" i="1"/>
  <c r="Y191" i="1"/>
  <c r="Y201" i="1"/>
  <c r="Y208" i="1"/>
  <c r="Y212" i="1"/>
  <c r="BP216" i="1"/>
  <c r="BN216" i="1"/>
  <c r="BP218" i="1"/>
  <c r="BN218" i="1"/>
  <c r="Z218" i="1"/>
  <c r="BP222" i="1"/>
  <c r="BN222" i="1"/>
  <c r="Z222" i="1"/>
  <c r="Y238" i="1"/>
  <c r="Y237" i="1"/>
  <c r="BP226" i="1"/>
  <c r="BN226" i="1"/>
  <c r="Z226" i="1"/>
  <c r="H9" i="1"/>
  <c r="Y24" i="1"/>
  <c r="Z27" i="1"/>
  <c r="Z34" i="1" s="1"/>
  <c r="BN27" i="1"/>
  <c r="Z32" i="1"/>
  <c r="BN32" i="1"/>
  <c r="C680" i="1"/>
  <c r="Z48" i="1"/>
  <c r="BN48" i="1"/>
  <c r="Z50" i="1"/>
  <c r="BN50" i="1"/>
  <c r="Z52" i="1"/>
  <c r="BN52" i="1"/>
  <c r="Y53" i="1"/>
  <c r="Z56" i="1"/>
  <c r="Z58" i="1" s="1"/>
  <c r="BN56" i="1"/>
  <c r="BP56" i="1"/>
  <c r="D680" i="1"/>
  <c r="Z63" i="1"/>
  <c r="Z71" i="1" s="1"/>
  <c r="BN63" i="1"/>
  <c r="Z65" i="1"/>
  <c r="BN65" i="1"/>
  <c r="Z67" i="1"/>
  <c r="BN67" i="1"/>
  <c r="Z69" i="1"/>
  <c r="BN69" i="1"/>
  <c r="Y72" i="1"/>
  <c r="Z75" i="1"/>
  <c r="Z78" i="1" s="1"/>
  <c r="BN75" i="1"/>
  <c r="Z77" i="1"/>
  <c r="BN77" i="1"/>
  <c r="Z81" i="1"/>
  <c r="Z87" i="1" s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BN101" i="1"/>
  <c r="Z106" i="1"/>
  <c r="Z109" i="1" s="1"/>
  <c r="BN106" i="1"/>
  <c r="BP106" i="1"/>
  <c r="Z108" i="1"/>
  <c r="BN108" i="1"/>
  <c r="Y109" i="1"/>
  <c r="Z112" i="1"/>
  <c r="Z118" i="1" s="1"/>
  <c r="BN112" i="1"/>
  <c r="BP112" i="1"/>
  <c r="Z114" i="1"/>
  <c r="BN114" i="1"/>
  <c r="Z116" i="1"/>
  <c r="BN116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Z144" i="1" s="1"/>
  <c r="BN138" i="1"/>
  <c r="Z140" i="1"/>
  <c r="BN140" i="1"/>
  <c r="Z142" i="1"/>
  <c r="BN142" i="1"/>
  <c r="Z148" i="1"/>
  <c r="Z149" i="1" s="1"/>
  <c r="BN148" i="1"/>
  <c r="G680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80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80" i="1"/>
  <c r="Z206" i="1"/>
  <c r="BN206" i="1"/>
  <c r="Y207" i="1"/>
  <c r="Z210" i="1"/>
  <c r="Z212" i="1" s="1"/>
  <c r="BN210" i="1"/>
  <c r="BP210" i="1"/>
  <c r="Y223" i="1"/>
  <c r="Z216" i="1"/>
  <c r="Z223" i="1" s="1"/>
  <c r="BP220" i="1"/>
  <c r="BN220" i="1"/>
  <c r="Z220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Z263" i="1"/>
  <c r="Z271" i="1" s="1"/>
  <c r="BN263" i="1"/>
  <c r="Z265" i="1"/>
  <c r="BN265" i="1"/>
  <c r="Z267" i="1"/>
  <c r="BN267" i="1"/>
  <c r="Z269" i="1"/>
  <c r="BN269" i="1"/>
  <c r="Y272" i="1"/>
  <c r="M680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80" i="1"/>
  <c r="Z357" i="1"/>
  <c r="Z364" i="1" s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Y381" i="1"/>
  <c r="Z375" i="1"/>
  <c r="BN375" i="1"/>
  <c r="Z377" i="1"/>
  <c r="BN377" i="1"/>
  <c r="Z458" i="1"/>
  <c r="Z510" i="1"/>
  <c r="Y258" i="1"/>
  <c r="Y271" i="1"/>
  <c r="Y290" i="1"/>
  <c r="Y295" i="1"/>
  <c r="Y302" i="1"/>
  <c r="Y311" i="1"/>
  <c r="Y344" i="1"/>
  <c r="Y365" i="1"/>
  <c r="Z380" i="1"/>
  <c r="Y380" i="1"/>
  <c r="Y387" i="1"/>
  <c r="BP384" i="1"/>
  <c r="BN384" i="1"/>
  <c r="Z384" i="1"/>
  <c r="Z387" i="1" s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BN430" i="1"/>
  <c r="BP430" i="1"/>
  <c r="Y433" i="1"/>
  <c r="Y437" i="1"/>
  <c r="Y442" i="1"/>
  <c r="X680" i="1"/>
  <c r="Y454" i="1"/>
  <c r="BP449" i="1"/>
  <c r="BN449" i="1"/>
  <c r="Z449" i="1"/>
  <c r="Y453" i="1"/>
  <c r="BP457" i="1"/>
  <c r="BN457" i="1"/>
  <c r="Z457" i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Y511" i="1"/>
  <c r="Z680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AA680" i="1"/>
  <c r="Y538" i="1"/>
  <c r="BP531" i="1"/>
  <c r="BN531" i="1"/>
  <c r="Z531" i="1"/>
  <c r="Y537" i="1"/>
  <c r="BP548" i="1"/>
  <c r="BN548" i="1"/>
  <c r="Z548" i="1"/>
  <c r="Z562" i="1" s="1"/>
  <c r="AC680" i="1"/>
  <c r="BP552" i="1"/>
  <c r="BN552" i="1"/>
  <c r="Z552" i="1"/>
  <c r="BP557" i="1"/>
  <c r="BN557" i="1"/>
  <c r="Z557" i="1"/>
  <c r="Y587" i="1"/>
  <c r="BP573" i="1"/>
  <c r="BN573" i="1"/>
  <c r="Z573" i="1"/>
  <c r="Y586" i="1"/>
  <c r="BP578" i="1"/>
  <c r="BN578" i="1"/>
  <c r="Z578" i="1"/>
  <c r="Z592" i="1"/>
  <c r="Y406" i="1"/>
  <c r="Y428" i="1"/>
  <c r="Z431" i="1"/>
  <c r="BN431" i="1"/>
  <c r="Z440" i="1"/>
  <c r="Z441" i="1" s="1"/>
  <c r="BN440" i="1"/>
  <c r="BP440" i="1"/>
  <c r="Z445" i="1"/>
  <c r="BN445" i="1"/>
  <c r="BP445" i="1"/>
  <c r="Z447" i="1"/>
  <c r="BN447" i="1"/>
  <c r="BP451" i="1"/>
  <c r="BN451" i="1"/>
  <c r="Z451" i="1"/>
  <c r="Y458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4" i="1"/>
  <c r="BN534" i="1"/>
  <c r="Z534" i="1"/>
  <c r="BP550" i="1"/>
  <c r="BN550" i="1"/>
  <c r="Z550" i="1"/>
  <c r="BP554" i="1"/>
  <c r="BN554" i="1"/>
  <c r="Z554" i="1"/>
  <c r="Y562" i="1"/>
  <c r="BP567" i="1"/>
  <c r="BN567" i="1"/>
  <c r="Z567" i="1"/>
  <c r="Z570" i="1" s="1"/>
  <c r="BP576" i="1"/>
  <c r="BN576" i="1"/>
  <c r="Z576" i="1"/>
  <c r="BP579" i="1"/>
  <c r="BN579" i="1"/>
  <c r="Z579" i="1"/>
  <c r="Y592" i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Y680" i="1"/>
  <c r="Y543" i="1"/>
  <c r="Z581" i="1"/>
  <c r="BN581" i="1"/>
  <c r="Z582" i="1"/>
  <c r="BN582" i="1"/>
  <c r="Z584" i="1"/>
  <c r="BN584" i="1"/>
  <c r="Z590" i="1"/>
  <c r="BN590" i="1"/>
  <c r="Z602" i="1"/>
  <c r="Z603" i="1" s="1"/>
  <c r="BN602" i="1"/>
  <c r="BP602" i="1"/>
  <c r="Y603" i="1"/>
  <c r="Y615" i="1"/>
  <c r="BP611" i="1"/>
  <c r="BN611" i="1"/>
  <c r="Z611" i="1"/>
  <c r="Z615" i="1" s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Y670" i="1" l="1"/>
  <c r="Y674" i="1"/>
  <c r="Y671" i="1"/>
  <c r="Z650" i="1"/>
  <c r="Z632" i="1"/>
  <c r="Z500" i="1"/>
  <c r="Z453" i="1"/>
  <c r="Z586" i="1"/>
  <c r="Z537" i="1"/>
  <c r="Z432" i="1"/>
  <c r="Z427" i="1"/>
  <c r="Z411" i="1"/>
  <c r="Z400" i="1"/>
  <c r="Z394" i="1"/>
  <c r="Z371" i="1"/>
  <c r="Z311" i="1"/>
  <c r="Z301" i="1"/>
  <c r="Z258" i="1"/>
  <c r="Z246" i="1"/>
  <c r="Z201" i="1"/>
  <c r="Z134" i="1"/>
  <c r="Z127" i="1"/>
  <c r="Z102" i="1"/>
  <c r="Z675" i="1" s="1"/>
  <c r="Z237" i="1"/>
  <c r="Y672" i="1"/>
  <c r="Y673" i="1" l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<sst xmlns="http://schemas.openxmlformats.org/spreadsheetml/2006/main" count="3191" uniqueCount="1100">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</sst>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7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96</v>
      </c>
      <c r="Y50" s="788">
        <f t="shared" si="6"/>
        <v>96</v>
      </c>
      <c r="Z50" s="36">
        <f>IFERROR(IF(Y50=0,"",ROUNDUP(Y50/H50,0)*0.00902),"")</f>
        <v>0.21648000000000001</v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101.03999999999999</v>
      </c>
      <c r="BN50" s="64">
        <f t="shared" si="8"/>
        <v>101.03999999999999</v>
      </c>
      <c r="BO50" s="64">
        <f t="shared" si="9"/>
        <v>0.18181818181818182</v>
      </c>
      <c r="BP50" s="64">
        <f t="shared" si="10"/>
        <v>0.18181818181818182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24</v>
      </c>
      <c r="Y53" s="789">
        <f>IFERROR(Y47/H47,"0")+IFERROR(Y48/H48,"0")+IFERROR(Y49/H49,"0")+IFERROR(Y50/H50,"0")+IFERROR(Y51/H51,"0")+IFERROR(Y52/H52,"0")</f>
        <v>24</v>
      </c>
      <c r="Z53" s="789">
        <f>IFERROR(IF(Z47="",0,Z47),"0")+IFERROR(IF(Z48="",0,Z48),"0")+IFERROR(IF(Z49="",0,Z49),"0")+IFERROR(IF(Z50="",0,Z50),"0")+IFERROR(IF(Z51="",0,Z51),"0")+IFERROR(IF(Z52="",0,Z52),"0")</f>
        <v>0.21648000000000001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96</v>
      </c>
      <c r="Y54" s="789">
        <f>IFERROR(SUM(Y47:Y52),"0")</f>
        <v>96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500</v>
      </c>
      <c r="Y106" s="788">
        <f>IFERROR(IF(X106="",0,CEILING((X106/$H106),1)*$H106),"")</f>
        <v>507.6</v>
      </c>
      <c r="Z106" s="36">
        <f>IFERROR(IF(Y106=0,"",ROUNDUP(Y106/H106,0)*0.02175),"")</f>
        <v>1.0222499999999999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522.22222222222217</v>
      </c>
      <c r="BN106" s="64">
        <f>IFERROR(Y106*I106/H106,"0")</f>
        <v>530.16</v>
      </c>
      <c r="BO106" s="64">
        <f>IFERROR(1/J106*(X106/H106),"0")</f>
        <v>0.82671957671957652</v>
      </c>
      <c r="BP106" s="64">
        <f>IFERROR(1/J106*(Y106/H106),"0")</f>
        <v>0.83928571428571419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46.296296296296291</v>
      </c>
      <c r="Y109" s="789">
        <f>IFERROR(Y106/H106,"0")+IFERROR(Y107/H107,"0")+IFERROR(Y108/H108,"0")</f>
        <v>47</v>
      </c>
      <c r="Z109" s="789">
        <f>IFERROR(IF(Z106="",0,Z106),"0")+IFERROR(IF(Z107="",0,Z107),"0")+IFERROR(IF(Z108="",0,Z108),"0")</f>
        <v>1.0222499999999999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500</v>
      </c>
      <c r="Y110" s="789">
        <f>IFERROR(SUM(Y106:Y108),"0")</f>
        <v>507.6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500</v>
      </c>
      <c r="Y137" s="788">
        <f t="shared" ref="Y137:Y143" si="31">IFERROR(IF(X137="",0,CEILING((X137/$H137),1)*$H137),"")</f>
        <v>502.2</v>
      </c>
      <c r="Z137" s="36">
        <f>IFERROR(IF(Y137=0,"",ROUNDUP(Y137/H137,0)*0.02175),"")</f>
        <v>1.3484999999999998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534.44444444444446</v>
      </c>
      <c r="BN137" s="64">
        <f t="shared" ref="BN137:BN143" si="33">IFERROR(Y137*I137/H137,"0")</f>
        <v>536.79600000000005</v>
      </c>
      <c r="BO137" s="64">
        <f t="shared" ref="BO137:BO143" si="34">IFERROR(1/J137*(X137/H137),"0")</f>
        <v>1.1022927689594357</v>
      </c>
      <c r="BP137" s="64">
        <f t="shared" ref="BP137:BP143" si="35">IFERROR(1/J137*(Y137/H137),"0")</f>
        <v>1.107142857142857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61.728395061728399</v>
      </c>
      <c r="Y144" s="789">
        <f>IFERROR(Y137/H137,"0")+IFERROR(Y138/H138,"0")+IFERROR(Y139/H139,"0")+IFERROR(Y140/H140,"0")+IFERROR(Y141/H141,"0")+IFERROR(Y142/H142,"0")+IFERROR(Y143/H143,"0")</f>
        <v>62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1.3484999999999998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500</v>
      </c>
      <c r="Y145" s="789">
        <f>IFERROR(SUM(Y137:Y143),"0")</f>
        <v>502.2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100</v>
      </c>
      <c r="Y215" s="788">
        <f t="shared" ref="Y215:Y222" si="41">IFERROR(IF(X215="",0,CEILING((X215/$H215),1)*$H215),"")</f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103.88888888888889</v>
      </c>
      <c r="BN215" s="64">
        <f t="shared" ref="BN215:BN222" si="43">IFERROR(Y215*I215/H215,"0")</f>
        <v>106.59000000000002</v>
      </c>
      <c r="BO215" s="64">
        <f t="shared" ref="BO215:BO222" si="44">IFERROR(1/J215*(X215/H215),"0")</f>
        <v>0.14029180695847362</v>
      </c>
      <c r="BP215" s="64">
        <f t="shared" ref="BP215:BP222" si="45">IFERROR(1/J215*(Y215/H215),"0")</f>
        <v>0.14393939393939395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100</v>
      </c>
      <c r="Y216" s="788">
        <f t="shared" si="4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103.88888888888889</v>
      </c>
      <c r="BN216" s="64">
        <f t="shared" si="43"/>
        <v>106.59000000000002</v>
      </c>
      <c r="BO216" s="64">
        <f t="shared" si="44"/>
        <v>0.14029180695847362</v>
      </c>
      <c r="BP216" s="64">
        <f t="shared" si="45"/>
        <v>0.14393939393939395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100</v>
      </c>
      <c r="Y217" s="788">
        <f t="shared" si="41"/>
        <v>102.60000000000001</v>
      </c>
      <c r="Z217" s="36">
        <f>IFERROR(IF(Y217=0,"",ROUNDUP(Y217/H217,0)*0.00902),"")</f>
        <v>0.17138</v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103.88888888888889</v>
      </c>
      <c r="BN217" s="64">
        <f t="shared" si="43"/>
        <v>106.59000000000002</v>
      </c>
      <c r="BO217" s="64">
        <f t="shared" si="44"/>
        <v>0.14029180695847362</v>
      </c>
      <c r="BP217" s="64">
        <f t="shared" si="45"/>
        <v>0.14393939393939395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100</v>
      </c>
      <c r="Y218" s="78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74.074074074074076</v>
      </c>
      <c r="Y223" s="789">
        <f>IFERROR(Y215/H215,"0")+IFERROR(Y216/H216,"0")+IFERROR(Y217/H217,"0")+IFERROR(Y218/H218,"0")+IFERROR(Y219/H219,"0")+IFERROR(Y220/H220,"0")+IFERROR(Y221/H221,"0")+IFERROR(Y222/H222,"0")</f>
        <v>76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0.68552000000000002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400</v>
      </c>
      <c r="Y224" s="789">
        <f>IFERROR(SUM(Y215:Y222),"0")</f>
        <v>410.40000000000003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300</v>
      </c>
      <c r="Y384" s="788">
        <f>IFERROR(IF(X384="",0,CEILING((X384/$H384),1)*$H384),"")</f>
        <v>304.2</v>
      </c>
      <c r="Z384" s="36">
        <f>IFERROR(IF(Y384=0,"",ROUNDUP(Y384/H384,0)*0.02175),"")</f>
        <v>0.84824999999999995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321.69230769230774</v>
      </c>
      <c r="BN384" s="64">
        <f>IFERROR(Y384*I384/H384,"0")</f>
        <v>326.19600000000003</v>
      </c>
      <c r="BO384" s="64">
        <f>IFERROR(1/J384*(X384/H384),"0")</f>
        <v>0.6868131868131867</v>
      </c>
      <c r="BP384" s="64">
        <f>IFERROR(1/J384*(Y384/H384),"0")</f>
        <v>0.6964285714285714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38.46153846153846</v>
      </c>
      <c r="Y387" s="789">
        <f>IFERROR(Y383/H383,"0")+IFERROR(Y384/H384,"0")+IFERROR(Y385/H385,"0")+IFERROR(Y386/H386,"0")</f>
        <v>39</v>
      </c>
      <c r="Z387" s="789">
        <f>IFERROR(IF(Z383="",0,Z383),"0")+IFERROR(IF(Z384="",0,Z384),"0")+IFERROR(IF(Z385="",0,Z385),"0")+IFERROR(IF(Z386="",0,Z386),"0")</f>
        <v>0.84824999999999995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300</v>
      </c>
      <c r="Y388" s="789">
        <f>IFERROR(SUM(Y383:Y386),"0")</f>
        <v>304.2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1500</v>
      </c>
      <c r="Y416" s="788">
        <f t="shared" ref="Y416:Y426" si="87">IFERROR(IF(X416="",0,CEILING((X416/$H416),1)*$H416),"")</f>
        <v>1500</v>
      </c>
      <c r="Z416" s="36">
        <f>IFERROR(IF(Y416=0,"",ROUNDUP(Y416/H416,0)*0.02039),"")</f>
        <v>2.0389999999999997</v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1548</v>
      </c>
      <c r="BN416" s="64">
        <f t="shared" ref="BN416:BN426" si="89">IFERROR(Y416*I416/H416,"0")</f>
        <v>1548</v>
      </c>
      <c r="BO416" s="64">
        <f t="shared" ref="BO416:BO426" si="90">IFERROR(1/J416*(X416/H416),"0")</f>
        <v>2.083333333333333</v>
      </c>
      <c r="BP416" s="64">
        <f t="shared" ref="BP416:BP426" si="91">IFERROR(1/J416*(Y416/H416),"0")</f>
        <v>2.083333333333333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500</v>
      </c>
      <c r="Y418" s="788">
        <f t="shared" si="87"/>
        <v>510</v>
      </c>
      <c r="Z418" s="36">
        <f>IFERROR(IF(Y418=0,"",ROUNDUP(Y418/H418,0)*0.02039),"")</f>
        <v>0.69325999999999999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1500</v>
      </c>
      <c r="Y421" s="788">
        <f t="shared" si="87"/>
        <v>1500</v>
      </c>
      <c r="Z421" s="36">
        <f>IFERROR(IF(Y421=0,"",ROUNDUP(Y421/H421,0)*0.02039),"")</f>
        <v>2.0389999999999997</v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1548</v>
      </c>
      <c r="BN421" s="64">
        <f t="shared" si="89"/>
        <v>1548</v>
      </c>
      <c r="BO421" s="64">
        <f t="shared" si="90"/>
        <v>2.083333333333333</v>
      </c>
      <c r="BP421" s="64">
        <f t="shared" si="91"/>
        <v>2.083333333333333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4.7712599999999998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3500</v>
      </c>
      <c r="Y428" s="789">
        <f>IFERROR(SUM(Y416:Y426),"0")</f>
        <v>3510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720</v>
      </c>
      <c r="Y430" s="78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720</v>
      </c>
      <c r="Y433" s="789">
        <f>IFERROR(SUM(Y430:Y431),"0")</f>
        <v>720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300</v>
      </c>
      <c r="Y451" s="788">
        <f t="shared" si="92"/>
        <v>300</v>
      </c>
      <c r="Z451" s="36">
        <f t="shared" si="93"/>
        <v>0.54374999999999996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312</v>
      </c>
      <c r="BN451" s="64">
        <f t="shared" si="95"/>
        <v>312</v>
      </c>
      <c r="BO451" s="64">
        <f t="shared" si="96"/>
        <v>0.4464285714285714</v>
      </c>
      <c r="BP451" s="64">
        <f t="shared" si="97"/>
        <v>0.4464285714285714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25</v>
      </c>
      <c r="Y453" s="789">
        <f>IFERROR(Y445/H445,"0")+IFERROR(Y446/H446,"0")+IFERROR(Y447/H447,"0")+IFERROR(Y448/H448,"0")+IFERROR(Y449/H449,"0")+IFERROR(Y450/H450,"0")+IFERROR(Y451/H451,"0")+IFERROR(Y452/H452,"0")</f>
        <v>25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0.54374999999999996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300</v>
      </c>
      <c r="Y454" s="789">
        <f>IFERROR(SUM(Y445:Y452),"0")</f>
        <v>300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2000</v>
      </c>
      <c r="Y461" s="788">
        <f>IFERROR(IF(X461="",0,CEILING((X461/$H461),1)*$H461),"")</f>
        <v>2007</v>
      </c>
      <c r="Z461" s="36">
        <f>IFERROR(IF(Y461=0,"",ROUNDUP(Y461/H461,0)*0.02175),"")</f>
        <v>4.85025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2125.3333333333335</v>
      </c>
      <c r="BN461" s="64">
        <f>IFERROR(Y461*I461/H461,"0")</f>
        <v>2132.7719999999999</v>
      </c>
      <c r="BO461" s="64">
        <f>IFERROR(1/J461*(X461/H461),"0")</f>
        <v>3.9682539682539684</v>
      </c>
      <c r="BP461" s="64">
        <f>IFERROR(1/J461*(Y461/H461),"0")</f>
        <v>3.9821428571428568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600</v>
      </c>
      <c r="Y463" s="788">
        <f>IFERROR(IF(X463="",0,CEILING((X463/$H463),1)*$H463),"")</f>
        <v>600</v>
      </c>
      <c r="Z463" s="36">
        <f>IFERROR(IF(Y463=0,"",ROUNDUP(Y463/H463,0)*0.00651),"")</f>
        <v>1.6274999999999999</v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666.00000000000011</v>
      </c>
      <c r="BN463" s="64">
        <f>IFERROR(Y463*I463/H463,"0")</f>
        <v>666.00000000000011</v>
      </c>
      <c r="BO463" s="64">
        <f>IFERROR(1/J463*(X463/H463),"0")</f>
        <v>1.3736263736263736</v>
      </c>
      <c r="BP463" s="64">
        <f>IFERROR(1/J463*(Y463/H463),"0")</f>
        <v>1.3736263736263736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472.22222222222223</v>
      </c>
      <c r="Y466" s="789">
        <f>IFERROR(Y461/H461,"0")+IFERROR(Y462/H462,"0")+IFERROR(Y463/H463,"0")+IFERROR(Y464/H464,"0")+IFERROR(Y465/H465,"0")</f>
        <v>473</v>
      </c>
      <c r="Z466" s="789">
        <f>IFERROR(IF(Z461="",0,Z461),"0")+IFERROR(IF(Z462="",0,Z462),"0")+IFERROR(IF(Z463="",0,Z463),"0")+IFERROR(IF(Z464="",0,Z464),"0")+IFERROR(IF(Z465="",0,Z465),"0")</f>
        <v>6.4777500000000003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2600</v>
      </c>
      <c r="Y467" s="789">
        <f>IFERROR(SUM(Y461:Y465),"0")</f>
        <v>2607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500</v>
      </c>
      <c r="Y548" s="788">
        <f t="shared" si="109"/>
        <v>501.6</v>
      </c>
      <c r="Z548" s="36">
        <f t="shared" si="110"/>
        <v>1.1362000000000001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534.09090909090912</v>
      </c>
      <c r="BN548" s="64">
        <f t="shared" si="112"/>
        <v>535.79999999999995</v>
      </c>
      <c r="BO548" s="64">
        <f t="shared" si="113"/>
        <v>0.91054778554778548</v>
      </c>
      <c r="BP548" s="64">
        <f t="shared" si="114"/>
        <v>0.91346153846153855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1500</v>
      </c>
      <c r="Y550" s="788">
        <f t="shared" si="109"/>
        <v>1504.8000000000002</v>
      </c>
      <c r="Z550" s="36">
        <f t="shared" si="110"/>
        <v>3.4085999999999999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1602.2727272727273</v>
      </c>
      <c r="BN550" s="64">
        <f t="shared" si="112"/>
        <v>1607.3999999999999</v>
      </c>
      <c r="BO550" s="64">
        <f t="shared" si="113"/>
        <v>2.7316433566433567</v>
      </c>
      <c r="BP550" s="64">
        <f t="shared" si="114"/>
        <v>2.7403846153846154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1500</v>
      </c>
      <c r="Y552" s="788">
        <f t="shared" si="109"/>
        <v>1504.8000000000002</v>
      </c>
      <c r="Z552" s="36">
        <f t="shared" si="110"/>
        <v>3.4085999999999999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1602.2727272727273</v>
      </c>
      <c r="BN552" s="64">
        <f t="shared" si="112"/>
        <v>1607.3999999999999</v>
      </c>
      <c r="BO552" s="64">
        <f t="shared" si="113"/>
        <v>2.7316433566433567</v>
      </c>
      <c r="BP552" s="64">
        <f t="shared" si="114"/>
        <v>2.7403846153846154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662.87878787878776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665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7.9534000000000002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3500</v>
      </c>
      <c r="Y563" s="789">
        <f>IFERROR(SUM(Y547:Y561),"0")</f>
        <v>3511.2000000000003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1000</v>
      </c>
      <c r="Y565" s="788">
        <f>IFERROR(IF(X565="",0,CEILING((X565/$H565),1)*$H565),"")</f>
        <v>1003.2</v>
      </c>
      <c r="Z565" s="36">
        <f>IFERROR(IF(Y565=0,"",ROUNDUP(Y565/H565,0)*0.01196),"")</f>
        <v>2.2724000000000002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1068.1818181818182</v>
      </c>
      <c r="BN565" s="64">
        <f>IFERROR(Y565*I565/H565,"0")</f>
        <v>1071.5999999999999</v>
      </c>
      <c r="BO565" s="64">
        <f>IFERROR(1/J565*(X565/H565),"0")</f>
        <v>1.821095571095571</v>
      </c>
      <c r="BP565" s="64">
        <f>IFERROR(1/J565*(Y565/H565),"0")</f>
        <v>1.8269230769230771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189.39393939393938</v>
      </c>
      <c r="Y570" s="789">
        <f>IFERROR(Y565/H565,"0")+IFERROR(Y566/H566,"0")+IFERROR(Y567/H567,"0")+IFERROR(Y568/H568,"0")+IFERROR(Y569/H569,"0")</f>
        <v>190</v>
      </c>
      <c r="Z570" s="789">
        <f>IFERROR(IF(Z565="",0,Z565),"0")+IFERROR(IF(Z566="",0,Z566),"0")+IFERROR(IF(Z567="",0,Z567),"0")+IFERROR(IF(Z568="",0,Z568),"0")+IFERROR(IF(Z569="",0,Z569),"0")</f>
        <v>2.2724000000000002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1000</v>
      </c>
      <c r="Y571" s="789">
        <f>IFERROR(SUM(Y565:Y569),"0")</f>
        <v>1003.2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500</v>
      </c>
      <c r="Y574" s="788">
        <f t="shared" si="115"/>
        <v>501.6</v>
      </c>
      <c r="Z574" s="36">
        <f>IFERROR(IF(Y574=0,"",ROUNDUP(Y574/H574,0)*0.01196),"")</f>
        <v>1.1362000000000001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534.09090909090912</v>
      </c>
      <c r="BN574" s="64">
        <f t="shared" si="117"/>
        <v>535.79999999999995</v>
      </c>
      <c r="BO574" s="64">
        <f t="shared" si="118"/>
        <v>0.91054778554778548</v>
      </c>
      <c r="BP574" s="64">
        <f t="shared" si="119"/>
        <v>0.91346153846153855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500</v>
      </c>
      <c r="Y576" s="788">
        <f t="shared" si="115"/>
        <v>501.6</v>
      </c>
      <c r="Z576" s="36">
        <f>IFERROR(IF(Y576=0,"",ROUNDUP(Y576/H576,0)*0.01196),"")</f>
        <v>1.1362000000000001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534.09090909090912</v>
      </c>
      <c r="BN576" s="64">
        <f t="shared" si="117"/>
        <v>535.79999999999995</v>
      </c>
      <c r="BO576" s="64">
        <f t="shared" si="118"/>
        <v>0.91054778554778548</v>
      </c>
      <c r="BP576" s="64">
        <f t="shared" si="119"/>
        <v>0.91346153846153855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1000</v>
      </c>
      <c r="Y577" s="788">
        <f t="shared" si="115"/>
        <v>1003.2</v>
      </c>
      <c r="Z577" s="36">
        <f>IFERROR(IF(Y577=0,"",ROUNDUP(Y577/H577,0)*0.01196),"")</f>
        <v>2.2724000000000002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1068.1818181818182</v>
      </c>
      <c r="BN577" s="64">
        <f t="shared" si="117"/>
        <v>1071.5999999999999</v>
      </c>
      <c r="BO577" s="64">
        <f t="shared" si="118"/>
        <v>1.821095571095571</v>
      </c>
      <c r="BP577" s="64">
        <f t="shared" si="119"/>
        <v>1.8269230769230771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378.78787878787875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380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4.5448000000000004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2000</v>
      </c>
      <c r="Y587" s="789">
        <f>IFERROR(SUM(Y573:Y585),"0")</f>
        <v>2006.4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200</v>
      </c>
      <c r="Y635" s="788">
        <f t="shared" ref="Y635:Y642" si="130">IFERROR(IF(X635="",0,CEILING((X635/$H635),1)*$H635),"")</f>
        <v>202.79999999999998</v>
      </c>
      <c r="Z635" s="36">
        <f>IFERROR(IF(Y635=0,"",ROUNDUP(Y635/H635,0)*0.02175),"")</f>
        <v>0.5655</v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214.46153846153848</v>
      </c>
      <c r="BN635" s="64">
        <f t="shared" ref="BN635:BN642" si="132">IFERROR(Y635*I635/H635,"0")</f>
        <v>217.464</v>
      </c>
      <c r="BO635" s="64">
        <f t="shared" ref="BO635:BO642" si="133">IFERROR(1/J635*(X635/H635),"0")</f>
        <v>0.45787545787545786</v>
      </c>
      <c r="BP635" s="64">
        <f t="shared" ref="BP635:BP642" si="134">IFERROR(1/J635*(Y635/H635),"0")</f>
        <v>0.46428571428571425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25.641025641025642</v>
      </c>
      <c r="Y643" s="789">
        <f>IFERROR(Y635/H635,"0")+IFERROR(Y636/H636,"0")+IFERROR(Y637/H637,"0")+IFERROR(Y638/H638,"0")+IFERROR(Y639/H639,"0")+IFERROR(Y640/H640,"0")+IFERROR(Y641/H641,"0")+IFERROR(Y642/H642,"0")</f>
        <v>26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0.5655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200</v>
      </c>
      <c r="Y644" s="789">
        <f>IFERROR(SUM(Y635:Y642),"0")</f>
        <v>202.79999999999998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15616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15681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16510.971219891224</v>
      </c>
      <c r="Y671" s="789">
        <f>IFERROR(SUM(BN22:BN667),"0")</f>
        <v>16579.547999999999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28</v>
      </c>
      <c r="Y672" s="38">
        <f>ROUNDUP(SUM(BP22:BP667),0)</f>
        <v>28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17210.971219891224</v>
      </c>
      <c r="Y673" s="789">
        <f>GrossWeightTotalR+PalletQtyTotalR*25</f>
        <v>17279.547999999999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2279.8174911508245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2289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32.293860000000002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96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507.6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502.2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410.40000000000003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304.2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4230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2907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6520.8000000000011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202.79999999999998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2025-01-08T06:31:12Z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