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B2259F1-7624-4F3E-9A0D-CBD019AE80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Y581" i="1" s="1"/>
  <c r="P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P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Y535" i="1" s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X511" i="1"/>
  <c r="BO510" i="1"/>
  <c r="BM510" i="1"/>
  <c r="Y510" i="1"/>
  <c r="Y512" i="1" s="1"/>
  <c r="P510" i="1"/>
  <c r="X507" i="1"/>
  <c r="X506" i="1"/>
  <c r="BO505" i="1"/>
  <c r="BM505" i="1"/>
  <c r="Y505" i="1"/>
  <c r="Y507" i="1" s="1"/>
  <c r="P505" i="1"/>
  <c r="BP504" i="1"/>
  <c r="BO504" i="1"/>
  <c r="BN504" i="1"/>
  <c r="BM504" i="1"/>
  <c r="Z504" i="1"/>
  <c r="Y504" i="1"/>
  <c r="Y506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Y501" i="1" s="1"/>
  <c r="P499" i="1"/>
  <c r="X497" i="1"/>
  <c r="X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P482" i="1"/>
  <c r="BO481" i="1"/>
  <c r="BM481" i="1"/>
  <c r="Y481" i="1"/>
  <c r="BP481" i="1" s="1"/>
  <c r="P481" i="1"/>
  <c r="BP480" i="1"/>
  <c r="BO480" i="1"/>
  <c r="BN480" i="1"/>
  <c r="BM480" i="1"/>
  <c r="Z480" i="1"/>
  <c r="Y480" i="1"/>
  <c r="P480" i="1"/>
  <c r="BO479" i="1"/>
  <c r="BM479" i="1"/>
  <c r="Y479" i="1"/>
  <c r="BP479" i="1" s="1"/>
  <c r="P479" i="1"/>
  <c r="BP478" i="1"/>
  <c r="BO478" i="1"/>
  <c r="BN478" i="1"/>
  <c r="BM478" i="1"/>
  <c r="Z478" i="1"/>
  <c r="Y478" i="1"/>
  <c r="P478" i="1"/>
  <c r="BO477" i="1"/>
  <c r="BM477" i="1"/>
  <c r="Y477" i="1"/>
  <c r="Y497" i="1" s="1"/>
  <c r="P477" i="1"/>
  <c r="X475" i="1"/>
  <c r="X474" i="1"/>
  <c r="BO473" i="1"/>
  <c r="BM473" i="1"/>
  <c r="Y473" i="1"/>
  <c r="Y662" i="1" s="1"/>
  <c r="P473" i="1"/>
  <c r="X469" i="1"/>
  <c r="X468" i="1"/>
  <c r="BO467" i="1"/>
  <c r="BM467" i="1"/>
  <c r="Y467" i="1"/>
  <c r="Y469" i="1" s="1"/>
  <c r="P467" i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Y465" i="1" s="1"/>
  <c r="P459" i="1"/>
  <c r="X457" i="1"/>
  <c r="X456" i="1"/>
  <c r="BO455" i="1"/>
  <c r="BM455" i="1"/>
  <c r="Y455" i="1"/>
  <c r="Y457" i="1" s="1"/>
  <c r="P455" i="1"/>
  <c r="BP454" i="1"/>
  <c r="BO454" i="1"/>
  <c r="BN454" i="1"/>
  <c r="BM454" i="1"/>
  <c r="Z454" i="1"/>
  <c r="Y454" i="1"/>
  <c r="Y456" i="1" s="1"/>
  <c r="P454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Y451" i="1" s="1"/>
  <c r="P445" i="1"/>
  <c r="BP444" i="1"/>
  <c r="BO444" i="1"/>
  <c r="BN444" i="1"/>
  <c r="BM444" i="1"/>
  <c r="Z444" i="1"/>
  <c r="Y444" i="1"/>
  <c r="X441" i="1"/>
  <c r="X440" i="1"/>
  <c r="BO439" i="1"/>
  <c r="BM439" i="1"/>
  <c r="Y439" i="1"/>
  <c r="Y441" i="1" s="1"/>
  <c r="P439" i="1"/>
  <c r="BP438" i="1"/>
  <c r="BO438" i="1"/>
  <c r="BN438" i="1"/>
  <c r="BM438" i="1"/>
  <c r="Z438" i="1"/>
  <c r="Y438" i="1"/>
  <c r="Y440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Y435" i="1" s="1"/>
  <c r="P433" i="1"/>
  <c r="BP432" i="1"/>
  <c r="BO432" i="1"/>
  <c r="BN432" i="1"/>
  <c r="BM432" i="1"/>
  <c r="Z432" i="1"/>
  <c r="Y432" i="1"/>
  <c r="Y436" i="1" s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Y429" i="1" s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Y398" i="1" s="1"/>
  <c r="P394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Y385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Y378" i="1" s="1"/>
  <c r="P372" i="1"/>
  <c r="X370" i="1"/>
  <c r="X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BP354" i="1" s="1"/>
  <c r="BO353" i="1"/>
  <c r="BM353" i="1"/>
  <c r="Y353" i="1"/>
  <c r="U662" i="1" s="1"/>
  <c r="P353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Y349" i="1" s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Y340" i="1" s="1"/>
  <c r="P337" i="1"/>
  <c r="X335" i="1"/>
  <c r="X334" i="1"/>
  <c r="BO333" i="1"/>
  <c r="BM333" i="1"/>
  <c r="Y333" i="1"/>
  <c r="Y334" i="1" s="1"/>
  <c r="P333" i="1"/>
  <c r="X331" i="1"/>
  <c r="X330" i="1"/>
  <c r="BO329" i="1"/>
  <c r="BM329" i="1"/>
  <c r="Y329" i="1"/>
  <c r="S662" i="1" s="1"/>
  <c r="P329" i="1"/>
  <c r="X326" i="1"/>
  <c r="X325" i="1"/>
  <c r="BO324" i="1"/>
  <c r="BM324" i="1"/>
  <c r="Y324" i="1"/>
  <c r="Y325" i="1" s="1"/>
  <c r="P324" i="1"/>
  <c r="X322" i="1"/>
  <c r="X321" i="1"/>
  <c r="BO320" i="1"/>
  <c r="BM320" i="1"/>
  <c r="Y320" i="1"/>
  <c r="Y321" i="1" s="1"/>
  <c r="P320" i="1"/>
  <c r="X318" i="1"/>
  <c r="X317" i="1"/>
  <c r="BO316" i="1"/>
  <c r="BM316" i="1"/>
  <c r="Y316" i="1"/>
  <c r="R662" i="1" s="1"/>
  <c r="P316" i="1"/>
  <c r="X313" i="1"/>
  <c r="X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Y306" i="1"/>
  <c r="Q662" i="1" s="1"/>
  <c r="P306" i="1"/>
  <c r="X303" i="1"/>
  <c r="X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P662" i="1" s="1"/>
  <c r="P299" i="1"/>
  <c r="X296" i="1"/>
  <c r="X295" i="1"/>
  <c r="BO294" i="1"/>
  <c r="BM294" i="1"/>
  <c r="Y294" i="1"/>
  <c r="O662" i="1" s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M662" i="1" s="1"/>
  <c r="P280" i="1"/>
  <c r="X277" i="1"/>
  <c r="X276" i="1"/>
  <c r="BO275" i="1"/>
  <c r="BM275" i="1"/>
  <c r="Y275" i="1"/>
  <c r="Y276" i="1" s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L662" i="1" s="1"/>
  <c r="P263" i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Y248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X215" i="1"/>
  <c r="X214" i="1"/>
  <c r="BP213" i="1"/>
  <c r="BO213" i="1"/>
  <c r="BN213" i="1"/>
  <c r="BM213" i="1"/>
  <c r="Z213" i="1"/>
  <c r="Y213" i="1"/>
  <c r="P213" i="1"/>
  <c r="BO212" i="1"/>
  <c r="BM212" i="1"/>
  <c r="Y212" i="1"/>
  <c r="Y214" i="1" s="1"/>
  <c r="P212" i="1"/>
  <c r="X210" i="1"/>
  <c r="X209" i="1"/>
  <c r="BO208" i="1"/>
  <c r="BM208" i="1"/>
  <c r="Y208" i="1"/>
  <c r="Y210" i="1" s="1"/>
  <c r="P208" i="1"/>
  <c r="BP207" i="1"/>
  <c r="BO207" i="1"/>
  <c r="BN207" i="1"/>
  <c r="BM207" i="1"/>
  <c r="Z207" i="1"/>
  <c r="Y207" i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3" i="1" s="1"/>
  <c r="P195" i="1"/>
  <c r="X193" i="1"/>
  <c r="X192" i="1"/>
  <c r="BO191" i="1"/>
  <c r="BM191" i="1"/>
  <c r="Y191" i="1"/>
  <c r="I662" i="1" s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Y186" i="1" s="1"/>
  <c r="P184" i="1"/>
  <c r="BP183" i="1"/>
  <c r="BO183" i="1"/>
  <c r="BN183" i="1"/>
  <c r="BM183" i="1"/>
  <c r="Z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0" i="1" s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62" i="1" s="1"/>
  <c r="P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Y137" i="1" s="1"/>
  <c r="P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Y136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62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8" i="1" s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3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62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Y36" i="1" s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Y35" i="1" s="1"/>
  <c r="P26" i="1"/>
  <c r="X24" i="1"/>
  <c r="X652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162" i="1" l="1"/>
  <c r="Z186" i="1"/>
  <c r="H9" i="1"/>
  <c r="A10" i="1"/>
  <c r="B662" i="1"/>
  <c r="X653" i="1"/>
  <c r="X655" i="1" s="1"/>
  <c r="X654" i="1"/>
  <c r="X656" i="1"/>
  <c r="Y24" i="1"/>
  <c r="Z28" i="1"/>
  <c r="Z35" i="1" s="1"/>
  <c r="BN28" i="1"/>
  <c r="BP28" i="1"/>
  <c r="Y654" i="1" s="1"/>
  <c r="Z30" i="1"/>
  <c r="BN30" i="1"/>
  <c r="Z31" i="1"/>
  <c r="BN31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D662" i="1"/>
  <c r="Z64" i="1"/>
  <c r="BN64" i="1"/>
  <c r="BP64" i="1"/>
  <c r="Z66" i="1"/>
  <c r="Z72" i="1" s="1"/>
  <c r="BN66" i="1"/>
  <c r="Z67" i="1"/>
  <c r="BN67" i="1"/>
  <c r="Z69" i="1"/>
  <c r="BN69" i="1"/>
  <c r="Z71" i="1"/>
  <c r="BN71" i="1"/>
  <c r="Y72" i="1"/>
  <c r="Z75" i="1"/>
  <c r="BN75" i="1"/>
  <c r="BP75" i="1"/>
  <c r="Z78" i="1"/>
  <c r="BN78" i="1"/>
  <c r="Y79" i="1"/>
  <c r="Z82" i="1"/>
  <c r="BN82" i="1"/>
  <c r="BP82" i="1"/>
  <c r="Z84" i="1"/>
  <c r="BN84" i="1"/>
  <c r="Z86" i="1"/>
  <c r="BN86" i="1"/>
  <c r="Y89" i="1"/>
  <c r="Z91" i="1"/>
  <c r="BN91" i="1"/>
  <c r="BP91" i="1"/>
  <c r="Z92" i="1"/>
  <c r="BN92" i="1"/>
  <c r="Z93" i="1"/>
  <c r="BN93" i="1"/>
  <c r="Z94" i="1"/>
  <c r="BN94" i="1"/>
  <c r="Z96" i="1"/>
  <c r="BN96" i="1"/>
  <c r="Y97" i="1"/>
  <c r="Z100" i="1"/>
  <c r="BN100" i="1"/>
  <c r="BP100" i="1"/>
  <c r="Z102" i="1"/>
  <c r="BN102" i="1"/>
  <c r="Y103" i="1"/>
  <c r="Z107" i="1"/>
  <c r="BN107" i="1"/>
  <c r="BP107" i="1"/>
  <c r="Z109" i="1"/>
  <c r="BN109" i="1"/>
  <c r="Y112" i="1"/>
  <c r="Z115" i="1"/>
  <c r="Z119" i="1" s="1"/>
  <c r="BN115" i="1"/>
  <c r="BP115" i="1"/>
  <c r="Z117" i="1"/>
  <c r="BN117" i="1"/>
  <c r="F662" i="1"/>
  <c r="Z124" i="1"/>
  <c r="Z128" i="1" s="1"/>
  <c r="BN124" i="1"/>
  <c r="BP124" i="1"/>
  <c r="Z126" i="1"/>
  <c r="BN126" i="1"/>
  <c r="Y129" i="1"/>
  <c r="Z133" i="1"/>
  <c r="BN133" i="1"/>
  <c r="BP133" i="1"/>
  <c r="Z134" i="1"/>
  <c r="Z136" i="1" s="1"/>
  <c r="BN134" i="1"/>
  <c r="Z135" i="1"/>
  <c r="BN135" i="1"/>
  <c r="Z139" i="1"/>
  <c r="Z146" i="1" s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BN161" i="1"/>
  <c r="BP161" i="1"/>
  <c r="Z165" i="1"/>
  <c r="Z167" i="1" s="1"/>
  <c r="BN165" i="1"/>
  <c r="BP165" i="1"/>
  <c r="Y168" i="1"/>
  <c r="H662" i="1"/>
  <c r="Y173" i="1"/>
  <c r="Z176" i="1"/>
  <c r="Z180" i="1" s="1"/>
  <c r="BN176" i="1"/>
  <c r="BP176" i="1"/>
  <c r="Z178" i="1"/>
  <c r="BN178" i="1"/>
  <c r="Z184" i="1"/>
  <c r="BN184" i="1"/>
  <c r="BP184" i="1"/>
  <c r="Z191" i="1"/>
  <c r="Z192" i="1" s="1"/>
  <c r="BN191" i="1"/>
  <c r="BP191" i="1"/>
  <c r="Y192" i="1"/>
  <c r="Z195" i="1"/>
  <c r="Z203" i="1" s="1"/>
  <c r="BN195" i="1"/>
  <c r="BP195" i="1"/>
  <c r="Z197" i="1"/>
  <c r="BN197" i="1"/>
  <c r="Z199" i="1"/>
  <c r="BN199" i="1"/>
  <c r="Z201" i="1"/>
  <c r="BN201" i="1"/>
  <c r="Y204" i="1"/>
  <c r="J662" i="1"/>
  <c r="Z208" i="1"/>
  <c r="Z209" i="1" s="1"/>
  <c r="BN208" i="1"/>
  <c r="BP208" i="1"/>
  <c r="Y209" i="1"/>
  <c r="Z212" i="1"/>
  <c r="Z214" i="1" s="1"/>
  <c r="BN212" i="1"/>
  <c r="BP212" i="1"/>
  <c r="Y215" i="1"/>
  <c r="Y226" i="1"/>
  <c r="Z218" i="1"/>
  <c r="Z225" i="1" s="1"/>
  <c r="BN218" i="1"/>
  <c r="Z220" i="1"/>
  <c r="BN220" i="1"/>
  <c r="Z222" i="1"/>
  <c r="BN222" i="1"/>
  <c r="BP223" i="1"/>
  <c r="BN223" i="1"/>
  <c r="Z223" i="1"/>
  <c r="Y240" i="1"/>
  <c r="BP231" i="1"/>
  <c r="BN231" i="1"/>
  <c r="Z231" i="1"/>
  <c r="Z349" i="1"/>
  <c r="F9" i="1"/>
  <c r="J9" i="1"/>
  <c r="Y54" i="1"/>
  <c r="Y111" i="1"/>
  <c r="Y656" i="1" s="1"/>
  <c r="Y157" i="1"/>
  <c r="Y193" i="1"/>
  <c r="Y225" i="1"/>
  <c r="BP229" i="1"/>
  <c r="BN229" i="1"/>
  <c r="Z229" i="1"/>
  <c r="Z239" i="1" s="1"/>
  <c r="Y239" i="1"/>
  <c r="Y247" i="1"/>
  <c r="Y260" i="1"/>
  <c r="Y272" i="1"/>
  <c r="Y277" i="1"/>
  <c r="Y291" i="1"/>
  <c r="Y296" i="1"/>
  <c r="Y303" i="1"/>
  <c r="Y313" i="1"/>
  <c r="Y318" i="1"/>
  <c r="Y322" i="1"/>
  <c r="Y326" i="1"/>
  <c r="Y331" i="1"/>
  <c r="Y335" i="1"/>
  <c r="Y339" i="1"/>
  <c r="Y350" i="1"/>
  <c r="Y362" i="1"/>
  <c r="BP374" i="1"/>
  <c r="BN374" i="1"/>
  <c r="Z374" i="1"/>
  <c r="Z384" i="1"/>
  <c r="BP382" i="1"/>
  <c r="BN382" i="1"/>
  <c r="Z382" i="1"/>
  <c r="BP388" i="1"/>
  <c r="BN388" i="1"/>
  <c r="Z388" i="1"/>
  <c r="BP396" i="1"/>
  <c r="BN396" i="1"/>
  <c r="Z396" i="1"/>
  <c r="V662" i="1"/>
  <c r="Y402" i="1"/>
  <c r="BP401" i="1"/>
  <c r="BN401" i="1"/>
  <c r="Z401" i="1"/>
  <c r="Z402" i="1" s="1"/>
  <c r="Y403" i="1"/>
  <c r="Y408" i="1"/>
  <c r="BP405" i="1"/>
  <c r="BN405" i="1"/>
  <c r="Z405" i="1"/>
  <c r="BP415" i="1"/>
  <c r="BN415" i="1"/>
  <c r="Z415" i="1"/>
  <c r="BP419" i="1"/>
  <c r="BN419" i="1"/>
  <c r="Z419" i="1"/>
  <c r="BP423" i="1"/>
  <c r="BN423" i="1"/>
  <c r="Z423" i="1"/>
  <c r="Z233" i="1"/>
  <c r="BN233" i="1"/>
  <c r="Z235" i="1"/>
  <c r="BN235" i="1"/>
  <c r="Z237" i="1"/>
  <c r="BN237" i="1"/>
  <c r="Z243" i="1"/>
  <c r="Z247" i="1" s="1"/>
  <c r="BN243" i="1"/>
  <c r="Z245" i="1"/>
  <c r="BN245" i="1"/>
  <c r="K662" i="1"/>
  <c r="Z252" i="1"/>
  <c r="Z259" i="1" s="1"/>
  <c r="BN252" i="1"/>
  <c r="Y653" i="1" s="1"/>
  <c r="Y655" i="1" s="1"/>
  <c r="Z254" i="1"/>
  <c r="BN254" i="1"/>
  <c r="Z256" i="1"/>
  <c r="BN256" i="1"/>
  <c r="Z258" i="1"/>
  <c r="BN258" i="1"/>
  <c r="Y259" i="1"/>
  <c r="Z263" i="1"/>
  <c r="Z272" i="1" s="1"/>
  <c r="BN263" i="1"/>
  <c r="BP263" i="1"/>
  <c r="Z265" i="1"/>
  <c r="BN265" i="1"/>
  <c r="Z266" i="1"/>
  <c r="BN266" i="1"/>
  <c r="Z268" i="1"/>
  <c r="BN268" i="1"/>
  <c r="Z270" i="1"/>
  <c r="BN270" i="1"/>
  <c r="Y273" i="1"/>
  <c r="Z275" i="1"/>
  <c r="Z276" i="1" s="1"/>
  <c r="BN275" i="1"/>
  <c r="BP275" i="1"/>
  <c r="Z280" i="1"/>
  <c r="BN280" i="1"/>
  <c r="BP280" i="1"/>
  <c r="Z283" i="1"/>
  <c r="BN283" i="1"/>
  <c r="Z285" i="1"/>
  <c r="BN285" i="1"/>
  <c r="Z287" i="1"/>
  <c r="BN287" i="1"/>
  <c r="Z289" i="1"/>
  <c r="BN289" i="1"/>
  <c r="Y290" i="1"/>
  <c r="Z294" i="1"/>
  <c r="Z295" i="1" s="1"/>
  <c r="BN294" i="1"/>
  <c r="BP294" i="1"/>
  <c r="Y295" i="1"/>
  <c r="Z299" i="1"/>
  <c r="BN299" i="1"/>
  <c r="BP299" i="1"/>
  <c r="Z301" i="1"/>
  <c r="BN301" i="1"/>
  <c r="Y302" i="1"/>
  <c r="Z306" i="1"/>
  <c r="BN306" i="1"/>
  <c r="BP306" i="1"/>
  <c r="Z309" i="1"/>
  <c r="BN309" i="1"/>
  <c r="Z311" i="1"/>
  <c r="BN311" i="1"/>
  <c r="Y312" i="1"/>
  <c r="Z316" i="1"/>
  <c r="Z317" i="1" s="1"/>
  <c r="BN316" i="1"/>
  <c r="BP316" i="1"/>
  <c r="Y317" i="1"/>
  <c r="Z320" i="1"/>
  <c r="Z321" i="1" s="1"/>
  <c r="BN320" i="1"/>
  <c r="BP320" i="1"/>
  <c r="Z324" i="1"/>
  <c r="Z325" i="1" s="1"/>
  <c r="BN324" i="1"/>
  <c r="BP324" i="1"/>
  <c r="Z329" i="1"/>
  <c r="Z330" i="1" s="1"/>
  <c r="BN329" i="1"/>
  <c r="BP329" i="1"/>
  <c r="Y330" i="1"/>
  <c r="Z333" i="1"/>
  <c r="Z334" i="1" s="1"/>
  <c r="BN333" i="1"/>
  <c r="BP333" i="1"/>
  <c r="Z337" i="1"/>
  <c r="Z339" i="1" s="1"/>
  <c r="BN337" i="1"/>
  <c r="BP337" i="1"/>
  <c r="T662" i="1"/>
  <c r="Y345" i="1"/>
  <c r="Z348" i="1"/>
  <c r="BN348" i="1"/>
  <c r="Z353" i="1"/>
  <c r="BN353" i="1"/>
  <c r="BP353" i="1"/>
  <c r="Z354" i="1"/>
  <c r="BN354" i="1"/>
  <c r="Z356" i="1"/>
  <c r="BN356" i="1"/>
  <c r="Z358" i="1"/>
  <c r="BN358" i="1"/>
  <c r="Z360" i="1"/>
  <c r="BN360" i="1"/>
  <c r="Y363" i="1"/>
  <c r="Y369" i="1"/>
  <c r="Z366" i="1"/>
  <c r="Z369" i="1" s="1"/>
  <c r="BN366" i="1"/>
  <c r="Z368" i="1"/>
  <c r="BN368" i="1"/>
  <c r="Y370" i="1"/>
  <c r="Y379" i="1"/>
  <c r="BP372" i="1"/>
  <c r="BN372" i="1"/>
  <c r="Z372" i="1"/>
  <c r="Z378" i="1" s="1"/>
  <c r="BP376" i="1"/>
  <c r="BN376" i="1"/>
  <c r="Z376" i="1"/>
  <c r="Y384" i="1"/>
  <c r="Y391" i="1"/>
  <c r="BP387" i="1"/>
  <c r="BN387" i="1"/>
  <c r="Z387" i="1"/>
  <c r="Z391" i="1" s="1"/>
  <c r="BP390" i="1"/>
  <c r="BN390" i="1"/>
  <c r="Z390" i="1"/>
  <c r="Y392" i="1"/>
  <c r="Y397" i="1"/>
  <c r="BP394" i="1"/>
  <c r="BN394" i="1"/>
  <c r="Z394" i="1"/>
  <c r="Z397" i="1" s="1"/>
  <c r="BP407" i="1"/>
  <c r="BN407" i="1"/>
  <c r="Z407" i="1"/>
  <c r="Y409" i="1"/>
  <c r="W662" i="1"/>
  <c r="Y425" i="1"/>
  <c r="Y424" i="1"/>
  <c r="BP413" i="1"/>
  <c r="BN413" i="1"/>
  <c r="Z413" i="1"/>
  <c r="BP417" i="1"/>
  <c r="BN417" i="1"/>
  <c r="Z417" i="1"/>
  <c r="BP421" i="1"/>
  <c r="BN421" i="1"/>
  <c r="Z421" i="1"/>
  <c r="Z427" i="1"/>
  <c r="Z429" i="1" s="1"/>
  <c r="BN427" i="1"/>
  <c r="BP427" i="1"/>
  <c r="Y430" i="1"/>
  <c r="Z433" i="1"/>
  <c r="Z435" i="1" s="1"/>
  <c r="BN433" i="1"/>
  <c r="BP433" i="1"/>
  <c r="Z439" i="1"/>
  <c r="Z440" i="1" s="1"/>
  <c r="BN439" i="1"/>
  <c r="BP439" i="1"/>
  <c r="X662" i="1"/>
  <c r="Z445" i="1"/>
  <c r="Z451" i="1" s="1"/>
  <c r="BN445" i="1"/>
  <c r="BP445" i="1"/>
  <c r="Z447" i="1"/>
  <c r="BN447" i="1"/>
  <c r="Z449" i="1"/>
  <c r="BN449" i="1"/>
  <c r="Y452" i="1"/>
  <c r="Z455" i="1"/>
  <c r="Z456" i="1" s="1"/>
  <c r="BN455" i="1"/>
  <c r="BP455" i="1"/>
  <c r="Z459" i="1"/>
  <c r="BN459" i="1"/>
  <c r="BP459" i="1"/>
  <c r="Z461" i="1"/>
  <c r="BN461" i="1"/>
  <c r="Z463" i="1"/>
  <c r="BN463" i="1"/>
  <c r="Y464" i="1"/>
  <c r="Z467" i="1"/>
  <c r="Z468" i="1" s="1"/>
  <c r="BN467" i="1"/>
  <c r="BP467" i="1"/>
  <c r="Y468" i="1"/>
  <c r="Z473" i="1"/>
  <c r="Z474" i="1" s="1"/>
  <c r="BN473" i="1"/>
  <c r="BP473" i="1"/>
  <c r="Y474" i="1"/>
  <c r="Z477" i="1"/>
  <c r="BN477" i="1"/>
  <c r="BP477" i="1"/>
  <c r="Z479" i="1"/>
  <c r="BN479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3" i="1"/>
  <c r="BN493" i="1"/>
  <c r="Z495" i="1"/>
  <c r="BN495" i="1"/>
  <c r="Y496" i="1"/>
  <c r="Z499" i="1"/>
  <c r="Z501" i="1" s="1"/>
  <c r="BN499" i="1"/>
  <c r="BP499" i="1"/>
  <c r="Y502" i="1"/>
  <c r="Z505" i="1"/>
  <c r="Z506" i="1" s="1"/>
  <c r="BN505" i="1"/>
  <c r="BP505" i="1"/>
  <c r="Z510" i="1"/>
  <c r="Z511" i="1" s="1"/>
  <c r="BN510" i="1"/>
  <c r="BP510" i="1"/>
  <c r="Y511" i="1"/>
  <c r="BP516" i="1"/>
  <c r="BN516" i="1"/>
  <c r="Z516" i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74" i="1"/>
  <c r="BP568" i="1"/>
  <c r="BN568" i="1"/>
  <c r="Z568" i="1"/>
  <c r="BP572" i="1"/>
  <c r="BN572" i="1"/>
  <c r="Z572" i="1"/>
  <c r="BP579" i="1"/>
  <c r="BN579" i="1"/>
  <c r="Z579" i="1"/>
  <c r="Y585" i="1"/>
  <c r="BP583" i="1"/>
  <c r="BN583" i="1"/>
  <c r="Z583" i="1"/>
  <c r="Z662" i="1"/>
  <c r="Y475" i="1"/>
  <c r="Y520" i="1"/>
  <c r="BP514" i="1"/>
  <c r="BN514" i="1"/>
  <c r="Z514" i="1"/>
  <c r="Z519" i="1" s="1"/>
  <c r="Y519" i="1"/>
  <c r="Z535" i="1"/>
  <c r="BP532" i="1"/>
  <c r="BN532" i="1"/>
  <c r="Z532" i="1"/>
  <c r="BP548" i="1"/>
  <c r="BN548" i="1"/>
  <c r="Z548" i="1"/>
  <c r="BP554" i="1"/>
  <c r="BN554" i="1"/>
  <c r="Z554" i="1"/>
  <c r="BP566" i="1"/>
  <c r="BN566" i="1"/>
  <c r="Z566" i="1"/>
  <c r="Z574" i="1" s="1"/>
  <c r="BP569" i="1"/>
  <c r="BN569" i="1"/>
  <c r="Z569" i="1"/>
  <c r="BP573" i="1"/>
  <c r="BN573" i="1"/>
  <c r="Z573" i="1"/>
  <c r="Y575" i="1"/>
  <c r="Y580" i="1"/>
  <c r="BP577" i="1"/>
  <c r="BN577" i="1"/>
  <c r="Z577" i="1"/>
  <c r="BP584" i="1"/>
  <c r="BN584" i="1"/>
  <c r="Z584" i="1"/>
  <c r="Y586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585" i="1" l="1"/>
  <c r="Z625" i="1"/>
  <c r="Z424" i="1"/>
  <c r="Z638" i="1"/>
  <c r="Z604" i="1"/>
  <c r="Z580" i="1"/>
  <c r="Z496" i="1"/>
  <c r="Z464" i="1"/>
  <c r="Z362" i="1"/>
  <c r="Z312" i="1"/>
  <c r="Z302" i="1"/>
  <c r="Z290" i="1"/>
  <c r="Z408" i="1"/>
  <c r="Z111" i="1"/>
  <c r="Z103" i="1"/>
  <c r="Z97" i="1"/>
  <c r="Z88" i="1"/>
  <c r="Z79" i="1"/>
  <c r="Z54" i="1"/>
  <c r="Z657" i="1" s="1"/>
  <c r="Y652" i="1"/>
</calcChain>
</file>

<file path=xl/sharedStrings.xml><?xml version="1.0" encoding="utf-8"?>
<sst xmlns="http://schemas.openxmlformats.org/spreadsheetml/2006/main" count="3062" uniqueCount="1077">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</sst>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47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45606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Воскресенье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0.375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200</v>
      </c>
      <c r="Y48" s="762">
        <f t="shared" ref="Y48:Y53" si="6">IFERROR(IF(X48="",0,CEILING((X48/$H48),1)*$H48),"")</f>
        <v>205.20000000000002</v>
      </c>
      <c r="Z48" s="36">
        <f>IFERROR(IF(Y48=0,"",ROUNDUP(Y48/H48,0)*0.02175),"")</f>
        <v>0.41324999999999995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208.88888888888889</v>
      </c>
      <c r="BN48" s="64">
        <f t="shared" ref="BN48:BN53" si="8">IFERROR(Y48*I48/H48,"0")</f>
        <v>214.32</v>
      </c>
      <c r="BO48" s="64">
        <f t="shared" ref="BO48:BO53" si="9">IFERROR(1/J48*(X48/H48),"0")</f>
        <v>0.3306878306878307</v>
      </c>
      <c r="BP48" s="64">
        <f t="shared" ref="BP48:BP53" si="10">IFERROR(1/J48*(Y48/H48),"0")</f>
        <v>0.33928571428571425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160</v>
      </c>
      <c r="Y51" s="762">
        <f t="shared" si="6"/>
        <v>160</v>
      </c>
      <c r="Z51" s="36">
        <f>IFERROR(IF(Y51=0,"",ROUNDUP(Y51/H51,0)*0.00902),"")</f>
        <v>0.36080000000000001</v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168.4</v>
      </c>
      <c r="BN51" s="64">
        <f t="shared" si="8"/>
        <v>168.4</v>
      </c>
      <c r="BO51" s="64">
        <f t="shared" si="9"/>
        <v>0.30303030303030304</v>
      </c>
      <c r="BP51" s="64">
        <f t="shared" si="10"/>
        <v>0.30303030303030304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58.518518518518519</v>
      </c>
      <c r="Y54" s="763">
        <f>IFERROR(Y48/H48,"0")+IFERROR(Y49/H49,"0")+IFERROR(Y50/H50,"0")+IFERROR(Y51/H51,"0")+IFERROR(Y52/H52,"0")+IFERROR(Y53/H53,"0")</f>
        <v>59</v>
      </c>
      <c r="Z54" s="763">
        <f>IFERROR(IF(Z48="",0,Z48),"0")+IFERROR(IF(Z49="",0,Z49),"0")+IFERROR(IF(Z50="",0,Z50),"0")+IFERROR(IF(Z51="",0,Z51),"0")+IFERROR(IF(Z52="",0,Z52),"0")+IFERROR(IF(Z53="",0,Z53),"0")</f>
        <v>0.7740499999999999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360</v>
      </c>
      <c r="Y55" s="763">
        <f>IFERROR(SUM(Y48:Y53),"0")</f>
        <v>365.20000000000005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200</v>
      </c>
      <c r="Y65" s="762">
        <f t="shared" si="11"/>
        <v>205.20000000000002</v>
      </c>
      <c r="Z65" s="36">
        <f>IFERROR(IF(Y65=0,"",ROUNDUP(Y65/H65,0)*0.02175),"")</f>
        <v>0.41324999999999995</v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208.88888888888889</v>
      </c>
      <c r="BN65" s="64">
        <f t="shared" si="13"/>
        <v>214.32</v>
      </c>
      <c r="BO65" s="64">
        <f t="shared" si="14"/>
        <v>0.3306878306878307</v>
      </c>
      <c r="BP65" s="64">
        <f t="shared" si="15"/>
        <v>0.33928571428571425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360</v>
      </c>
      <c r="Y71" s="762">
        <f t="shared" si="11"/>
        <v>360</v>
      </c>
      <c r="Z71" s="36">
        <f>IFERROR(IF(Y71=0,"",ROUNDUP(Y71/H71,0)*0.00902),"")</f>
        <v>0.72160000000000002</v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376.79999999999995</v>
      </c>
      <c r="BN71" s="64">
        <f t="shared" si="13"/>
        <v>376.79999999999995</v>
      </c>
      <c r="BO71" s="64">
        <f t="shared" si="14"/>
        <v>0.60606060606060608</v>
      </c>
      <c r="BP71" s="64">
        <f t="shared" si="15"/>
        <v>0.60606060606060608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98.518518518518519</v>
      </c>
      <c r="Y72" s="763">
        <f>IFERROR(Y63/H63,"0")+IFERROR(Y64/H64,"0")+IFERROR(Y65/H65,"0")+IFERROR(Y66/H66,"0")+IFERROR(Y67/H67,"0")+IFERROR(Y68/H68,"0")+IFERROR(Y69/H69,"0")+IFERROR(Y70/H70,"0")+IFERROR(Y71/H71,"0")</f>
        <v>99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1.1348499999999999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560</v>
      </c>
      <c r="Y73" s="763">
        <f>IFERROR(SUM(Y63:Y71),"0")</f>
        <v>565.20000000000005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120</v>
      </c>
      <c r="Y75" s="762">
        <f>IFERROR(IF(X75="",0,CEILING((X75/$H75),1)*$H75),"")</f>
        <v>129.60000000000002</v>
      </c>
      <c r="Z75" s="36">
        <f>IFERROR(IF(Y75=0,"",ROUNDUP(Y75/H75,0)*0.02175),"")</f>
        <v>0.26100000000000001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125.33333333333331</v>
      </c>
      <c r="BN75" s="64">
        <f>IFERROR(Y75*I75/H75,"0")</f>
        <v>135.36000000000001</v>
      </c>
      <c r="BO75" s="64">
        <f>IFERROR(1/J75*(X75/H75),"0")</f>
        <v>0.1984126984126984</v>
      </c>
      <c r="BP75" s="64">
        <f>IFERROR(1/J75*(Y75/H75),"0")</f>
        <v>0.2142857142857143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180</v>
      </c>
      <c r="Y78" s="762">
        <f>IFERROR(IF(X78="",0,CEILING((X78/$H78),1)*$H78),"")</f>
        <v>180.9</v>
      </c>
      <c r="Z78" s="36">
        <f>IFERROR(IF(Y78=0,"",ROUNDUP(Y78/H78,0)*0.00753),"")</f>
        <v>0.50451000000000001</v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193.33333333333331</v>
      </c>
      <c r="BN78" s="64">
        <f>IFERROR(Y78*I78/H78,"0")</f>
        <v>194.29999999999998</v>
      </c>
      <c r="BO78" s="64">
        <f>IFERROR(1/J78*(X78/H78),"0")</f>
        <v>0.42735042735042728</v>
      </c>
      <c r="BP78" s="64">
        <f>IFERROR(1/J78*(Y78/H78),"0")</f>
        <v>0.42948717948717946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77.777777777777771</v>
      </c>
      <c r="Y79" s="763">
        <f>IFERROR(Y75/H75,"0")+IFERROR(Y76/H76,"0")+IFERROR(Y77/H77,"0")+IFERROR(Y78/H78,"0")</f>
        <v>79</v>
      </c>
      <c r="Z79" s="763">
        <f>IFERROR(IF(Z75="",0,Z75),"0")+IFERROR(IF(Z76="",0,Z76),"0")+IFERROR(IF(Z77="",0,Z77),"0")+IFERROR(IF(Z78="",0,Z78),"0")</f>
        <v>0.76551000000000002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300</v>
      </c>
      <c r="Y80" s="763">
        <f>IFERROR(SUM(Y75:Y78),"0")</f>
        <v>310.5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15</v>
      </c>
      <c r="Y85" s="762">
        <f t="shared" si="16"/>
        <v>16.2</v>
      </c>
      <c r="Z85" s="36">
        <f>IFERROR(IF(Y85=0,"",ROUNDUP(Y85/H85,0)*0.00502),"")</f>
        <v>4.5179999999999998E-2</v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15.833333333333332</v>
      </c>
      <c r="BN85" s="64">
        <f t="shared" si="18"/>
        <v>17.099999999999998</v>
      </c>
      <c r="BO85" s="64">
        <f t="shared" si="19"/>
        <v>3.561253561253562E-2</v>
      </c>
      <c r="BP85" s="64">
        <f t="shared" si="20"/>
        <v>3.8461538461538464E-2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6</v>
      </c>
      <c r="Y87" s="762">
        <f t="shared" si="16"/>
        <v>7.2</v>
      </c>
      <c r="Z87" s="36">
        <f>IFERROR(IF(Y87=0,"",ROUNDUP(Y87/H87,0)*0.00502),"")</f>
        <v>2.0080000000000001E-2</v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6.3333333333333321</v>
      </c>
      <c r="BN87" s="64">
        <f t="shared" si="18"/>
        <v>7.6</v>
      </c>
      <c r="BO87" s="64">
        <f t="shared" si="19"/>
        <v>1.4245014245014245E-2</v>
      </c>
      <c r="BP87" s="64">
        <f t="shared" si="20"/>
        <v>1.7094017094017096E-2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11.666666666666668</v>
      </c>
      <c r="Y88" s="763">
        <f>IFERROR(Y82/H82,"0")+IFERROR(Y83/H83,"0")+IFERROR(Y84/H84,"0")+IFERROR(Y85/H85,"0")+IFERROR(Y86/H86,"0")+IFERROR(Y87/H87,"0")</f>
        <v>13</v>
      </c>
      <c r="Z88" s="763">
        <f>IFERROR(IF(Z82="",0,Z82),"0")+IFERROR(IF(Z83="",0,Z83),"0")+IFERROR(IF(Z84="",0,Z84),"0")+IFERROR(IF(Z85="",0,Z85),"0")+IFERROR(IF(Z86="",0,Z86),"0")+IFERROR(IF(Z87="",0,Z87),"0")</f>
        <v>6.5259999999999999E-2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21</v>
      </c>
      <c r="Y89" s="763">
        <f>IFERROR(SUM(Y82:Y87),"0")</f>
        <v>23.4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30</v>
      </c>
      <c r="Y100" s="762">
        <f>IFERROR(IF(X100="",0,CEILING((X100/$H100),1)*$H100),"")</f>
        <v>33.6</v>
      </c>
      <c r="Z100" s="36">
        <f>IFERROR(IF(Y100=0,"",ROUNDUP(Y100/H100,0)*0.02175),"")</f>
        <v>8.6999999999999994E-2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32.014285714285712</v>
      </c>
      <c r="BN100" s="64">
        <f>IFERROR(Y100*I100/H100,"0")</f>
        <v>35.856000000000002</v>
      </c>
      <c r="BO100" s="64">
        <f>IFERROR(1/J100*(X100/H100),"0")</f>
        <v>6.377551020408162E-2</v>
      </c>
      <c r="BP100" s="64">
        <f>IFERROR(1/J100*(Y100/H100),"0")</f>
        <v>7.1428571428571425E-2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3.5714285714285712</v>
      </c>
      <c r="Y103" s="763">
        <f>IFERROR(Y100/H100,"0")+IFERROR(Y101/H101,"0")+IFERROR(Y102/H102,"0")</f>
        <v>4</v>
      </c>
      <c r="Z103" s="763">
        <f>IFERROR(IF(Z100="",0,Z100),"0")+IFERROR(IF(Z101="",0,Z101),"0")+IFERROR(IF(Z102="",0,Z102),"0")</f>
        <v>8.6999999999999994E-2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30</v>
      </c>
      <c r="Y104" s="763">
        <f>IFERROR(SUM(Y100:Y102),"0")</f>
        <v>33.6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250</v>
      </c>
      <c r="Y107" s="762">
        <f>IFERROR(IF(X107="",0,CEILING((X107/$H107),1)*$H107),"")</f>
        <v>259.20000000000005</v>
      </c>
      <c r="Z107" s="36">
        <f>IFERROR(IF(Y107=0,"",ROUNDUP(Y107/H107,0)*0.02175),"")</f>
        <v>0.52200000000000002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261.11111111111109</v>
      </c>
      <c r="BN107" s="64">
        <f>IFERROR(Y107*I107/H107,"0")</f>
        <v>270.72000000000003</v>
      </c>
      <c r="BO107" s="64">
        <f>IFERROR(1/J107*(X107/H107),"0")</f>
        <v>0.41335978835978826</v>
      </c>
      <c r="BP107" s="64">
        <f>IFERROR(1/J107*(Y107/H107),"0")</f>
        <v>0.4285714285714286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360</v>
      </c>
      <c r="Y109" s="762">
        <f>IFERROR(IF(X109="",0,CEILING((X109/$H109),1)*$H109),"")</f>
        <v>360</v>
      </c>
      <c r="Z109" s="36">
        <f>IFERROR(IF(Y109=0,"",ROUNDUP(Y109/H109,0)*0.00902),"")</f>
        <v>0.72160000000000002</v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376.79999999999995</v>
      </c>
      <c r="BN109" s="64">
        <f>IFERROR(Y109*I109/H109,"0")</f>
        <v>376.79999999999995</v>
      </c>
      <c r="BO109" s="64">
        <f>IFERROR(1/J109*(X109/H109),"0")</f>
        <v>0.60606060606060608</v>
      </c>
      <c r="BP109" s="64">
        <f>IFERROR(1/J109*(Y109/H109),"0")</f>
        <v>0.60606060606060608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103.14814814814815</v>
      </c>
      <c r="Y111" s="763">
        <f>IFERROR(Y107/H107,"0")+IFERROR(Y108/H108,"0")+IFERROR(Y109/H109,"0")+IFERROR(Y110/H110,"0")</f>
        <v>104</v>
      </c>
      <c r="Z111" s="763">
        <f>IFERROR(IF(Z107="",0,Z107),"0")+IFERROR(IF(Z108="",0,Z108),"0")+IFERROR(IF(Z109="",0,Z109),"0")+IFERROR(IF(Z110="",0,Z110),"0")</f>
        <v>1.2436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610</v>
      </c>
      <c r="Y112" s="763">
        <f>IFERROR(SUM(Y107:Y110),"0")</f>
        <v>619.20000000000005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100</v>
      </c>
      <c r="Y115" s="762">
        <f>IFERROR(IF(X115="",0,CEILING((X115/$H115),1)*$H115),"")</f>
        <v>100.80000000000001</v>
      </c>
      <c r="Z115" s="36">
        <f>IFERROR(IF(Y115=0,"",ROUNDUP(Y115/H115,0)*0.02175),"")</f>
        <v>0.26100000000000001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106.71428571428572</v>
      </c>
      <c r="BN115" s="64">
        <f>IFERROR(Y115*I115/H115,"0")</f>
        <v>107.56800000000001</v>
      </c>
      <c r="BO115" s="64">
        <f>IFERROR(1/J115*(X115/H115),"0")</f>
        <v>0.21258503401360543</v>
      </c>
      <c r="BP115" s="64">
        <f>IFERROR(1/J115*(Y115/H115),"0")</f>
        <v>0.21428571428571427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630</v>
      </c>
      <c r="Y116" s="762">
        <f>IFERROR(IF(X116="",0,CEILING((X116/$H116),1)*$H116),"")</f>
        <v>631.80000000000007</v>
      </c>
      <c r="Z116" s="36">
        <f>IFERROR(IF(Y116=0,"",ROUNDUP(Y116/H116,0)*0.00753),"")</f>
        <v>1.7620200000000001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693.46666666666658</v>
      </c>
      <c r="BN116" s="64">
        <f>IFERROR(Y116*I116/H116,"0")</f>
        <v>695.44799999999998</v>
      </c>
      <c r="BO116" s="64">
        <f>IFERROR(1/J116*(X116/H116),"0")</f>
        <v>1.4957264957264955</v>
      </c>
      <c r="BP116" s="64">
        <f>IFERROR(1/J116*(Y116/H116),"0")</f>
        <v>1.5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245.23809523809521</v>
      </c>
      <c r="Y119" s="763">
        <f>IFERROR(Y114/H114,"0")+IFERROR(Y115/H115,"0")+IFERROR(Y116/H116,"0")+IFERROR(Y117/H117,"0")+IFERROR(Y118/H118,"0")</f>
        <v>246</v>
      </c>
      <c r="Z119" s="763">
        <f>IFERROR(IF(Z114="",0,Z114),"0")+IFERROR(IF(Z115="",0,Z115),"0")+IFERROR(IF(Z116="",0,Z116),"0")+IFERROR(IF(Z117="",0,Z117),"0")+IFERROR(IF(Z118="",0,Z118),"0")</f>
        <v>2.0230200000000003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730</v>
      </c>
      <c r="Y120" s="763">
        <f>IFERROR(SUM(Y114:Y118),"0")</f>
        <v>732.60000000000014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70</v>
      </c>
      <c r="Y124" s="762">
        <f>IFERROR(IF(X124="",0,CEILING((X124/$H124),1)*$H124),"")</f>
        <v>78.399999999999991</v>
      </c>
      <c r="Z124" s="36">
        <f>IFERROR(IF(Y124=0,"",ROUNDUP(Y124/H124,0)*0.02175),"")</f>
        <v>0.15225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73</v>
      </c>
      <c r="BN124" s="64">
        <f>IFERROR(Y124*I124/H124,"0")</f>
        <v>81.759999999999991</v>
      </c>
      <c r="BO124" s="64">
        <f>IFERROR(1/J124*(X124/H124),"0")</f>
        <v>0.11160714285714285</v>
      </c>
      <c r="BP124" s="64">
        <f>IFERROR(1/J124*(Y124/H124),"0")</f>
        <v>0.125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585</v>
      </c>
      <c r="Y126" s="762">
        <f>IFERROR(IF(X126="",0,CEILING((X126/$H126),1)*$H126),"")</f>
        <v>585</v>
      </c>
      <c r="Z126" s="36">
        <f>IFERROR(IF(Y126=0,"",ROUNDUP(Y126/H126,0)*0.00902),"")</f>
        <v>1.1726000000000001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612.29999999999995</v>
      </c>
      <c r="BN126" s="64">
        <f>IFERROR(Y126*I126/H126,"0")</f>
        <v>612.29999999999995</v>
      </c>
      <c r="BO126" s="64">
        <f>IFERROR(1/J126*(X126/H126),"0")</f>
        <v>0.98484848484848486</v>
      </c>
      <c r="BP126" s="64">
        <f>IFERROR(1/J126*(Y126/H126),"0")</f>
        <v>0.98484848484848486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136.25</v>
      </c>
      <c r="Y128" s="763">
        <f>IFERROR(Y123/H123,"0")+IFERROR(Y124/H124,"0")+IFERROR(Y125/H125,"0")+IFERROR(Y126/H126,"0")+IFERROR(Y127/H127,"0")</f>
        <v>137</v>
      </c>
      <c r="Z128" s="763">
        <f>IFERROR(IF(Z123="",0,Z123),"0")+IFERROR(IF(Z124="",0,Z124),"0")+IFERROR(IF(Z125="",0,Z125),"0")+IFERROR(IF(Z126="",0,Z126),"0")+IFERROR(IF(Z127="",0,Z127),"0")</f>
        <v>1.3248500000000001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655</v>
      </c>
      <c r="Y129" s="763">
        <f>IFERROR(SUM(Y123:Y127),"0")</f>
        <v>663.4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380</v>
      </c>
      <c r="Y140" s="762">
        <f t="shared" si="26"/>
        <v>386.40000000000003</v>
      </c>
      <c r="Z140" s="36">
        <f>IFERROR(IF(Y140=0,"",ROUNDUP(Y140/H140,0)*0.02175),"")</f>
        <v>1.0004999999999999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405.24285714285713</v>
      </c>
      <c r="BN140" s="64">
        <f t="shared" si="28"/>
        <v>412.06800000000004</v>
      </c>
      <c r="BO140" s="64">
        <f t="shared" si="29"/>
        <v>0.80782312925170052</v>
      </c>
      <c r="BP140" s="64">
        <f t="shared" si="30"/>
        <v>0.8214285714285714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495</v>
      </c>
      <c r="Y143" s="762">
        <f t="shared" si="26"/>
        <v>496.8</v>
      </c>
      <c r="Z143" s="36">
        <f>IFERROR(IF(Y143=0,"",ROUNDUP(Y143/H143,0)*0.00753),"")</f>
        <v>1.3855200000000001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544.86666666666667</v>
      </c>
      <c r="BN143" s="64">
        <f t="shared" si="28"/>
        <v>546.84799999999996</v>
      </c>
      <c r="BO143" s="64">
        <f t="shared" si="29"/>
        <v>1.175213675213675</v>
      </c>
      <c r="BP143" s="64">
        <f t="shared" si="30"/>
        <v>1.1794871794871795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21</v>
      </c>
      <c r="Y144" s="762">
        <f t="shared" si="26"/>
        <v>21.6</v>
      </c>
      <c r="Z144" s="36">
        <f>IFERROR(IF(Y144=0,"",ROUNDUP(Y144/H144,0)*0.00753),"")</f>
        <v>9.0359999999999996E-2</v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23.333333333333332</v>
      </c>
      <c r="BN144" s="64">
        <f t="shared" si="28"/>
        <v>24</v>
      </c>
      <c r="BO144" s="64">
        <f t="shared" si="29"/>
        <v>7.4786324786324784E-2</v>
      </c>
      <c r="BP144" s="64">
        <f t="shared" si="30"/>
        <v>7.6923076923076927E-2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240.23809523809521</v>
      </c>
      <c r="Y146" s="763">
        <f>IFERROR(Y139/H139,"0")+IFERROR(Y140/H140,"0")+IFERROR(Y141/H141,"0")+IFERROR(Y142/H142,"0")+IFERROR(Y143/H143,"0")+IFERROR(Y144/H144,"0")+IFERROR(Y145/H145,"0")</f>
        <v>242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2.4763800000000002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896</v>
      </c>
      <c r="Y147" s="763">
        <f>IFERROR(SUM(Y139:Y145),"0")</f>
        <v>904.80000000000007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36.299999999999997</v>
      </c>
      <c r="Y150" s="762">
        <f>IFERROR(IF(X150="",0,CEILING((X150/$H150),1)*$H150),"")</f>
        <v>37.619999999999997</v>
      </c>
      <c r="Z150" s="36">
        <f>IFERROR(IF(Y150=0,"",ROUNDUP(Y150/H150,0)*0.00753),"")</f>
        <v>0.14307</v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41.396666666666661</v>
      </c>
      <c r="BN150" s="64">
        <f>IFERROR(Y150*I150/H150,"0")</f>
        <v>42.902000000000001</v>
      </c>
      <c r="BO150" s="64">
        <f>IFERROR(1/J150*(X150/H150),"0")</f>
        <v>0.11752136752136751</v>
      </c>
      <c r="BP150" s="64">
        <f>IFERROR(1/J150*(Y150/H150),"0")</f>
        <v>0.12179487179487179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18.333333333333332</v>
      </c>
      <c r="Y151" s="763">
        <f>IFERROR(Y149/H149,"0")+IFERROR(Y150/H150,"0")</f>
        <v>19</v>
      </c>
      <c r="Z151" s="763">
        <f>IFERROR(IF(Z149="",0,Z149),"0")+IFERROR(IF(Z150="",0,Z150),"0")</f>
        <v>0.14307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36.299999999999997</v>
      </c>
      <c r="Y152" s="763">
        <f>IFERROR(SUM(Y149:Y150),"0")</f>
        <v>37.619999999999997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64</v>
      </c>
      <c r="Y155" s="762">
        <f>IFERROR(IF(X155="",0,CEILING((X155/$H155),1)*$H155),"")</f>
        <v>64</v>
      </c>
      <c r="Z155" s="36">
        <f>IFERROR(IF(Y155=0,"",ROUNDUP(Y155/H155,0)*0.00753),"")</f>
        <v>0.15060000000000001</v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68</v>
      </c>
      <c r="BN155" s="64">
        <f>IFERROR(Y155*I155/H155,"0")</f>
        <v>68</v>
      </c>
      <c r="BO155" s="64">
        <f>IFERROR(1/J155*(X155/H155),"0")</f>
        <v>0.12820512820512819</v>
      </c>
      <c r="BP155" s="64">
        <f>IFERROR(1/J155*(Y155/H155),"0")</f>
        <v>0.12820512820512819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20</v>
      </c>
      <c r="Y157" s="763">
        <f>IFERROR(Y155/H155,"0")+IFERROR(Y156/H156,"0")</f>
        <v>20</v>
      </c>
      <c r="Z157" s="763">
        <f>IFERROR(IF(Z155="",0,Z155),"0")+IFERROR(IF(Z156="",0,Z156),"0")</f>
        <v>0.15060000000000001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64</v>
      </c>
      <c r="Y158" s="763">
        <f>IFERROR(SUM(Y155:Y156),"0")</f>
        <v>64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52.5</v>
      </c>
      <c r="Y161" s="762">
        <f>IFERROR(IF(X161="",0,CEILING((X161/$H161),1)*$H161),"")</f>
        <v>53.199999999999996</v>
      </c>
      <c r="Z161" s="36">
        <f>IFERROR(IF(Y161=0,"",ROUNDUP(Y161/H161,0)*0.00753),"")</f>
        <v>0.14307</v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57.900000000000006</v>
      </c>
      <c r="BN161" s="64">
        <f>IFERROR(Y161*I161/H161,"0")</f>
        <v>58.672000000000004</v>
      </c>
      <c r="BO161" s="64">
        <f>IFERROR(1/J161*(X161/H161),"0")</f>
        <v>0.12019230769230768</v>
      </c>
      <c r="BP161" s="64">
        <f>IFERROR(1/J161*(Y161/H161),"0")</f>
        <v>0.12179487179487179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18.75</v>
      </c>
      <c r="Y162" s="763">
        <f>IFERROR(Y160/H160,"0")+IFERROR(Y161/H161,"0")</f>
        <v>19</v>
      </c>
      <c r="Z162" s="763">
        <f>IFERROR(IF(Z160="",0,Z160),"0")+IFERROR(IF(Z161="",0,Z161),"0")</f>
        <v>0.14307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52.5</v>
      </c>
      <c r="Y163" s="763">
        <f>IFERROR(SUM(Y160:Y161),"0")</f>
        <v>53.199999999999996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66</v>
      </c>
      <c r="Y166" s="762">
        <f>IFERROR(IF(X166="",0,CEILING((X166/$H166),1)*$H166),"")</f>
        <v>66</v>
      </c>
      <c r="Z166" s="36">
        <f>IFERROR(IF(Y166=0,"",ROUNDUP(Y166/H166,0)*0.00753),"")</f>
        <v>0.18825</v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73.199999999999989</v>
      </c>
      <c r="BN166" s="64">
        <f>IFERROR(Y166*I166/H166,"0")</f>
        <v>73.199999999999989</v>
      </c>
      <c r="BO166" s="64">
        <f>IFERROR(1/J166*(X166/H166),"0")</f>
        <v>0.16025641025641024</v>
      </c>
      <c r="BP166" s="64">
        <f>IFERROR(1/J166*(Y166/H166),"0")</f>
        <v>0.16025641025641024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25</v>
      </c>
      <c r="Y167" s="763">
        <f>IFERROR(Y165/H165,"0")+IFERROR(Y166/H166,"0")</f>
        <v>25</v>
      </c>
      <c r="Z167" s="763">
        <f>IFERROR(IF(Z165="",0,Z165),"0")+IFERROR(IF(Z166="",0,Z166),"0")</f>
        <v>0.18825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66</v>
      </c>
      <c r="Y168" s="763">
        <f>IFERROR(SUM(Y165:Y166),"0")</f>
        <v>66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70</v>
      </c>
      <c r="Y195" s="762">
        <f t="shared" ref="Y195:Y202" si="31">IFERROR(IF(X195="",0,CEILING((X195/$H195),1)*$H195),"")</f>
        <v>71.400000000000006</v>
      </c>
      <c r="Z195" s="36">
        <f>IFERROR(IF(Y195=0,"",ROUNDUP(Y195/H195,0)*0.00753),"")</f>
        <v>0.12801000000000001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74.333333333333329</v>
      </c>
      <c r="BN195" s="64">
        <f t="shared" ref="BN195:BN202" si="33">IFERROR(Y195*I195/H195,"0")</f>
        <v>75.820000000000007</v>
      </c>
      <c r="BO195" s="64">
        <f t="shared" ref="BO195:BO202" si="34">IFERROR(1/J195*(X195/H195),"0")</f>
        <v>0.10683760683760682</v>
      </c>
      <c r="BP195" s="64">
        <f t="shared" ref="BP195:BP202" si="35">IFERROR(1/J195*(Y195/H195),"0")</f>
        <v>0.10897435897435898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20</v>
      </c>
      <c r="Y196" s="762">
        <f t="shared" si="31"/>
        <v>21</v>
      </c>
      <c r="Z196" s="36">
        <f>IFERROR(IF(Y196=0,"",ROUNDUP(Y196/H196,0)*0.00753),"")</f>
        <v>3.7650000000000003E-2</v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21.238095238095237</v>
      </c>
      <c r="BN196" s="64">
        <f t="shared" si="33"/>
        <v>22.299999999999997</v>
      </c>
      <c r="BO196" s="64">
        <f t="shared" si="34"/>
        <v>3.0525030525030524E-2</v>
      </c>
      <c r="BP196" s="64">
        <f t="shared" si="35"/>
        <v>3.2051282051282048E-2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40</v>
      </c>
      <c r="Y197" s="762">
        <f t="shared" si="31"/>
        <v>42</v>
      </c>
      <c r="Z197" s="36">
        <f>IFERROR(IF(Y197=0,"",ROUNDUP(Y197/H197,0)*0.00753),"")</f>
        <v>7.5300000000000006E-2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41.904761904761905</v>
      </c>
      <c r="BN197" s="64">
        <f t="shared" si="33"/>
        <v>44</v>
      </c>
      <c r="BO197" s="64">
        <f t="shared" si="34"/>
        <v>6.1050061050061048E-2</v>
      </c>
      <c r="BP197" s="64">
        <f t="shared" si="35"/>
        <v>6.4102564102564097E-2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70</v>
      </c>
      <c r="Y198" s="762">
        <f t="shared" si="31"/>
        <v>71.400000000000006</v>
      </c>
      <c r="Z198" s="36">
        <f>IFERROR(IF(Y198=0,"",ROUNDUP(Y198/H198,0)*0.00502),"")</f>
        <v>0.17068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74.333333333333329</v>
      </c>
      <c r="BN198" s="64">
        <f t="shared" si="33"/>
        <v>75.820000000000007</v>
      </c>
      <c r="BO198" s="64">
        <f t="shared" si="34"/>
        <v>0.14245014245014245</v>
      </c>
      <c r="BP198" s="64">
        <f t="shared" si="35"/>
        <v>0.14529914529914531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105</v>
      </c>
      <c r="Y199" s="762">
        <f t="shared" si="31"/>
        <v>105</v>
      </c>
      <c r="Z199" s="36">
        <f>IFERROR(IF(Y199=0,"",ROUNDUP(Y199/H199,0)*0.00502),"")</f>
        <v>0.251</v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111.5</v>
      </c>
      <c r="BN199" s="64">
        <f t="shared" si="33"/>
        <v>111.5</v>
      </c>
      <c r="BO199" s="64">
        <f t="shared" si="34"/>
        <v>0.21367521367521369</v>
      </c>
      <c r="BP199" s="64">
        <f t="shared" si="35"/>
        <v>0.21367521367521369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175</v>
      </c>
      <c r="Y200" s="762">
        <f t="shared" si="31"/>
        <v>176.4</v>
      </c>
      <c r="Z200" s="36">
        <f>IFERROR(IF(Y200=0,"",ROUNDUP(Y200/H200,0)*0.00502),"")</f>
        <v>0.42168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183.33333333333334</v>
      </c>
      <c r="BN200" s="64">
        <f t="shared" si="33"/>
        <v>184.8</v>
      </c>
      <c r="BO200" s="64">
        <f t="shared" si="34"/>
        <v>0.35612535612535612</v>
      </c>
      <c r="BP200" s="64">
        <f t="shared" si="35"/>
        <v>0.35897435897435903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197.61904761904759</v>
      </c>
      <c r="Y203" s="763">
        <f>IFERROR(Y195/H195,"0")+IFERROR(Y196/H196,"0")+IFERROR(Y197/H197,"0")+IFERROR(Y198/H198,"0")+IFERROR(Y199/H199,"0")+IFERROR(Y200/H200,"0")+IFERROR(Y201/H201,"0")+IFERROR(Y202/H202,"0")</f>
        <v>200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1.08432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480</v>
      </c>
      <c r="Y204" s="763">
        <f>IFERROR(SUM(Y195:Y202),"0")</f>
        <v>487.20000000000005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220</v>
      </c>
      <c r="Y217" s="762">
        <f t="shared" ref="Y217:Y224" si="36">IFERROR(IF(X217="",0,CEILING((X217/$H217),1)*$H217),"")</f>
        <v>221.4</v>
      </c>
      <c r="Z217" s="36">
        <f>IFERROR(IF(Y217=0,"",ROUNDUP(Y217/H217,0)*0.00902),"")</f>
        <v>0.36982000000000004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228.55555555555554</v>
      </c>
      <c r="BN217" s="64">
        <f t="shared" ref="BN217:BN224" si="38">IFERROR(Y217*I217/H217,"0")</f>
        <v>230.01</v>
      </c>
      <c r="BO217" s="64">
        <f t="shared" ref="BO217:BO224" si="39">IFERROR(1/J217*(X217/H217),"0")</f>
        <v>0.30864197530864196</v>
      </c>
      <c r="BP217" s="64">
        <f t="shared" ref="BP217:BP224" si="40">IFERROR(1/J217*(Y217/H217),"0")</f>
        <v>0.31060606060606061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110</v>
      </c>
      <c r="Y218" s="762">
        <f t="shared" si="36"/>
        <v>113.4</v>
      </c>
      <c r="Z218" s="36">
        <f>IFERROR(IF(Y218=0,"",ROUNDUP(Y218/H218,0)*0.00902),"")</f>
        <v>0.18942000000000001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114.27777777777777</v>
      </c>
      <c r="BN218" s="64">
        <f t="shared" si="38"/>
        <v>117.81</v>
      </c>
      <c r="BO218" s="64">
        <f t="shared" si="39"/>
        <v>0.15432098765432098</v>
      </c>
      <c r="BP218" s="64">
        <f t="shared" si="40"/>
        <v>0.15909090909090909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200</v>
      </c>
      <c r="Y219" s="762">
        <f t="shared" si="36"/>
        <v>205.20000000000002</v>
      </c>
      <c r="Z219" s="36">
        <f>IFERROR(IF(Y219=0,"",ROUNDUP(Y219/H219,0)*0.00902),"")</f>
        <v>0.34276000000000001</v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207.77777777777777</v>
      </c>
      <c r="BN219" s="64">
        <f t="shared" si="38"/>
        <v>213.18000000000004</v>
      </c>
      <c r="BO219" s="64">
        <f t="shared" si="39"/>
        <v>0.28058361391694725</v>
      </c>
      <c r="BP219" s="64">
        <f t="shared" si="40"/>
        <v>0.2878787878787879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150</v>
      </c>
      <c r="Y220" s="762">
        <f t="shared" si="36"/>
        <v>151.20000000000002</v>
      </c>
      <c r="Z220" s="36">
        <f>IFERROR(IF(Y220=0,"",ROUNDUP(Y220/H220,0)*0.00902),"")</f>
        <v>0.25256000000000001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155.83333333333331</v>
      </c>
      <c r="BN220" s="64">
        <f t="shared" si="38"/>
        <v>157.08000000000001</v>
      </c>
      <c r="BO220" s="64">
        <f t="shared" si="39"/>
        <v>0.21043771043771042</v>
      </c>
      <c r="BP220" s="64">
        <f t="shared" si="40"/>
        <v>0.21212121212121213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45</v>
      </c>
      <c r="Y221" s="762">
        <f t="shared" si="36"/>
        <v>45</v>
      </c>
      <c r="Z221" s="36">
        <f>IFERROR(IF(Y221=0,"",ROUNDUP(Y221/H221,0)*0.00502),"")</f>
        <v>0.1255</v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48.249999999999993</v>
      </c>
      <c r="BN221" s="64">
        <f t="shared" si="38"/>
        <v>48.249999999999993</v>
      </c>
      <c r="BO221" s="64">
        <f t="shared" si="39"/>
        <v>0.10683760683760685</v>
      </c>
      <c r="BP221" s="64">
        <f t="shared" si="40"/>
        <v>0.10683760683760685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36</v>
      </c>
      <c r="Y222" s="762">
        <f t="shared" si="36"/>
        <v>36</v>
      </c>
      <c r="Z222" s="36">
        <f>IFERROR(IF(Y222=0,"",ROUNDUP(Y222/H222,0)*0.00502),"")</f>
        <v>0.1004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37.999999999999993</v>
      </c>
      <c r="BN222" s="64">
        <f t="shared" si="38"/>
        <v>37.999999999999993</v>
      </c>
      <c r="BO222" s="64">
        <f t="shared" si="39"/>
        <v>8.5470085470085472E-2</v>
      </c>
      <c r="BP222" s="64">
        <f t="shared" si="40"/>
        <v>8.5470085470085472E-2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84</v>
      </c>
      <c r="Y223" s="762">
        <f t="shared" si="36"/>
        <v>84.600000000000009</v>
      </c>
      <c r="Z223" s="36">
        <f>IFERROR(IF(Y223=0,"",ROUNDUP(Y223/H223,0)*0.00502),"")</f>
        <v>0.23594000000000001</v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88.666666666666657</v>
      </c>
      <c r="BN223" s="64">
        <f t="shared" si="38"/>
        <v>89.3</v>
      </c>
      <c r="BO223" s="64">
        <f t="shared" si="39"/>
        <v>0.19943019943019943</v>
      </c>
      <c r="BP223" s="64">
        <f t="shared" si="40"/>
        <v>0.20085470085470092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60</v>
      </c>
      <c r="Y224" s="762">
        <f t="shared" si="36"/>
        <v>61.2</v>
      </c>
      <c r="Z224" s="36">
        <f>IFERROR(IF(Y224=0,"",ROUNDUP(Y224/H224,0)*0.00502),"")</f>
        <v>0.17068</v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63.333333333333329</v>
      </c>
      <c r="BN224" s="64">
        <f t="shared" si="38"/>
        <v>64.599999999999994</v>
      </c>
      <c r="BO224" s="64">
        <f t="shared" si="39"/>
        <v>0.14245014245014248</v>
      </c>
      <c r="BP224" s="64">
        <f t="shared" si="40"/>
        <v>0.14529914529914531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250.92592592592592</v>
      </c>
      <c r="Y225" s="763">
        <f>IFERROR(Y217/H217,"0")+IFERROR(Y218/H218,"0")+IFERROR(Y219/H219,"0")+IFERROR(Y220/H220,"0")+IFERROR(Y221/H221,"0")+IFERROR(Y222/H222,"0")+IFERROR(Y223/H223,"0")+IFERROR(Y224/H224,"0")</f>
        <v>254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1.78708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905</v>
      </c>
      <c r="Y226" s="763">
        <f>IFERROR(SUM(Y217:Y224),"0")</f>
        <v>918.00000000000011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200</v>
      </c>
      <c r="Y231" s="762">
        <f t="shared" si="41"/>
        <v>200.1</v>
      </c>
      <c r="Z231" s="36">
        <f>IFERROR(IF(Y231=0,"",ROUNDUP(Y231/H231,0)*0.02175),"")</f>
        <v>0.50024999999999997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212.96551724137933</v>
      </c>
      <c r="BN231" s="64">
        <f t="shared" si="43"/>
        <v>213.072</v>
      </c>
      <c r="BO231" s="64">
        <f t="shared" si="44"/>
        <v>0.41050903119868637</v>
      </c>
      <c r="BP231" s="64">
        <f t="shared" si="45"/>
        <v>0.4107142857142857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280</v>
      </c>
      <c r="Y232" s="762">
        <f t="shared" si="41"/>
        <v>280.8</v>
      </c>
      <c r="Z232" s="36">
        <f t="shared" ref="Z232:Z238" si="46">IFERROR(IF(Y232=0,"",ROUNDUP(Y232/H232,0)*0.00753),"")</f>
        <v>0.88101000000000007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313.83333333333331</v>
      </c>
      <c r="BN232" s="64">
        <f t="shared" si="43"/>
        <v>314.73</v>
      </c>
      <c r="BO232" s="64">
        <f t="shared" si="44"/>
        <v>0.74786324786324787</v>
      </c>
      <c r="BP232" s="64">
        <f t="shared" si="45"/>
        <v>0.75000000000000011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280</v>
      </c>
      <c r="Y234" s="762">
        <f t="shared" si="41"/>
        <v>280.8</v>
      </c>
      <c r="Z234" s="36">
        <f t="shared" si="46"/>
        <v>0.88101000000000007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311.73333333333341</v>
      </c>
      <c r="BN234" s="64">
        <f t="shared" si="43"/>
        <v>312.62400000000008</v>
      </c>
      <c r="BO234" s="64">
        <f t="shared" si="44"/>
        <v>0.74786324786324787</v>
      </c>
      <c r="BP234" s="64">
        <f t="shared" si="45"/>
        <v>0.75000000000000011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120</v>
      </c>
      <c r="Y237" s="762">
        <f t="shared" si="41"/>
        <v>120</v>
      </c>
      <c r="Z237" s="36">
        <f t="shared" si="46"/>
        <v>0.3765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133.60000000000002</v>
      </c>
      <c r="BN237" s="64">
        <f t="shared" si="43"/>
        <v>133.60000000000002</v>
      </c>
      <c r="BO237" s="64">
        <f t="shared" si="44"/>
        <v>0.32051282051282048</v>
      </c>
      <c r="BP237" s="64">
        <f t="shared" si="45"/>
        <v>0.32051282051282048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240</v>
      </c>
      <c r="Y238" s="762">
        <f t="shared" si="41"/>
        <v>240</v>
      </c>
      <c r="Z238" s="36">
        <f t="shared" si="46"/>
        <v>0.753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267.8</v>
      </c>
      <c r="BN238" s="64">
        <f t="shared" si="43"/>
        <v>267.8</v>
      </c>
      <c r="BO238" s="64">
        <f t="shared" si="44"/>
        <v>0.64102564102564097</v>
      </c>
      <c r="BP238" s="64">
        <f t="shared" si="45"/>
        <v>0.64102564102564097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406.32183908045977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407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3.3917700000000002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1120</v>
      </c>
      <c r="Y240" s="763">
        <f>IFERROR(SUM(Y228:Y238),"0")</f>
        <v>1121.7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60</v>
      </c>
      <c r="Y245" s="762">
        <f>IFERROR(IF(X245="",0,CEILING((X245/$H245),1)*$H245),"")</f>
        <v>60</v>
      </c>
      <c r="Z245" s="36">
        <f>IFERROR(IF(Y245=0,"",ROUNDUP(Y245/H245,0)*0.00753),"")</f>
        <v>0.18825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66.800000000000011</v>
      </c>
      <c r="BN245" s="64">
        <f>IFERROR(Y245*I245/H245,"0")</f>
        <v>66.800000000000011</v>
      </c>
      <c r="BO245" s="64">
        <f>IFERROR(1/J245*(X245/H245),"0")</f>
        <v>0.16025641025641024</v>
      </c>
      <c r="BP245" s="64">
        <f>IFERROR(1/J245*(Y245/H245),"0")</f>
        <v>0.16025641025641024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60</v>
      </c>
      <c r="Y246" s="762">
        <f>IFERROR(IF(X246="",0,CEILING((X246/$H246),1)*$H246),"")</f>
        <v>60</v>
      </c>
      <c r="Z246" s="36">
        <f>IFERROR(IF(Y246=0,"",ROUNDUP(Y246/H246,0)*0.00753),"")</f>
        <v>0.18825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66.800000000000011</v>
      </c>
      <c r="BN246" s="64">
        <f>IFERROR(Y246*I246/H246,"0")</f>
        <v>66.800000000000011</v>
      </c>
      <c r="BO246" s="64">
        <f>IFERROR(1/J246*(X246/H246),"0")</f>
        <v>0.16025641025641024</v>
      </c>
      <c r="BP246" s="64">
        <f>IFERROR(1/J246*(Y246/H246),"0")</f>
        <v>0.16025641025641024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50</v>
      </c>
      <c r="Y247" s="763">
        <f>IFERROR(Y242/H242,"0")+IFERROR(Y243/H243,"0")+IFERROR(Y244/H244,"0")+IFERROR(Y245/H245,"0")+IFERROR(Y246/H246,"0")</f>
        <v>50</v>
      </c>
      <c r="Z247" s="763">
        <f>IFERROR(IF(Z242="",0,Z242),"0")+IFERROR(IF(Z243="",0,Z243),"0")+IFERROR(IF(Z244="",0,Z244),"0")+IFERROR(IF(Z245="",0,Z245),"0")+IFERROR(IF(Z246="",0,Z246),"0")</f>
        <v>0.3765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120</v>
      </c>
      <c r="Y248" s="763">
        <f>IFERROR(SUM(Y242:Y246),"0")</f>
        <v>120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4</v>
      </c>
      <c r="Y258" s="762">
        <f t="shared" si="47"/>
        <v>4</v>
      </c>
      <c r="Z258" s="36">
        <f>IFERROR(IF(Y258=0,"",ROUNDUP(Y258/H258,0)*0.00902),"")</f>
        <v>9.0200000000000002E-3</v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4.21</v>
      </c>
      <c r="BN258" s="64">
        <f t="shared" si="49"/>
        <v>4.21</v>
      </c>
      <c r="BO258" s="64">
        <f t="shared" si="50"/>
        <v>7.575757575757576E-3</v>
      </c>
      <c r="BP258" s="64">
        <f t="shared" si="51"/>
        <v>7.575757575757576E-3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1</v>
      </c>
      <c r="Y259" s="763">
        <f>IFERROR(Y251/H251,"0")+IFERROR(Y252/H252,"0")+IFERROR(Y253/H253,"0")+IFERROR(Y254/H254,"0")+IFERROR(Y255/H255,"0")+IFERROR(Y256/H256,"0")+IFERROR(Y257/H257,"0")+IFERROR(Y258/H258,"0")</f>
        <v>1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9.0200000000000002E-3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4</v>
      </c>
      <c r="Y260" s="763">
        <f>IFERROR(SUM(Y251:Y258),"0")</f>
        <v>4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60</v>
      </c>
      <c r="Y267" s="762">
        <f t="shared" si="52"/>
        <v>69.599999999999994</v>
      </c>
      <c r="Z267" s="36">
        <f>IFERROR(IF(Y267=0,"",ROUNDUP(Y267/H267,0)*0.02175),"")</f>
        <v>0.1305</v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62.482758620689651</v>
      </c>
      <c r="BN267" s="64">
        <f t="shared" si="54"/>
        <v>72.47999999999999</v>
      </c>
      <c r="BO267" s="64">
        <f t="shared" si="55"/>
        <v>9.2364532019704432E-2</v>
      </c>
      <c r="BP267" s="64">
        <f t="shared" si="56"/>
        <v>0.10714285714285714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16</v>
      </c>
      <c r="Y268" s="762">
        <f t="shared" si="52"/>
        <v>16</v>
      </c>
      <c r="Z268" s="36">
        <f>IFERROR(IF(Y268=0,"",ROUNDUP(Y268/H268,0)*0.00902),"")</f>
        <v>3.6080000000000001E-2</v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16.84</v>
      </c>
      <c r="BN268" s="64">
        <f t="shared" si="54"/>
        <v>16.84</v>
      </c>
      <c r="BO268" s="64">
        <f t="shared" si="55"/>
        <v>3.0303030303030304E-2</v>
      </c>
      <c r="BP268" s="64">
        <f t="shared" si="56"/>
        <v>3.0303030303030304E-2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40</v>
      </c>
      <c r="Y271" s="762">
        <f t="shared" si="52"/>
        <v>40</v>
      </c>
      <c r="Z271" s="36">
        <f>IFERROR(IF(Y271=0,"",ROUNDUP(Y271/H271,0)*0.00902),"")</f>
        <v>9.0200000000000002E-2</v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42.1</v>
      </c>
      <c r="BN271" s="64">
        <f t="shared" si="54"/>
        <v>42.1</v>
      </c>
      <c r="BO271" s="64">
        <f t="shared" si="55"/>
        <v>7.575757575757576E-2</v>
      </c>
      <c r="BP271" s="64">
        <f t="shared" si="56"/>
        <v>7.575757575757576E-2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19.172413793103448</v>
      </c>
      <c r="Y272" s="763">
        <f>IFERROR(Y263/H263,"0")+IFERROR(Y264/H264,"0")+IFERROR(Y265/H265,"0")+IFERROR(Y266/H266,"0")+IFERROR(Y267/H267,"0")+IFERROR(Y268/H268,"0")+IFERROR(Y269/H269,"0")+IFERROR(Y270/H270,"0")+IFERROR(Y271/H271,"0")</f>
        <v>20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0.25678000000000001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116</v>
      </c>
      <c r="Y273" s="763">
        <f>IFERROR(SUM(Y263:Y271),"0")</f>
        <v>125.6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140</v>
      </c>
      <c r="Y309" s="762">
        <f t="shared" si="62"/>
        <v>141.6</v>
      </c>
      <c r="Z309" s="36">
        <f>IFERROR(IF(Y309=0,"",ROUNDUP(Y309/H309,0)*0.00753),"")</f>
        <v>0.44427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155.8666666666667</v>
      </c>
      <c r="BN309" s="64">
        <f t="shared" si="64"/>
        <v>157.64800000000002</v>
      </c>
      <c r="BO309" s="64">
        <f t="shared" si="65"/>
        <v>0.37393162393162394</v>
      </c>
      <c r="BP309" s="64">
        <f t="shared" si="66"/>
        <v>0.37820512820512819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320</v>
      </c>
      <c r="Y310" s="762">
        <f t="shared" si="62"/>
        <v>321.59999999999997</v>
      </c>
      <c r="Z310" s="36">
        <f>IFERROR(IF(Y310=0,"",ROUNDUP(Y310/H310,0)*0.00753),"")</f>
        <v>1.00902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346.66666666666669</v>
      </c>
      <c r="BN310" s="64">
        <f t="shared" si="64"/>
        <v>348.4</v>
      </c>
      <c r="BO310" s="64">
        <f t="shared" si="65"/>
        <v>0.85470085470085477</v>
      </c>
      <c r="BP310" s="64">
        <f t="shared" si="66"/>
        <v>0.85897435897435892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191.66666666666669</v>
      </c>
      <c r="Y312" s="763">
        <f>IFERROR(Y306/H306,"0")+IFERROR(Y307/H307,"0")+IFERROR(Y308/H308,"0")+IFERROR(Y309/H309,"0")+IFERROR(Y310/H310,"0")+IFERROR(Y311/H311,"0")</f>
        <v>193</v>
      </c>
      <c r="Z312" s="763">
        <f>IFERROR(IF(Z306="",0,Z306),"0")+IFERROR(IF(Z307="",0,Z307),"0")+IFERROR(IF(Z308="",0,Z308),"0")+IFERROR(IF(Z309="",0,Z309),"0")+IFERROR(IF(Z310="",0,Z310),"0")+IFERROR(IF(Z311="",0,Z311),"0")</f>
        <v>1.45329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460</v>
      </c>
      <c r="Y313" s="763">
        <f>IFERROR(SUM(Y306:Y311),"0")</f>
        <v>463.19999999999993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175</v>
      </c>
      <c r="Y347" s="762">
        <f>IFERROR(IF(X347="",0,CEILING((X347/$H347),1)*$H347),"")</f>
        <v>176.4</v>
      </c>
      <c r="Z347" s="36">
        <f>IFERROR(IF(Y347=0,"",ROUNDUP(Y347/H347,0)*0.00502),"")</f>
        <v>0.42168</v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183.33333333333334</v>
      </c>
      <c r="BN347" s="64">
        <f>IFERROR(Y347*I347/H347,"0")</f>
        <v>184.8</v>
      </c>
      <c r="BO347" s="64">
        <f>IFERROR(1/J347*(X347/H347),"0")</f>
        <v>0.35612535612535612</v>
      </c>
      <c r="BP347" s="64">
        <f>IFERROR(1/J347*(Y347/H347),"0")</f>
        <v>0.35897435897435903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83.333333333333329</v>
      </c>
      <c r="Y349" s="763">
        <f>IFERROR(Y347/H347,"0")+IFERROR(Y348/H348,"0")</f>
        <v>84</v>
      </c>
      <c r="Z349" s="763">
        <f>IFERROR(IF(Z347="",0,Z347),"0")+IFERROR(IF(Z348="",0,Z348),"0")</f>
        <v>0.42168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175</v>
      </c>
      <c r="Y350" s="763">
        <f>IFERROR(SUM(Y347:Y348),"0")</f>
        <v>176.4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8</v>
      </c>
      <c r="Y357" s="762">
        <f t="shared" si="67"/>
        <v>8</v>
      </c>
      <c r="Z357" s="36">
        <f>IFERROR(IF(Y357=0,"",ROUNDUP(Y357/H357,0)*0.00902),"")</f>
        <v>1.804E-2</v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8.42</v>
      </c>
      <c r="BN357" s="64">
        <f t="shared" si="69"/>
        <v>8.42</v>
      </c>
      <c r="BO357" s="64">
        <f t="shared" si="70"/>
        <v>1.5151515151515152E-2</v>
      </c>
      <c r="BP357" s="64">
        <f t="shared" si="71"/>
        <v>1.5151515151515152E-2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12</v>
      </c>
      <c r="Y361" s="762">
        <f t="shared" si="67"/>
        <v>12</v>
      </c>
      <c r="Z361" s="36">
        <f>IFERROR(IF(Y361=0,"",ROUNDUP(Y361/H361,0)*0.00902),"")</f>
        <v>2.7060000000000001E-2</v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12.629999999999999</v>
      </c>
      <c r="BN361" s="64">
        <f t="shared" si="69"/>
        <v>12.629999999999999</v>
      </c>
      <c r="BO361" s="64">
        <f t="shared" si="70"/>
        <v>2.2727272727272728E-2</v>
      </c>
      <c r="BP361" s="64">
        <f t="shared" si="71"/>
        <v>2.2727272727272728E-2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5</v>
      </c>
      <c r="Y362" s="763">
        <f>IFERROR(Y353/H353,"0")+IFERROR(Y354/H354,"0")+IFERROR(Y355/H355,"0")+IFERROR(Y356/H356,"0")+IFERROR(Y357/H357,"0")+IFERROR(Y358/H358,"0")+IFERROR(Y359/H359,"0")+IFERROR(Y360/H360,"0")+IFERROR(Y361/H361,"0")</f>
        <v>5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4.5100000000000001E-2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20</v>
      </c>
      <c r="Y363" s="763">
        <f>IFERROR(SUM(Y353:Y361),"0")</f>
        <v>20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50</v>
      </c>
      <c r="Y381" s="762">
        <f>IFERROR(IF(X381="",0,CEILING((X381/$H381),1)*$H381),"")</f>
        <v>50.400000000000006</v>
      </c>
      <c r="Z381" s="36">
        <f>IFERROR(IF(Y381=0,"",ROUNDUP(Y381/H381,0)*0.02175),"")</f>
        <v>0.1305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53.357142857142861</v>
      </c>
      <c r="BN381" s="64">
        <f>IFERROR(Y381*I381/H381,"0")</f>
        <v>53.784000000000006</v>
      </c>
      <c r="BO381" s="64">
        <f>IFERROR(1/J381*(X381/H381),"0")</f>
        <v>0.10629251700680271</v>
      </c>
      <c r="BP381" s="64">
        <f>IFERROR(1/J381*(Y381/H381),"0")</f>
        <v>0.10714285714285714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350</v>
      </c>
      <c r="Y382" s="762">
        <f>IFERROR(IF(X382="",0,CEILING((X382/$H382),1)*$H382),"")</f>
        <v>351</v>
      </c>
      <c r="Z382" s="36">
        <f>IFERROR(IF(Y382=0,"",ROUNDUP(Y382/H382,0)*0.02175),"")</f>
        <v>0.9787499999999999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375.30769230769232</v>
      </c>
      <c r="BN382" s="64">
        <f>IFERROR(Y382*I382/H382,"0")</f>
        <v>376.38000000000005</v>
      </c>
      <c r="BO382" s="64">
        <f>IFERROR(1/J382*(X382/H382),"0")</f>
        <v>0.80128205128205132</v>
      </c>
      <c r="BP382" s="64">
        <f>IFERROR(1/J382*(Y382/H382),"0")</f>
        <v>0.80357142857142849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20</v>
      </c>
      <c r="Y383" s="762">
        <f>IFERROR(IF(X383="",0,CEILING((X383/$H383),1)*$H383),"")</f>
        <v>25.200000000000003</v>
      </c>
      <c r="Z383" s="36">
        <f>IFERROR(IF(Y383=0,"",ROUNDUP(Y383/H383,0)*0.02175),"")</f>
        <v>6.5250000000000002E-2</v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21.342857142857142</v>
      </c>
      <c r="BN383" s="64">
        <f>IFERROR(Y383*I383/H383,"0")</f>
        <v>26.892000000000003</v>
      </c>
      <c r="BO383" s="64">
        <f>IFERROR(1/J383*(X383/H383),"0")</f>
        <v>4.2517006802721087E-2</v>
      </c>
      <c r="BP383" s="64">
        <f>IFERROR(1/J383*(Y383/H383),"0")</f>
        <v>5.3571428571428568E-2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53.205128205128204</v>
      </c>
      <c r="Y384" s="763">
        <f>IFERROR(Y381/H381,"0")+IFERROR(Y382/H382,"0")+IFERROR(Y383/H383,"0")</f>
        <v>54</v>
      </c>
      <c r="Z384" s="763">
        <f>IFERROR(IF(Z381="",0,Z381),"0")+IFERROR(IF(Z382="",0,Z382),"0")+IFERROR(IF(Z383="",0,Z383),"0")</f>
        <v>1.1744999999999999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420</v>
      </c>
      <c r="Y385" s="763">
        <f>IFERROR(SUM(Y381:Y383),"0")</f>
        <v>426.59999999999997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25.5</v>
      </c>
      <c r="Y389" s="762">
        <f>IFERROR(IF(X389="",0,CEILING((X389/$H389),1)*$H389),"")</f>
        <v>25.5</v>
      </c>
      <c r="Z389" s="36">
        <f>IFERROR(IF(Y389=0,"",ROUNDUP(Y389/H389,0)*0.00753),"")</f>
        <v>7.5300000000000006E-2</v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29.75</v>
      </c>
      <c r="BN389" s="64">
        <f>IFERROR(Y389*I389/H389,"0")</f>
        <v>29.75</v>
      </c>
      <c r="BO389" s="64">
        <f>IFERROR(1/J389*(X389/H389),"0")</f>
        <v>6.4102564102564097E-2</v>
      </c>
      <c r="BP389" s="64">
        <f>IFERROR(1/J389*(Y389/H389),"0")</f>
        <v>6.4102564102564097E-2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204</v>
      </c>
      <c r="Y390" s="762">
        <f>IFERROR(IF(X390="",0,CEILING((X390/$H390),1)*$H390),"")</f>
        <v>204</v>
      </c>
      <c r="Z390" s="36">
        <f>IFERROR(IF(Y390=0,"",ROUNDUP(Y390/H390,0)*0.00753),"")</f>
        <v>0.60240000000000005</v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232.00000000000003</v>
      </c>
      <c r="BN390" s="64">
        <f>IFERROR(Y390*I390/H390,"0")</f>
        <v>232.00000000000003</v>
      </c>
      <c r="BO390" s="64">
        <f>IFERROR(1/J390*(X390/H390),"0")</f>
        <v>0.51282051282051277</v>
      </c>
      <c r="BP390" s="64">
        <f>IFERROR(1/J390*(Y390/H390),"0")</f>
        <v>0.51282051282051277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90</v>
      </c>
      <c r="Y391" s="763">
        <f>IFERROR(Y387/H387,"0")+IFERROR(Y388/H388,"0")+IFERROR(Y389/H389,"0")+IFERROR(Y390/H390,"0")</f>
        <v>90</v>
      </c>
      <c r="Z391" s="763">
        <f>IFERROR(IF(Z387="",0,Z387),"0")+IFERROR(IF(Z388="",0,Z388),"0")+IFERROR(IF(Z389="",0,Z389),"0")+IFERROR(IF(Z390="",0,Z390),"0")</f>
        <v>0.67770000000000008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229.5</v>
      </c>
      <c r="Y392" s="763">
        <f>IFERROR(SUM(Y387:Y390),"0")</f>
        <v>229.5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50</v>
      </c>
      <c r="Y396" s="762">
        <f>IFERROR(IF(X396="",0,CEILING((X396/$H396),1)*$H396),"")</f>
        <v>50</v>
      </c>
      <c r="Z396" s="36">
        <f>IFERROR(IF(Y396=0,"",ROUNDUP(Y396/H396,0)*0.00474),"")</f>
        <v>0.11850000000000001</v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56.000000000000007</v>
      </c>
      <c r="BN396" s="64">
        <f>IFERROR(Y396*I396/H396,"0")</f>
        <v>56.000000000000007</v>
      </c>
      <c r="BO396" s="64">
        <f>IFERROR(1/J396*(X396/H396),"0")</f>
        <v>0.10504201680672269</v>
      </c>
      <c r="BP396" s="64">
        <f>IFERROR(1/J396*(Y396/H396),"0")</f>
        <v>0.10504201680672269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25</v>
      </c>
      <c r="Y397" s="763">
        <f>IFERROR(Y394/H394,"0")+IFERROR(Y395/H395,"0")+IFERROR(Y396/H396,"0")</f>
        <v>25</v>
      </c>
      <c r="Z397" s="763">
        <f>IFERROR(IF(Z394="",0,Z394),"0")+IFERROR(IF(Z395="",0,Z395),"0")+IFERROR(IF(Z396="",0,Z396),"0")</f>
        <v>0.11850000000000001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50</v>
      </c>
      <c r="Y398" s="763">
        <f>IFERROR(SUM(Y394:Y396),"0")</f>
        <v>50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27</v>
      </c>
      <c r="Y401" s="762">
        <f>IFERROR(IF(X401="",0,CEILING((X401/$H401),1)*$H401),"")</f>
        <v>27</v>
      </c>
      <c r="Z401" s="36">
        <f>IFERROR(IF(Y401=0,"",ROUNDUP(Y401/H401,0)*0.00753),"")</f>
        <v>0.11295000000000001</v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30.72</v>
      </c>
      <c r="BN401" s="64">
        <f>IFERROR(Y401*I401/H401,"0")</f>
        <v>30.72</v>
      </c>
      <c r="BO401" s="64">
        <f>IFERROR(1/J401*(X401/H401),"0")</f>
        <v>9.6153846153846145E-2</v>
      </c>
      <c r="BP401" s="64">
        <f>IFERROR(1/J401*(Y401/H401),"0")</f>
        <v>9.6153846153846145E-2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15</v>
      </c>
      <c r="Y402" s="763">
        <f>IFERROR(Y401/H401,"0")</f>
        <v>15</v>
      </c>
      <c r="Z402" s="763">
        <f>IFERROR(IF(Z401="",0,Z401),"0")</f>
        <v>0.11295000000000001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27</v>
      </c>
      <c r="Y403" s="763">
        <f>IFERROR(SUM(Y401:Y401),"0")</f>
        <v>27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665</v>
      </c>
      <c r="Y406" s="762">
        <f>IFERROR(IF(X406="",0,CEILING((X406/$H406),1)*$H406),"")</f>
        <v>665.7</v>
      </c>
      <c r="Z406" s="36">
        <f>IFERROR(IF(Y406=0,"",ROUNDUP(Y406/H406,0)*0.00753),"")</f>
        <v>2.3870100000000001</v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751.13333333333321</v>
      </c>
      <c r="BN406" s="64">
        <f>IFERROR(Y406*I406/H406,"0")</f>
        <v>751.92399999999998</v>
      </c>
      <c r="BO406" s="64">
        <f>IFERROR(1/J406*(X406/H406),"0")</f>
        <v>2.0299145299145298</v>
      </c>
      <c r="BP406" s="64">
        <f>IFERROR(1/J406*(Y406/H406),"0")</f>
        <v>2.0320512820512819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420</v>
      </c>
      <c r="Y407" s="762">
        <f>IFERROR(IF(X407="",0,CEILING((X407/$H407),1)*$H407),"")</f>
        <v>420</v>
      </c>
      <c r="Z407" s="36">
        <f>IFERROR(IF(Y407=0,"",ROUNDUP(Y407/H407,0)*0.00753),"")</f>
        <v>1.506</v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471.99999999999994</v>
      </c>
      <c r="BN407" s="64">
        <f>IFERROR(Y407*I407/H407,"0")</f>
        <v>471.99999999999994</v>
      </c>
      <c r="BO407" s="64">
        <f>IFERROR(1/J407*(X407/H407),"0")</f>
        <v>1.2820512820512819</v>
      </c>
      <c r="BP407" s="64">
        <f>IFERROR(1/J407*(Y407/H407),"0")</f>
        <v>1.2820512820512819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516.66666666666663</v>
      </c>
      <c r="Y408" s="763">
        <f>IFERROR(Y405/H405,"0")+IFERROR(Y406/H406,"0")+IFERROR(Y407/H407,"0")</f>
        <v>517</v>
      </c>
      <c r="Z408" s="763">
        <f>IFERROR(IF(Z405="",0,Z405),"0")+IFERROR(IF(Z406="",0,Z406),"0")+IFERROR(IF(Z407="",0,Z407),"0")</f>
        <v>3.8930100000000003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1085</v>
      </c>
      <c r="Y409" s="763">
        <f>IFERROR(SUM(Y405:Y407),"0")</f>
        <v>1085.7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1200</v>
      </c>
      <c r="Y414" s="762">
        <f t="shared" si="77"/>
        <v>1200</v>
      </c>
      <c r="Z414" s="36">
        <f>IFERROR(IF(Y414=0,"",ROUNDUP(Y414/H414,0)*0.02175),"")</f>
        <v>1.7399999999999998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1238.4000000000001</v>
      </c>
      <c r="BN414" s="64">
        <f t="shared" si="79"/>
        <v>1238.4000000000001</v>
      </c>
      <c r="BO414" s="64">
        <f t="shared" si="80"/>
        <v>1.6666666666666665</v>
      </c>
      <c r="BP414" s="64">
        <f t="shared" si="81"/>
        <v>1.6666666666666665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1100</v>
      </c>
      <c r="Y416" s="762">
        <f t="shared" si="77"/>
        <v>1110</v>
      </c>
      <c r="Z416" s="36">
        <f>IFERROR(IF(Y416=0,"",ROUNDUP(Y416/H416,0)*0.02175),"")</f>
        <v>1.6094999999999999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1135.2</v>
      </c>
      <c r="BN416" s="64">
        <f t="shared" si="79"/>
        <v>1145.52</v>
      </c>
      <c r="BO416" s="64">
        <f t="shared" si="80"/>
        <v>1.5277777777777777</v>
      </c>
      <c r="BP416" s="64">
        <f t="shared" si="81"/>
        <v>1.5416666666666665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1600</v>
      </c>
      <c r="Y419" s="762">
        <f t="shared" si="77"/>
        <v>1605</v>
      </c>
      <c r="Z419" s="36">
        <f>IFERROR(IF(Y419=0,"",ROUNDUP(Y419/H419,0)*0.02175),"")</f>
        <v>2.3272499999999998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1651.2</v>
      </c>
      <c r="BN419" s="64">
        <f t="shared" si="79"/>
        <v>1656.3600000000001</v>
      </c>
      <c r="BO419" s="64">
        <f t="shared" si="80"/>
        <v>2.2222222222222223</v>
      </c>
      <c r="BP419" s="64">
        <f t="shared" si="81"/>
        <v>2.2291666666666665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15</v>
      </c>
      <c r="Y423" s="762">
        <f t="shared" si="77"/>
        <v>15</v>
      </c>
      <c r="Z423" s="36">
        <f>IFERROR(IF(Y423=0,"",ROUNDUP(Y423/H423,0)*0.00902),"")</f>
        <v>2.7060000000000001E-2</v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15.63</v>
      </c>
      <c r="BN423" s="64">
        <f t="shared" si="79"/>
        <v>15.63</v>
      </c>
      <c r="BO423" s="64">
        <f t="shared" si="80"/>
        <v>2.2727272727272728E-2</v>
      </c>
      <c r="BP423" s="64">
        <f t="shared" si="81"/>
        <v>2.2727272727272728E-2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263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264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5.7038099999999998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3915</v>
      </c>
      <c r="Y425" s="763">
        <f>IFERROR(SUM(Y413:Y423),"0")</f>
        <v>3930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1300</v>
      </c>
      <c r="Y427" s="762">
        <f>IFERROR(IF(X427="",0,CEILING((X427/$H427),1)*$H427),"")</f>
        <v>1305</v>
      </c>
      <c r="Z427" s="36">
        <f>IFERROR(IF(Y427=0,"",ROUNDUP(Y427/H427,0)*0.02175),"")</f>
        <v>1.8922499999999998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1341.6</v>
      </c>
      <c r="BN427" s="64">
        <f>IFERROR(Y427*I427/H427,"0")</f>
        <v>1346.76</v>
      </c>
      <c r="BO427" s="64">
        <f>IFERROR(1/J427*(X427/H427),"0")</f>
        <v>1.8055555555555556</v>
      </c>
      <c r="BP427" s="64">
        <f>IFERROR(1/J427*(Y427/H427),"0")</f>
        <v>1.8125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4</v>
      </c>
      <c r="Y428" s="762">
        <f>IFERROR(IF(X428="",0,CEILING((X428/$H428),1)*$H428),"")</f>
        <v>4</v>
      </c>
      <c r="Z428" s="36">
        <f>IFERROR(IF(Y428=0,"",ROUNDUP(Y428/H428,0)*0.00902),"")</f>
        <v>9.0200000000000002E-3</v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4.21</v>
      </c>
      <c r="BN428" s="64">
        <f>IFERROR(Y428*I428/H428,"0")</f>
        <v>4.21</v>
      </c>
      <c r="BO428" s="64">
        <f>IFERROR(1/J428*(X428/H428),"0")</f>
        <v>7.575757575757576E-3</v>
      </c>
      <c r="BP428" s="64">
        <f>IFERROR(1/J428*(Y428/H428),"0")</f>
        <v>7.575757575757576E-3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87.666666666666671</v>
      </c>
      <c r="Y429" s="763">
        <f>IFERROR(Y427/H427,"0")+IFERROR(Y428/H428,"0")</f>
        <v>88</v>
      </c>
      <c r="Z429" s="763">
        <f>IFERROR(IF(Z427="",0,Z427),"0")+IFERROR(IF(Z428="",0,Z428),"0")</f>
        <v>1.9012699999999998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1304</v>
      </c>
      <c r="Y430" s="763">
        <f>IFERROR(SUM(Y427:Y428),"0")</f>
        <v>1309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50</v>
      </c>
      <c r="Y438" s="762">
        <f>IFERROR(IF(X438="",0,CEILING((X438/$H438),1)*$H438),"")</f>
        <v>54.6</v>
      </c>
      <c r="Z438" s="36">
        <f>IFERROR(IF(Y438=0,"",ROUNDUP(Y438/H438,0)*0.02175),"")</f>
        <v>0.15225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53.61538461538462</v>
      </c>
      <c r="BN438" s="64">
        <f>IFERROR(Y438*I438/H438,"0")</f>
        <v>58.548000000000009</v>
      </c>
      <c r="BO438" s="64">
        <f>IFERROR(1/J438*(X438/H438),"0")</f>
        <v>0.11446886446886446</v>
      </c>
      <c r="BP438" s="64">
        <f>IFERROR(1/J438*(Y438/H438),"0")</f>
        <v>0.125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6.4102564102564106</v>
      </c>
      <c r="Y440" s="763">
        <f>IFERROR(Y438/H438,"0")+IFERROR(Y439/H439,"0")</f>
        <v>7</v>
      </c>
      <c r="Z440" s="763">
        <f>IFERROR(IF(Z438="",0,Z438),"0")+IFERROR(IF(Z439="",0,Z439),"0")</f>
        <v>0.15225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50</v>
      </c>
      <c r="Y441" s="763">
        <f>IFERROR(SUM(Y438:Y439),"0")</f>
        <v>54.6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70</v>
      </c>
      <c r="Y449" s="762">
        <f t="shared" si="82"/>
        <v>72</v>
      </c>
      <c r="Z449" s="36">
        <f t="shared" si="83"/>
        <v>0.1305</v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72.8</v>
      </c>
      <c r="BN449" s="64">
        <f t="shared" si="85"/>
        <v>74.88000000000001</v>
      </c>
      <c r="BO449" s="64">
        <f t="shared" si="86"/>
        <v>0.10416666666666666</v>
      </c>
      <c r="BP449" s="64">
        <f t="shared" si="87"/>
        <v>0.10714285714285714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5.833333333333333</v>
      </c>
      <c r="Y451" s="763">
        <f>IFERROR(Y444/H444,"0")+IFERROR(Y445/H445,"0")+IFERROR(Y446/H446,"0")+IFERROR(Y447/H447,"0")+IFERROR(Y448/H448,"0")+IFERROR(Y449/H449,"0")+IFERROR(Y450/H450,"0")</f>
        <v>6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0.1305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70</v>
      </c>
      <c r="Y452" s="763">
        <f>IFERROR(SUM(Y444:Y450),"0")</f>
        <v>72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30</v>
      </c>
      <c r="Y459" s="762">
        <f>IFERROR(IF(X459="",0,CEILING((X459/$H459),1)*$H459),"")</f>
        <v>31.2</v>
      </c>
      <c r="Z459" s="36">
        <f>IFERROR(IF(Y459=0,"",ROUNDUP(Y459/H459,0)*0.02175),"")</f>
        <v>8.6999999999999994E-2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32.169230769230772</v>
      </c>
      <c r="BN459" s="64">
        <f>IFERROR(Y459*I459/H459,"0")</f>
        <v>33.456000000000003</v>
      </c>
      <c r="BO459" s="64">
        <f>IFERROR(1/J459*(X459/H459),"0")</f>
        <v>6.8681318681318673E-2</v>
      </c>
      <c r="BP459" s="64">
        <f>IFERROR(1/J459*(Y459/H459),"0")</f>
        <v>7.1428571428571425E-2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3.8461538461538463</v>
      </c>
      <c r="Y464" s="763">
        <f>IFERROR(Y459/H459,"0")+IFERROR(Y460/H460,"0")+IFERROR(Y461/H461,"0")+IFERROR(Y462/H462,"0")+IFERROR(Y463/H463,"0")</f>
        <v>4</v>
      </c>
      <c r="Z464" s="763">
        <f>IFERROR(IF(Z459="",0,Z459),"0")+IFERROR(IF(Z460="",0,Z460),"0")+IFERROR(IF(Z461="",0,Z461),"0")+IFERROR(IF(Z462="",0,Z462),"0")+IFERROR(IF(Z463="",0,Z463),"0")</f>
        <v>8.6999999999999994E-2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30</v>
      </c>
      <c r="Y465" s="763">
        <f>IFERROR(SUM(Y459:Y463),"0")</f>
        <v>31.2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30</v>
      </c>
      <c r="Y478" s="762">
        <f t="shared" si="88"/>
        <v>33.6</v>
      </c>
      <c r="Z478" s="36">
        <f>IFERROR(IF(Y478=0,"",ROUNDUP(Y478/H478,0)*0.00753),"")</f>
        <v>6.0240000000000002E-2</v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31.642857142857135</v>
      </c>
      <c r="BN478" s="64">
        <f t="shared" si="90"/>
        <v>35.44</v>
      </c>
      <c r="BO478" s="64">
        <f t="shared" si="91"/>
        <v>4.5787545787545784E-2</v>
      </c>
      <c r="BP478" s="64">
        <f t="shared" si="92"/>
        <v>5.128205128205128E-2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30</v>
      </c>
      <c r="Y480" s="762">
        <f t="shared" si="88"/>
        <v>33.6</v>
      </c>
      <c r="Z480" s="36">
        <f>IFERROR(IF(Y480=0,"",ROUNDUP(Y480/H480,0)*0.00753),"")</f>
        <v>6.0240000000000002E-2</v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31.642857142857135</v>
      </c>
      <c r="BN480" s="64">
        <f t="shared" si="90"/>
        <v>35.44</v>
      </c>
      <c r="BO480" s="64">
        <f t="shared" si="91"/>
        <v>4.5787545787545784E-2</v>
      </c>
      <c r="BP480" s="64">
        <f t="shared" si="92"/>
        <v>5.128205128205128E-2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70</v>
      </c>
      <c r="Y484" s="762">
        <f t="shared" si="88"/>
        <v>71.400000000000006</v>
      </c>
      <c r="Z484" s="36">
        <f t="shared" si="93"/>
        <v>0.17068</v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74.333333333333329</v>
      </c>
      <c r="BN484" s="64">
        <f t="shared" si="90"/>
        <v>75.820000000000007</v>
      </c>
      <c r="BO484" s="64">
        <f t="shared" si="91"/>
        <v>0.14245014245014245</v>
      </c>
      <c r="BP484" s="64">
        <f t="shared" si="92"/>
        <v>0.14529914529914531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52.5</v>
      </c>
      <c r="Y488" s="762">
        <f t="shared" si="88"/>
        <v>52.5</v>
      </c>
      <c r="Z488" s="36">
        <f t="shared" si="93"/>
        <v>0.1255</v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55.75</v>
      </c>
      <c r="BN488" s="64">
        <f t="shared" si="90"/>
        <v>55.75</v>
      </c>
      <c r="BO488" s="64">
        <f t="shared" si="91"/>
        <v>0.10683760683760685</v>
      </c>
      <c r="BP488" s="64">
        <f t="shared" si="92"/>
        <v>0.10683760683760685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42</v>
      </c>
      <c r="Y492" s="762">
        <f t="shared" si="88"/>
        <v>42</v>
      </c>
      <c r="Z492" s="36">
        <f t="shared" si="93"/>
        <v>0.1004</v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44.599999999999994</v>
      </c>
      <c r="BN492" s="64">
        <f t="shared" si="90"/>
        <v>44.599999999999994</v>
      </c>
      <c r="BO492" s="64">
        <f t="shared" si="91"/>
        <v>8.5470085470085472E-2</v>
      </c>
      <c r="BP492" s="64">
        <f t="shared" si="92"/>
        <v>8.5470085470085472E-2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92.61904761904762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95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0.51705999999999996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224.5</v>
      </c>
      <c r="Y497" s="763">
        <f>IFERROR(SUM(Y477:Y495),"0")</f>
        <v>233.10000000000002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1.8</v>
      </c>
      <c r="Y504" s="762">
        <f>IFERROR(IF(X504="",0,CEILING((X504/$H504),1)*$H504),"")</f>
        <v>2.4</v>
      </c>
      <c r="Z504" s="36">
        <f>IFERROR(IF(Y504=0,"",ROUNDUP(Y504/H504,0)*0.00627),"")</f>
        <v>1.2540000000000001E-2</v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2.7</v>
      </c>
      <c r="BN504" s="64">
        <f>IFERROR(Y504*I504/H504,"0")</f>
        <v>3.6000000000000005</v>
      </c>
      <c r="BO504" s="64">
        <f>IFERROR(1/J504*(X504/H504),"0")</f>
        <v>7.4999999999999997E-3</v>
      </c>
      <c r="BP504" s="64">
        <f>IFERROR(1/J504*(Y504/H504),"0")</f>
        <v>0.01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3.3</v>
      </c>
      <c r="Y505" s="762">
        <f>IFERROR(IF(X505="",0,CEILING((X505/$H505),1)*$H505),"")</f>
        <v>3.96</v>
      </c>
      <c r="Z505" s="36">
        <f>IFERROR(IF(Y505=0,"",ROUNDUP(Y505/H505,0)*0.00627),"")</f>
        <v>1.881E-2</v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4.6999999999999993</v>
      </c>
      <c r="BN505" s="64">
        <f>IFERROR(Y505*I505/H505,"0")</f>
        <v>5.64</v>
      </c>
      <c r="BO505" s="64">
        <f>IFERROR(1/J505*(X505/H505),"0")</f>
        <v>1.2499999999999997E-2</v>
      </c>
      <c r="BP505" s="64">
        <f>IFERROR(1/J505*(Y505/H505),"0")</f>
        <v>1.4999999999999999E-2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3.9999999999999996</v>
      </c>
      <c r="Y506" s="763">
        <f>IFERROR(Y504/H504,"0")+IFERROR(Y505/H505,"0")</f>
        <v>5</v>
      </c>
      <c r="Z506" s="763">
        <f>IFERROR(IF(Z504="",0,Z504),"0")+IFERROR(IF(Z505="",0,Z505),"0")</f>
        <v>3.1350000000000003E-2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5.0999999999999996</v>
      </c>
      <c r="Y507" s="763">
        <f>IFERROR(SUM(Y504:Y505),"0")</f>
        <v>6.3599999999999994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10.5</v>
      </c>
      <c r="Y518" s="762">
        <f>IFERROR(IF(X518="",0,CEILING((X518/$H518),1)*$H518),"")</f>
        <v>10.5</v>
      </c>
      <c r="Z518" s="36">
        <f>IFERROR(IF(Y518=0,"",ROUNDUP(Y518/H518,0)*0.00502),"")</f>
        <v>2.5100000000000001E-2</v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11.149999999999999</v>
      </c>
      <c r="BN518" s="64">
        <f>IFERROR(Y518*I518/H518,"0")</f>
        <v>11.149999999999999</v>
      </c>
      <c r="BO518" s="64">
        <f>IFERROR(1/J518*(X518/H518),"0")</f>
        <v>2.1367521367521368E-2</v>
      </c>
      <c r="BP518" s="64">
        <f>IFERROR(1/J518*(Y518/H518),"0")</f>
        <v>2.1367521367521368E-2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5</v>
      </c>
      <c r="Y519" s="763">
        <f>IFERROR(Y514/H514,"0")+IFERROR(Y515/H515,"0")+IFERROR(Y516/H516,"0")+IFERROR(Y517/H517,"0")+IFERROR(Y518/H518,"0")</f>
        <v>5</v>
      </c>
      <c r="Z519" s="763">
        <f>IFERROR(IF(Z514="",0,Z514),"0")+IFERROR(IF(Z515="",0,Z515),"0")+IFERROR(IF(Z516="",0,Z516),"0")+IFERROR(IF(Z517="",0,Z517),"0")+IFERROR(IF(Z518="",0,Z518),"0")</f>
        <v>2.5100000000000001E-2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10.5</v>
      </c>
      <c r="Y520" s="763">
        <f>IFERROR(SUM(Y514:Y518),"0")</f>
        <v>10.5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1.8</v>
      </c>
      <c r="Y522" s="762">
        <f>IFERROR(IF(X522="",0,CEILING((X522/$H522),1)*$H522),"")</f>
        <v>2.4</v>
      </c>
      <c r="Z522" s="36">
        <f>IFERROR(IF(Y522=0,"",ROUNDUP(Y522/H522,0)*0.00627),"")</f>
        <v>1.2540000000000001E-2</v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2.7</v>
      </c>
      <c r="BN522" s="64">
        <f>IFERROR(Y522*I522/H522,"0")</f>
        <v>3.6000000000000005</v>
      </c>
      <c r="BO522" s="64">
        <f>IFERROR(1/J522*(X522/H522),"0")</f>
        <v>7.4999999999999997E-3</v>
      </c>
      <c r="BP522" s="64">
        <f>IFERROR(1/J522*(Y522/H522),"0")</f>
        <v>0.01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1.5</v>
      </c>
      <c r="Y523" s="763">
        <f>IFERROR(Y522/H522,"0")</f>
        <v>2</v>
      </c>
      <c r="Z523" s="763">
        <f>IFERROR(IF(Z522="",0,Z522),"0")</f>
        <v>1.2540000000000001E-2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1.8</v>
      </c>
      <c r="Y524" s="763">
        <f>IFERROR(SUM(Y522:Y522),"0")</f>
        <v>2.4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4.5</v>
      </c>
      <c r="Y526" s="762">
        <f>IFERROR(IF(X526="",0,CEILING((X526/$H526),1)*$H526),"")</f>
        <v>6</v>
      </c>
      <c r="Z526" s="36">
        <f>IFERROR(IF(Y526=0,"",ROUNDUP(Y526/H526,0)*0.00627),"")</f>
        <v>1.2540000000000001E-2</v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5.3999999999999995</v>
      </c>
      <c r="BN526" s="64">
        <f>IFERROR(Y526*I526/H526,"0")</f>
        <v>7.2</v>
      </c>
      <c r="BO526" s="64">
        <f>IFERROR(1/J526*(X526/H526),"0")</f>
        <v>7.4999999999999997E-3</v>
      </c>
      <c r="BP526" s="64">
        <f>IFERROR(1/J526*(Y526/H526),"0")</f>
        <v>0.01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1.5</v>
      </c>
      <c r="Y527" s="763">
        <f>IFERROR(Y526/H526,"0")</f>
        <v>2</v>
      </c>
      <c r="Z527" s="763">
        <f>IFERROR(IF(Z526="",0,Z526),"0")</f>
        <v>1.2540000000000001E-2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4.5</v>
      </c>
      <c r="Y528" s="763">
        <f>IFERROR(SUM(Y526:Y526),"0")</f>
        <v>6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6</v>
      </c>
      <c r="Y531" s="762">
        <f>IFERROR(IF(X531="",0,CEILING((X531/$H531),1)*$H531),"")</f>
        <v>6</v>
      </c>
      <c r="Z531" s="36">
        <f>IFERROR(IF(Y531=0,"",ROUNDUP(Y531/H531,0)*0.00502),"")</f>
        <v>2.5100000000000001E-2</v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6.8600000000000012</v>
      </c>
      <c r="BN531" s="64">
        <f>IFERROR(Y531*I531/H531,"0")</f>
        <v>6.8600000000000012</v>
      </c>
      <c r="BO531" s="64">
        <f>IFERROR(1/J531*(X531/H531),"0")</f>
        <v>2.1367521367521368E-2</v>
      </c>
      <c r="BP531" s="64">
        <f>IFERROR(1/J531*(Y531/H531),"0")</f>
        <v>2.1367521367521368E-2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6</v>
      </c>
      <c r="Y532" s="762">
        <f>IFERROR(IF(X532="",0,CEILING((X532/$H532),1)*$H532),"")</f>
        <v>6</v>
      </c>
      <c r="Z532" s="36">
        <f>IFERROR(IF(Y532=0,"",ROUNDUP(Y532/H532,0)*0.00502),"")</f>
        <v>2.5100000000000001E-2</v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6.5000000000000009</v>
      </c>
      <c r="BN532" s="64">
        <f>IFERROR(Y532*I532/H532,"0")</f>
        <v>6.5000000000000009</v>
      </c>
      <c r="BO532" s="64">
        <f>IFERROR(1/J532*(X532/H532),"0")</f>
        <v>2.1367521367521368E-2</v>
      </c>
      <c r="BP532" s="64">
        <f>IFERROR(1/J532*(Y532/H532),"0")</f>
        <v>2.1367521367521368E-2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12</v>
      </c>
      <c r="Y533" s="762">
        <f>IFERROR(IF(X533="",0,CEILING((X533/$H533),1)*$H533),"")</f>
        <v>12</v>
      </c>
      <c r="Z533" s="36">
        <f>IFERROR(IF(Y533=0,"",ROUNDUP(Y533/H533,0)*0.00502),"")</f>
        <v>5.0200000000000002E-2</v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20.200000000000003</v>
      </c>
      <c r="BN533" s="64">
        <f>IFERROR(Y533*I533/H533,"0")</f>
        <v>20.200000000000003</v>
      </c>
      <c r="BO533" s="64">
        <f>IFERROR(1/J533*(X533/H533),"0")</f>
        <v>4.2735042735042736E-2</v>
      </c>
      <c r="BP533" s="64">
        <f>IFERROR(1/J533*(Y533/H533),"0")</f>
        <v>4.2735042735042736E-2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56.000000000000007</v>
      </c>
      <c r="Y534" s="762">
        <f>IFERROR(IF(X534="",0,CEILING((X534/$H534),1)*$H534),"")</f>
        <v>57.12</v>
      </c>
      <c r="Z534" s="36">
        <f>IFERROR(IF(Y534=0,"",ROUNDUP(Y534/H534,0)*0.00502),"")</f>
        <v>0.17068</v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83.333333333333357</v>
      </c>
      <c r="BN534" s="64">
        <f>IFERROR(Y534*I534/H534,"0")</f>
        <v>85</v>
      </c>
      <c r="BO534" s="64">
        <f>IFERROR(1/J534*(X534/H534),"0")</f>
        <v>0.14245014245014248</v>
      </c>
      <c r="BP534" s="64">
        <f>IFERROR(1/J534*(Y534/H534),"0")</f>
        <v>0.14529914529914531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53.333333333333336</v>
      </c>
      <c r="Y535" s="763">
        <f>IFERROR(Y531/H531,"0")+IFERROR(Y532/H532,"0")+IFERROR(Y533/H533,"0")+IFERROR(Y534/H534,"0")</f>
        <v>54</v>
      </c>
      <c r="Z535" s="763">
        <f>IFERROR(IF(Z531="",0,Z531),"0")+IFERROR(IF(Z532="",0,Z532),"0")+IFERROR(IF(Z533="",0,Z533),"0")+IFERROR(IF(Z534="",0,Z534),"0")</f>
        <v>0.27107999999999999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80</v>
      </c>
      <c r="Y536" s="763">
        <f>IFERROR(SUM(Y531:Y534),"0")</f>
        <v>81.12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110</v>
      </c>
      <c r="Y545" s="762">
        <f t="shared" ref="Y545:Y555" si="94">IFERROR(IF(X545="",0,CEILING((X545/$H545),1)*$H545),"")</f>
        <v>110.88000000000001</v>
      </c>
      <c r="Z545" s="36">
        <f t="shared" ref="Z545:Z550" si="95">IFERROR(IF(Y545=0,"",ROUNDUP(Y545/H545,0)*0.01196),"")</f>
        <v>0.25115999999999999</v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117.49999999999999</v>
      </c>
      <c r="BN545" s="64">
        <f t="shared" ref="BN545:BN555" si="97">IFERROR(Y545*I545/H545,"0")</f>
        <v>118.44</v>
      </c>
      <c r="BO545" s="64">
        <f t="shared" ref="BO545:BO555" si="98">IFERROR(1/J545*(X545/H545),"0")</f>
        <v>0.20032051282051283</v>
      </c>
      <c r="BP545" s="64">
        <f t="shared" ref="BP545:BP555" si="99">IFERROR(1/J545*(Y545/H545),"0")</f>
        <v>0.20192307692307693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160</v>
      </c>
      <c r="Y548" s="762">
        <f t="shared" si="94"/>
        <v>163.68</v>
      </c>
      <c r="Z548" s="36">
        <f t="shared" si="95"/>
        <v>0.37075999999999998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170.90909090909091</v>
      </c>
      <c r="BN548" s="64">
        <f t="shared" si="97"/>
        <v>174.84</v>
      </c>
      <c r="BO548" s="64">
        <f t="shared" si="98"/>
        <v>0.29137529137529139</v>
      </c>
      <c r="BP548" s="64">
        <f t="shared" si="99"/>
        <v>0.29807692307692307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100</v>
      </c>
      <c r="Y550" s="762">
        <f t="shared" si="94"/>
        <v>100.32000000000001</v>
      </c>
      <c r="Z550" s="36">
        <f t="shared" si="95"/>
        <v>0.22724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106.81818181818181</v>
      </c>
      <c r="BN550" s="64">
        <f t="shared" si="97"/>
        <v>107.16</v>
      </c>
      <c r="BO550" s="64">
        <f t="shared" si="98"/>
        <v>0.18210955710955709</v>
      </c>
      <c r="BP550" s="64">
        <f t="shared" si="99"/>
        <v>0.18269230769230771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102</v>
      </c>
      <c r="Y551" s="762">
        <f t="shared" si="94"/>
        <v>104.4</v>
      </c>
      <c r="Z551" s="36">
        <f>IFERROR(IF(Y551=0,"",ROUNDUP(Y551/H551,0)*0.00902),"")</f>
        <v>0.26158000000000003</v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107.95</v>
      </c>
      <c r="BN551" s="64">
        <f t="shared" si="97"/>
        <v>110.49</v>
      </c>
      <c r="BO551" s="64">
        <f t="shared" si="98"/>
        <v>0.21464646464646464</v>
      </c>
      <c r="BP551" s="64">
        <f t="shared" si="99"/>
        <v>0.2196969696969697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132</v>
      </c>
      <c r="Y554" s="762">
        <f t="shared" si="94"/>
        <v>133.20000000000002</v>
      </c>
      <c r="Z554" s="36">
        <f>IFERROR(IF(Y554=0,"",ROUNDUP(Y554/H554,0)*0.00902),"")</f>
        <v>0.33374000000000004</v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139.69999999999999</v>
      </c>
      <c r="BN554" s="64">
        <f t="shared" si="97"/>
        <v>140.97000000000003</v>
      </c>
      <c r="BO554" s="64">
        <f t="shared" si="98"/>
        <v>0.27777777777777779</v>
      </c>
      <c r="BP554" s="64">
        <f t="shared" si="99"/>
        <v>0.28030303030303039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135.07575757575756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137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1.44448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604</v>
      </c>
      <c r="Y557" s="763">
        <f>IFERROR(SUM(Y545:Y555),"0")</f>
        <v>612.48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110</v>
      </c>
      <c r="Y559" s="762">
        <f>IFERROR(IF(X559="",0,CEILING((X559/$H559),1)*$H559),"")</f>
        <v>110.88000000000001</v>
      </c>
      <c r="Z559" s="36">
        <f>IFERROR(IF(Y559=0,"",ROUNDUP(Y559/H559,0)*0.01196),"")</f>
        <v>0.25115999999999999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117.49999999999999</v>
      </c>
      <c r="BN559" s="64">
        <f>IFERROR(Y559*I559/H559,"0")</f>
        <v>118.44</v>
      </c>
      <c r="BO559" s="64">
        <f>IFERROR(1/J559*(X559/H559),"0")</f>
        <v>0.20032051282051283</v>
      </c>
      <c r="BP559" s="64">
        <f>IFERROR(1/J559*(Y559/H559),"0")</f>
        <v>0.20192307692307693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20.833333333333332</v>
      </c>
      <c r="Y562" s="763">
        <f>IFERROR(Y559/H559,"0")+IFERROR(Y560/H560,"0")+IFERROR(Y561/H561,"0")</f>
        <v>21</v>
      </c>
      <c r="Z562" s="763">
        <f>IFERROR(IF(Z559="",0,Z559),"0")+IFERROR(IF(Z560="",0,Z560),"0")+IFERROR(IF(Z561="",0,Z561),"0")</f>
        <v>0.25115999999999999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110</v>
      </c>
      <c r="Y563" s="763">
        <f>IFERROR(SUM(Y559:Y561),"0")</f>
        <v>110.88000000000001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60</v>
      </c>
      <c r="Y565" s="762">
        <f t="shared" ref="Y565:Y573" si="100">IFERROR(IF(X565="",0,CEILING((X565/$H565),1)*$H565),"")</f>
        <v>63.36</v>
      </c>
      <c r="Z565" s="36">
        <f>IFERROR(IF(Y565=0,"",ROUNDUP(Y565/H565,0)*0.01196),"")</f>
        <v>0.14352000000000001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64.090909090909079</v>
      </c>
      <c r="BN565" s="64">
        <f t="shared" ref="BN565:BN573" si="102">IFERROR(Y565*I565/H565,"0")</f>
        <v>67.679999999999993</v>
      </c>
      <c r="BO565" s="64">
        <f t="shared" ref="BO565:BO573" si="103">IFERROR(1/J565*(X565/H565),"0")</f>
        <v>0.10926573426573427</v>
      </c>
      <c r="BP565" s="64">
        <f t="shared" ref="BP565:BP573" si="104">IFERROR(1/J565*(Y565/H565),"0")</f>
        <v>0.11538461538461539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70</v>
      </c>
      <c r="Y566" s="762">
        <f t="shared" si="100"/>
        <v>73.92</v>
      </c>
      <c r="Z566" s="36">
        <f>IFERROR(IF(Y566=0,"",ROUNDUP(Y566/H566,0)*0.01196),"")</f>
        <v>0.16744000000000001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74.772727272727266</v>
      </c>
      <c r="BN566" s="64">
        <f t="shared" si="102"/>
        <v>78.959999999999994</v>
      </c>
      <c r="BO566" s="64">
        <f t="shared" si="103"/>
        <v>0.12747668997668998</v>
      </c>
      <c r="BP566" s="64">
        <f t="shared" si="104"/>
        <v>0.13461538461538464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130</v>
      </c>
      <c r="Y567" s="762">
        <f t="shared" si="100"/>
        <v>132</v>
      </c>
      <c r="Z567" s="36">
        <f>IFERROR(IF(Y567=0,"",ROUNDUP(Y567/H567,0)*0.01196),"")</f>
        <v>0.29899999999999999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138.86363636363635</v>
      </c>
      <c r="BN567" s="64">
        <f t="shared" si="102"/>
        <v>140.99999999999997</v>
      </c>
      <c r="BO567" s="64">
        <f t="shared" si="103"/>
        <v>0.23674242424242425</v>
      </c>
      <c r="BP567" s="64">
        <f t="shared" si="104"/>
        <v>0.24038461538461539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60</v>
      </c>
      <c r="Y568" s="762">
        <f t="shared" si="100"/>
        <v>61.2</v>
      </c>
      <c r="Z568" s="36">
        <f>IFERROR(IF(Y568=0,"",ROUNDUP(Y568/H568,0)*0.00902),"")</f>
        <v>0.15334</v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63.5</v>
      </c>
      <c r="BN568" s="64">
        <f t="shared" si="102"/>
        <v>64.77000000000001</v>
      </c>
      <c r="BO568" s="64">
        <f t="shared" si="103"/>
        <v>0.12626262626262627</v>
      </c>
      <c r="BP568" s="64">
        <f t="shared" si="104"/>
        <v>0.12878787878787878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12</v>
      </c>
      <c r="Y570" s="762">
        <f t="shared" si="100"/>
        <v>14.4</v>
      </c>
      <c r="Z570" s="36">
        <f>IFERROR(IF(Y570=0,"",ROUNDUP(Y570/H570,0)*0.00902),"")</f>
        <v>3.6080000000000001E-2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12.7</v>
      </c>
      <c r="BN570" s="64">
        <f t="shared" si="102"/>
        <v>15.24</v>
      </c>
      <c r="BO570" s="64">
        <f t="shared" si="103"/>
        <v>2.5252525252525252E-2</v>
      </c>
      <c r="BP570" s="64">
        <f t="shared" si="104"/>
        <v>3.0303030303030304E-2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120</v>
      </c>
      <c r="Y572" s="762">
        <f t="shared" si="100"/>
        <v>122.4</v>
      </c>
      <c r="Z572" s="36">
        <f>IFERROR(IF(Y572=0,"",ROUNDUP(Y572/H572,0)*0.00902),"")</f>
        <v>0.30668000000000001</v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127</v>
      </c>
      <c r="BN572" s="64">
        <f t="shared" si="102"/>
        <v>129.54000000000002</v>
      </c>
      <c r="BO572" s="64">
        <f t="shared" si="103"/>
        <v>0.25252525252525254</v>
      </c>
      <c r="BP572" s="64">
        <f t="shared" si="104"/>
        <v>0.25757575757575757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102.57575757575756</v>
      </c>
      <c r="Y574" s="763">
        <f>IFERROR(Y565/H565,"0")+IFERROR(Y566/H566,"0")+IFERROR(Y567/H567,"0")+IFERROR(Y568/H568,"0")+IFERROR(Y569/H569,"0")+IFERROR(Y570/H570,"0")+IFERROR(Y571/H571,"0")+IFERROR(Y572/H572,"0")+IFERROR(Y573/H573,"0")</f>
        <v>106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1.10606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452</v>
      </c>
      <c r="Y575" s="763">
        <f>IFERROR(SUM(Y565:Y573),"0")</f>
        <v>467.28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20</v>
      </c>
      <c r="Y592" s="762">
        <f t="shared" si="105"/>
        <v>24</v>
      </c>
      <c r="Z592" s="36">
        <f>IFERROR(IF(Y592=0,"",ROUNDUP(Y592/H592,0)*0.02175),"")</f>
        <v>4.3499999999999997E-2</v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20.8</v>
      </c>
      <c r="BN592" s="64">
        <f t="shared" si="107"/>
        <v>24.959999999999997</v>
      </c>
      <c r="BO592" s="64">
        <f t="shared" si="108"/>
        <v>2.976190476190476E-2</v>
      </c>
      <c r="BP592" s="64">
        <f t="shared" si="109"/>
        <v>3.5714285714285712E-2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1.6666666666666667</v>
      </c>
      <c r="Y597" s="763">
        <f>IFERROR(Y590/H590,"0")+IFERROR(Y591/H591,"0")+IFERROR(Y592/H592,"0")+IFERROR(Y593/H593,"0")+IFERROR(Y594/H594,"0")+IFERROR(Y595/H595,"0")+IFERROR(Y596/H596,"0")</f>
        <v>2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4.3499999999999997E-2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20</v>
      </c>
      <c r="Y598" s="763">
        <f>IFERROR(SUM(Y590:Y596),"0")</f>
        <v>24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900</v>
      </c>
      <c r="Y617" s="762">
        <f t="shared" ref="Y617:Y624" si="115">IFERROR(IF(X617="",0,CEILING((X617/$H617),1)*$H617),"")</f>
        <v>904.8</v>
      </c>
      <c r="Z617" s="36">
        <f>IFERROR(IF(Y617=0,"",ROUNDUP(Y617/H617,0)*0.02175),"")</f>
        <v>2.5229999999999997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965.07692307692309</v>
      </c>
      <c r="BN617" s="64">
        <f t="shared" ref="BN617:BN624" si="117">IFERROR(Y617*I617/H617,"0")</f>
        <v>970.22400000000016</v>
      </c>
      <c r="BO617" s="64">
        <f t="shared" ref="BO617:BO624" si="118">IFERROR(1/J617*(X617/H617),"0")</f>
        <v>2.0604395604395602</v>
      </c>
      <c r="BP617" s="64">
        <f t="shared" ref="BP617:BP624" si="119">IFERROR(1/J617*(Y617/H617),"0")</f>
        <v>2.0714285714285712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115.38461538461539</v>
      </c>
      <c r="Y625" s="763">
        <f>IFERROR(Y617/H617,"0")+IFERROR(Y618/H618,"0")+IFERROR(Y619/H619,"0")+IFERROR(Y620/H620,"0")+IFERROR(Y621/H621,"0")+IFERROR(Y622/H622,"0")+IFERROR(Y623/H623,"0")+IFERROR(Y624/H624,"0")</f>
        <v>116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2.5229999999999997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900</v>
      </c>
      <c r="Y626" s="763">
        <f>IFERROR(SUM(Y617:Y624),"0")</f>
        <v>904.8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17373.699999999997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17549.34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18505.705385419176</v>
      </c>
      <c r="Y653" s="763">
        <f>IFERROR(SUM(BN22:BN649),"0")</f>
        <v>18692.494000000006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34</v>
      </c>
      <c r="Y654" s="38">
        <f>ROUNDUP(SUM(BP22:BP649),0)</f>
        <v>35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19355.705385419176</v>
      </c>
      <c r="Y655" s="763">
        <f>GrossWeightTotalR+PalletQtyTotalR*25</f>
        <v>19567.494000000006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3862.1665250458354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3895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39.534410000000008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365.20000000000005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932.70000000000016</v>
      </c>
      <c r="E662" s="46">
        <f>IFERROR(Y107*1,"0")+IFERROR(Y108*1,"0")+IFERROR(Y109*1,"0")+IFERROR(Y110*1,"0")+IFERROR(Y114*1,"0")+IFERROR(Y115*1,"0")+IFERROR(Y116*1,"0")+IFERROR(Y117*1,"0")+IFERROR(Y118*1,"0")</f>
        <v>1351.8000000000002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1605.8199999999997</v>
      </c>
      <c r="G662" s="46">
        <f>IFERROR(Y155*1,"0")+IFERROR(Y156*1,"0")+IFERROR(Y160*1,"0")+IFERROR(Y161*1,"0")+IFERROR(Y165*1,"0")+IFERROR(Y166*1,"0")</f>
        <v>183.2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487.20000000000005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2159.6999999999998</v>
      </c>
      <c r="K662" s="46">
        <f>IFERROR(Y251*1,"0")+IFERROR(Y252*1,"0")+IFERROR(Y253*1,"0")+IFERROR(Y254*1,"0")+IFERROR(Y255*1,"0")+IFERROR(Y256*1,"0")+IFERROR(Y257*1,"0")+IFERROR(Y258*1,"0")</f>
        <v>4</v>
      </c>
      <c r="L662" s="46">
        <f>IFERROR(Y263*1,"0")+IFERROR(Y264*1,"0")+IFERROR(Y265*1,"0")+IFERROR(Y266*1,"0")+IFERROR(Y267*1,"0")+IFERROR(Y268*1,"0")+IFERROR(Y269*1,"0")+IFERROR(Y270*1,"0")+IFERROR(Y271*1,"0")+IFERROR(Y275*1,"0")</f>
        <v>125.6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463.19999999999993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176.4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726.09999999999991</v>
      </c>
      <c r="V662" s="46">
        <f>IFERROR(Y401*1,"0")+IFERROR(Y405*1,"0")+IFERROR(Y406*1,"0")+IFERROR(Y407*1,"0")</f>
        <v>1112.7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5293.6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103.2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239.46000000000004</v>
      </c>
      <c r="Z662" s="46">
        <f>IFERROR(Y510*1,"0")+IFERROR(Y514*1,"0")+IFERROR(Y515*1,"0")+IFERROR(Y516*1,"0")+IFERROR(Y517*1,"0")+IFERROR(Y518*1,"0")+IFERROR(Y522*1,"0")+IFERROR(Y526*1,"0")</f>
        <v>18.899999999999999</v>
      </c>
      <c r="AA662" s="46">
        <f>IFERROR(Y531*1,"0")+IFERROR(Y532*1,"0")+IFERROR(Y533*1,"0")+IFERROR(Y534*1,"0")</f>
        <v>81.12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1190.6400000000001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928.8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a/8/mcACK55iDE7H2dTlWyfFKVYSOzMj5nSE8Wy+32Yxmw86DfJ464vSbYdsg2XPSjCcRAJRH8VgNYUgPjr/Ww==" saltValue="5kvVxt/Fb8l0dI7yAH0YX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9" spans="2:8" x14ac:dyDescent="0.2">
      <c r="B9" s="47" t="s">
        <v>1065</v>
      </c>
      <c r="C9" s="47" t="s">
        <v>1060</v>
      </c>
      <c r="D9" s="47"/>
      <c r="E9" s="47"/>
    </row>
    <row r="11" spans="2:8" x14ac:dyDescent="0.2">
      <c r="B11" s="47" t="s">
        <v>1065</v>
      </c>
      <c r="C11" s="47" t="s">
        <v>1063</v>
      </c>
      <c r="D11" s="47"/>
      <c r="E11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  <row r="21" spans="2:5" x14ac:dyDescent="0.2">
      <c r="B21" s="47" t="s">
        <v>1074</v>
      </c>
      <c r="C21" s="47"/>
      <c r="D21" s="47"/>
      <c r="E21" s="47"/>
    </row>
    <row r="22" spans="2:5" x14ac:dyDescent="0.2">
      <c r="B22" s="47" t="s">
        <v>1075</v>
      </c>
      <c r="C22" s="47"/>
      <c r="D22" s="47"/>
      <c r="E22" s="47"/>
    </row>
    <row r="23" spans="2:5" x14ac:dyDescent="0.2">
      <c r="B23" s="47" t="s">
        <v>1076</v>
      </c>
      <c r="C23" s="47"/>
      <c r="D23" s="47"/>
      <c r="E23" s="47"/>
    </row>
  </sheetData>
  <sheetProtection algorithmName="SHA-512" hashValue="JiecZ0humhXJH3vBZLHEg8o1fmtu+nE2sLF4BpHAbgdBkNN6yDfAQ8pMJp03Jo+Msy3/pAoRU0qJKQggImubgQ==" saltValue="QEQmn4YXO+JUTKs0rDiH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1411</vt:i4>
      </vt:variant>
    </vt:vector>
  </HeadingPairs>
  <TitlesOfParts>
    <vt:vector size="14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2024-11-08T11:13:54Z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