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11,24 ПОКОМ КИ филиалы\"/>
    </mc:Choice>
  </mc:AlternateContent>
  <xr:revisionPtr revIDLastSave="0" documentId="13_ncr:1_{71DED6D6-3616-485D-9679-DBD4DF2C53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5" i="1" l="1"/>
  <c r="K112" i="1"/>
  <c r="O112" i="1"/>
  <c r="T112" i="1" s="1"/>
  <c r="AB112" i="1"/>
  <c r="AB10" i="1"/>
  <c r="AB13" i="1"/>
  <c r="AB15" i="1"/>
  <c r="AB18" i="1"/>
  <c r="AB19" i="1"/>
  <c r="AB20" i="1"/>
  <c r="AB21" i="1"/>
  <c r="AB26" i="1"/>
  <c r="AB28" i="1"/>
  <c r="AB32" i="1"/>
  <c r="AB33" i="1"/>
  <c r="AB34" i="1"/>
  <c r="AB36" i="1"/>
  <c r="AB38" i="1"/>
  <c r="AB39" i="1"/>
  <c r="AB40" i="1"/>
  <c r="AB41" i="1"/>
  <c r="AB46" i="1"/>
  <c r="AB48" i="1"/>
  <c r="AB49" i="1"/>
  <c r="AB56" i="1"/>
  <c r="AB60" i="1"/>
  <c r="AB62" i="1"/>
  <c r="AB63" i="1"/>
  <c r="AB69" i="1"/>
  <c r="AB75" i="1"/>
  <c r="AB76" i="1"/>
  <c r="AB77" i="1"/>
  <c r="AB78" i="1"/>
  <c r="AB81" i="1"/>
  <c r="AB82" i="1"/>
  <c r="AB83" i="1"/>
  <c r="AB84" i="1"/>
  <c r="AB85" i="1"/>
  <c r="AB87" i="1"/>
  <c r="AB89" i="1"/>
  <c r="AB90" i="1"/>
  <c r="AB95" i="1"/>
  <c r="AB102" i="1"/>
  <c r="AB104" i="1"/>
  <c r="AB113" i="1"/>
  <c r="AB114" i="1"/>
  <c r="AB115" i="1"/>
  <c r="O7" i="1"/>
  <c r="AB7" i="1" s="1"/>
  <c r="O8" i="1"/>
  <c r="O9" i="1"/>
  <c r="AB9" i="1" s="1"/>
  <c r="O10" i="1"/>
  <c r="S10" i="1" s="1"/>
  <c r="O11" i="1"/>
  <c r="AB11" i="1" s="1"/>
  <c r="O12" i="1"/>
  <c r="O13" i="1"/>
  <c r="O14" i="1"/>
  <c r="O15" i="1"/>
  <c r="O16" i="1"/>
  <c r="O17" i="1"/>
  <c r="P17" i="1" s="1"/>
  <c r="AB17" i="1" s="1"/>
  <c r="O18" i="1"/>
  <c r="S18" i="1" s="1"/>
  <c r="O19" i="1"/>
  <c r="O20" i="1"/>
  <c r="T20" i="1" s="1"/>
  <c r="O21" i="1"/>
  <c r="O22" i="1"/>
  <c r="O23" i="1"/>
  <c r="P23" i="1" s="1"/>
  <c r="O24" i="1"/>
  <c r="O25" i="1"/>
  <c r="O26" i="1"/>
  <c r="S26" i="1" s="1"/>
  <c r="O27" i="1"/>
  <c r="O28" i="1"/>
  <c r="T28" i="1" s="1"/>
  <c r="O29" i="1"/>
  <c r="AB29" i="1" s="1"/>
  <c r="O30" i="1"/>
  <c r="O31" i="1"/>
  <c r="O32" i="1"/>
  <c r="T32" i="1" s="1"/>
  <c r="O33" i="1"/>
  <c r="O34" i="1"/>
  <c r="S34" i="1" s="1"/>
  <c r="O35" i="1"/>
  <c r="O36" i="1"/>
  <c r="T36" i="1" s="1"/>
  <c r="O37" i="1"/>
  <c r="O38" i="1"/>
  <c r="S38" i="1" s="1"/>
  <c r="O39" i="1"/>
  <c r="O40" i="1"/>
  <c r="T40" i="1" s="1"/>
  <c r="O41" i="1"/>
  <c r="O42" i="1"/>
  <c r="O43" i="1"/>
  <c r="P43" i="1" s="1"/>
  <c r="AB43" i="1" s="1"/>
  <c r="O44" i="1"/>
  <c r="O45" i="1"/>
  <c r="P45" i="1" s="1"/>
  <c r="AB45" i="1" s="1"/>
  <c r="O46" i="1"/>
  <c r="S46" i="1" s="1"/>
  <c r="O47" i="1"/>
  <c r="AB47" i="1" s="1"/>
  <c r="O48" i="1"/>
  <c r="T48" i="1" s="1"/>
  <c r="O49" i="1"/>
  <c r="O50" i="1"/>
  <c r="O51" i="1"/>
  <c r="AB51" i="1" s="1"/>
  <c r="O52" i="1"/>
  <c r="O53" i="1"/>
  <c r="AB53" i="1" s="1"/>
  <c r="O54" i="1"/>
  <c r="O55" i="1"/>
  <c r="P55" i="1" s="1"/>
  <c r="AB55" i="1" s="1"/>
  <c r="O56" i="1"/>
  <c r="T56" i="1" s="1"/>
  <c r="O57" i="1"/>
  <c r="P57" i="1" s="1"/>
  <c r="AB57" i="1" s="1"/>
  <c r="O58" i="1"/>
  <c r="O59" i="1"/>
  <c r="O60" i="1"/>
  <c r="T60" i="1" s="1"/>
  <c r="O61" i="1"/>
  <c r="AB61" i="1" s="1"/>
  <c r="O62" i="1"/>
  <c r="S62" i="1" s="1"/>
  <c r="O63" i="1"/>
  <c r="T63" i="1" s="1"/>
  <c r="O64" i="1"/>
  <c r="O65" i="1"/>
  <c r="T65" i="1" s="1"/>
  <c r="O66" i="1"/>
  <c r="O67" i="1"/>
  <c r="T67" i="1" s="1"/>
  <c r="O68" i="1"/>
  <c r="O69" i="1"/>
  <c r="T69" i="1" s="1"/>
  <c r="O70" i="1"/>
  <c r="O71" i="1"/>
  <c r="T71" i="1" s="1"/>
  <c r="O72" i="1"/>
  <c r="O73" i="1"/>
  <c r="T73" i="1" s="1"/>
  <c r="O74" i="1"/>
  <c r="O75" i="1"/>
  <c r="T75" i="1" s="1"/>
  <c r="O76" i="1"/>
  <c r="T76" i="1" s="1"/>
  <c r="O77" i="1"/>
  <c r="T77" i="1" s="1"/>
  <c r="O78" i="1"/>
  <c r="S78" i="1" s="1"/>
  <c r="O79" i="1"/>
  <c r="T79" i="1" s="1"/>
  <c r="O80" i="1"/>
  <c r="O81" i="1"/>
  <c r="T81" i="1" s="1"/>
  <c r="O82" i="1"/>
  <c r="S82" i="1" s="1"/>
  <c r="O83" i="1"/>
  <c r="T83" i="1" s="1"/>
  <c r="O84" i="1"/>
  <c r="T84" i="1" s="1"/>
  <c r="O85" i="1"/>
  <c r="T85" i="1" s="1"/>
  <c r="O86" i="1"/>
  <c r="O87" i="1"/>
  <c r="T87" i="1" s="1"/>
  <c r="O88" i="1"/>
  <c r="O89" i="1"/>
  <c r="T89" i="1" s="1"/>
  <c r="O90" i="1"/>
  <c r="S90" i="1" s="1"/>
  <c r="O91" i="1"/>
  <c r="T91" i="1" s="1"/>
  <c r="O92" i="1"/>
  <c r="O93" i="1"/>
  <c r="T93" i="1" s="1"/>
  <c r="O94" i="1"/>
  <c r="O95" i="1"/>
  <c r="T95" i="1" s="1"/>
  <c r="O96" i="1"/>
  <c r="O97" i="1"/>
  <c r="T97" i="1" s="1"/>
  <c r="O98" i="1"/>
  <c r="O99" i="1"/>
  <c r="T99" i="1" s="1"/>
  <c r="O100" i="1"/>
  <c r="O101" i="1"/>
  <c r="T101" i="1" s="1"/>
  <c r="O102" i="1"/>
  <c r="S102" i="1" s="1"/>
  <c r="O103" i="1"/>
  <c r="T103" i="1" s="1"/>
  <c r="O104" i="1"/>
  <c r="T104" i="1" s="1"/>
  <c r="O105" i="1"/>
  <c r="T105" i="1" s="1"/>
  <c r="O106" i="1"/>
  <c r="O107" i="1"/>
  <c r="T107" i="1" s="1"/>
  <c r="O108" i="1"/>
  <c r="P108" i="1" s="1"/>
  <c r="O109" i="1"/>
  <c r="T109" i="1" s="1"/>
  <c r="O110" i="1"/>
  <c r="O111" i="1"/>
  <c r="T111" i="1" s="1"/>
  <c r="O113" i="1"/>
  <c r="T113" i="1" s="1"/>
  <c r="O114" i="1"/>
  <c r="S114" i="1" s="1"/>
  <c r="O115" i="1"/>
  <c r="T115" i="1" s="1"/>
  <c r="O116" i="1"/>
  <c r="T116" i="1" s="1"/>
  <c r="O117" i="1"/>
  <c r="O118" i="1"/>
  <c r="O119" i="1"/>
  <c r="O120" i="1"/>
  <c r="T120" i="1" s="1"/>
  <c r="O6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7" i="1" l="1"/>
  <c r="AB27" i="1" s="1"/>
  <c r="P37" i="1"/>
  <c r="AB37" i="1" s="1"/>
  <c r="P67" i="1"/>
  <c r="AB67" i="1" s="1"/>
  <c r="P31" i="1"/>
  <c r="AB31" i="1" s="1"/>
  <c r="P59" i="1"/>
  <c r="AB59" i="1" s="1"/>
  <c r="P103" i="1"/>
  <c r="AB103" i="1" s="1"/>
  <c r="AB23" i="1"/>
  <c r="AB99" i="1"/>
  <c r="AB105" i="1"/>
  <c r="AB109" i="1"/>
  <c r="AB25" i="1"/>
  <c r="P107" i="1"/>
  <c r="AB107" i="1" s="1"/>
  <c r="P65" i="1"/>
  <c r="AB65" i="1" s="1"/>
  <c r="AB97" i="1"/>
  <c r="P101" i="1"/>
  <c r="AB101" i="1" s="1"/>
  <c r="AB111" i="1"/>
  <c r="T119" i="1"/>
  <c r="AB119" i="1"/>
  <c r="T117" i="1"/>
  <c r="AB117" i="1"/>
  <c r="AB110" i="1"/>
  <c r="T108" i="1"/>
  <c r="AB108" i="1"/>
  <c r="P106" i="1"/>
  <c r="AB106" i="1" s="1"/>
  <c r="T100" i="1"/>
  <c r="AB100" i="1"/>
  <c r="AB98" i="1"/>
  <c r="T96" i="1"/>
  <c r="AB96" i="1"/>
  <c r="AB94" i="1"/>
  <c r="T92" i="1"/>
  <c r="AB92" i="1"/>
  <c r="T88" i="1"/>
  <c r="AB88" i="1"/>
  <c r="AB86" i="1"/>
  <c r="T80" i="1"/>
  <c r="AB80" i="1"/>
  <c r="AB74" i="1"/>
  <c r="T72" i="1"/>
  <c r="P72" i="1"/>
  <c r="AB72" i="1" s="1"/>
  <c r="AB70" i="1"/>
  <c r="T68" i="1"/>
  <c r="AB68" i="1"/>
  <c r="AB66" i="1"/>
  <c r="T64" i="1"/>
  <c r="P64" i="1"/>
  <c r="AB64" i="1" s="1"/>
  <c r="AB58" i="1"/>
  <c r="AB54" i="1"/>
  <c r="T52" i="1"/>
  <c r="AB52" i="1"/>
  <c r="P50" i="1"/>
  <c r="AB50" i="1" s="1"/>
  <c r="T44" i="1"/>
  <c r="AB44" i="1"/>
  <c r="P42" i="1"/>
  <c r="AB42" i="1" s="1"/>
  <c r="AB30" i="1"/>
  <c r="T24" i="1"/>
  <c r="AB24" i="1"/>
  <c r="AB22" i="1"/>
  <c r="T16" i="1"/>
  <c r="AB16" i="1"/>
  <c r="AB14" i="1"/>
  <c r="T12" i="1"/>
  <c r="AB12" i="1"/>
  <c r="T8" i="1"/>
  <c r="AB8" i="1"/>
  <c r="P71" i="1"/>
  <c r="AB71" i="1" s="1"/>
  <c r="P73" i="1"/>
  <c r="AB73" i="1" s="1"/>
  <c r="AB79" i="1"/>
  <c r="AB91" i="1"/>
  <c r="AB93" i="1"/>
  <c r="AB116" i="1"/>
  <c r="AB118" i="1"/>
  <c r="AB120" i="1"/>
  <c r="S89" i="1"/>
  <c r="S73" i="1"/>
  <c r="S81" i="1"/>
  <c r="S85" i="1"/>
  <c r="S77" i="1"/>
  <c r="S69" i="1"/>
  <c r="T118" i="1"/>
  <c r="S111" i="1"/>
  <c r="S99" i="1"/>
  <c r="S95" i="1"/>
  <c r="S91" i="1"/>
  <c r="S87" i="1"/>
  <c r="S83" i="1"/>
  <c r="S75" i="1"/>
  <c r="S67" i="1"/>
  <c r="S63" i="1"/>
  <c r="T114" i="1"/>
  <c r="T6" i="1"/>
  <c r="S115" i="1"/>
  <c r="S113" i="1"/>
  <c r="S60" i="1"/>
  <c r="S56" i="1"/>
  <c r="S48" i="1"/>
  <c r="S40" i="1"/>
  <c r="S36" i="1"/>
  <c r="S32" i="1"/>
  <c r="S28" i="1"/>
  <c r="S24" i="1"/>
  <c r="S20" i="1"/>
  <c r="S8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1" i="1"/>
  <c r="S61" i="1"/>
  <c r="T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T35" i="1"/>
  <c r="S35" i="1"/>
  <c r="T33" i="1"/>
  <c r="S33" i="1"/>
  <c r="T31" i="1"/>
  <c r="T29" i="1"/>
  <c r="S29" i="1"/>
  <c r="T27" i="1"/>
  <c r="T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112" i="1"/>
  <c r="S108" i="1"/>
  <c r="S104" i="1"/>
  <c r="S84" i="1"/>
  <c r="S76" i="1"/>
  <c r="K5" i="1"/>
  <c r="O5" i="1"/>
  <c r="S68" i="1" l="1"/>
  <c r="S116" i="1"/>
  <c r="S27" i="1"/>
  <c r="S59" i="1"/>
  <c r="S107" i="1"/>
  <c r="S109" i="1"/>
  <c r="S97" i="1"/>
  <c r="S100" i="1"/>
  <c r="S31" i="1"/>
  <c r="S37" i="1"/>
  <c r="S103" i="1"/>
  <c r="S16" i="1"/>
  <c r="S117" i="1"/>
  <c r="S101" i="1"/>
  <c r="S65" i="1"/>
  <c r="S92" i="1"/>
  <c r="S25" i="1"/>
  <c r="S71" i="1"/>
  <c r="S79" i="1"/>
  <c r="S105" i="1"/>
  <c r="AB6" i="1"/>
  <c r="AB5" i="1" s="1"/>
  <c r="P5" i="1"/>
  <c r="S64" i="1"/>
  <c r="S72" i="1"/>
  <c r="S80" i="1"/>
  <c r="S88" i="1"/>
  <c r="S96" i="1"/>
  <c r="S120" i="1"/>
  <c r="S12" i="1"/>
  <c r="S44" i="1"/>
  <c r="S52" i="1"/>
  <c r="S119" i="1"/>
  <c r="S93" i="1"/>
  <c r="S118" i="1"/>
  <c r="S14" i="1"/>
  <c r="S22" i="1"/>
  <c r="S30" i="1"/>
  <c r="S42" i="1"/>
  <c r="S50" i="1"/>
  <c r="S54" i="1"/>
  <c r="S58" i="1"/>
  <c r="S66" i="1"/>
  <c r="S70" i="1"/>
  <c r="S74" i="1"/>
  <c r="S86" i="1"/>
  <c r="S94" i="1"/>
  <c r="S98" i="1"/>
  <c r="S106" i="1"/>
  <c r="S110" i="1"/>
  <c r="S6" i="1"/>
</calcChain>
</file>

<file path=xl/sharedStrings.xml><?xml version="1.0" encoding="utf-8"?>
<sst xmlns="http://schemas.openxmlformats.org/spreadsheetml/2006/main" count="449" uniqueCount="172">
  <si>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</si>
  <si>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</si>
  <si>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</si>
  <si>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</si>
  <si>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</si>
  <si>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</si>
  <si>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</si>
  <si>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</si>
  <si>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</si>
  <si>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</si>
  <si>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</si>
  <si>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</si>
  <si>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</si>
  <si>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</si>
  <si>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</si>
  <si>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</si>
  <si>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</si>
  <si>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</si>
  <si>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</si>
  <si>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</si>
  <si>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</si>
  <si>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</si>
  <si>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</si>
  <si>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</si>
  <si>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06,11,</t>
  </si>
  <si>
    <t>31,10,</t>
  </si>
  <si>
    <t>30,10,</t>
  </si>
  <si>
    <t>24,10,</t>
  </si>
  <si>
    <t>23,10,</t>
  </si>
  <si>
    <t>17,10,</t>
  </si>
  <si>
    <t>16,10,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</si>
  <si>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</si>
  <si>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</si>
  <si>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</si>
  <si>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</si>
  <si>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</si>
  <si>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</si>
  <si>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</si>
  <si>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</si>
  <si>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</si>
  <si>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</si>
  <si>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</si>
  <si>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</si>
  <si>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</si>
  <si>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</si>
  <si>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</si>
  <si>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</si>
  <si>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</si>
  <si>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</si>
  <si>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</si>
  <si>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>26,10,24 завод не отгрузил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</si>
  <si>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</si>
  <si>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</si>
  <si>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</si>
  <si>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</si>
  <si>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</si>
  <si>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</si>
  <si>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</si>
  <si>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</si>
  <si>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</si>
  <si>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</si>
  <si>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</si>
  <si>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</si>
  <si>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</si>
  <si>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</si>
  <si>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</si>
  <si>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</si>
  <si>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</si>
  <si>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</si>
  <si>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</si>
  <si>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</si>
  <si>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</si>
  <si>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</si>
  <si>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>нужно продавать / нет потребности / перемещение из Луганска (снижение продаж)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</si>
  <si>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</si>
  <si>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</si>
  <si>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</si>
  <si>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</si>
  <si>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</si>
  <si>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</si>
  <si>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</si>
  <si>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</si>
  <si>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</si>
  <si>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</si>
  <si>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</si>
  <si>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</si>
  <si>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</si>
  <si>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</si>
  <si>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</si>
  <si>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</si>
  <si>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</si>
  <si>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</si>
  <si>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</si>
  <si>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</si>
  <si>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</si>
  <si>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</si>
  <si>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</si>
  <si>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</si>
  <si>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</si>
  <si>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</si>
  <si>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</si>
  <si>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</si>
  <si>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</si>
  <si>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</si>
  <si>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</si>
  <si>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</si>
  <si>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</si>
  <si>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</si>
  <si>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</si>
  <si>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</si>
  <si>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</si>
  <si>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</si>
  <si>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</si>
  <si>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</si>
  <si>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</si>
  <si>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</si>
  <si>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</si>
  <si>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</si>
  <si>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</si>
  <si>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</si>
  <si>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</si>
  <si>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</si>
  <si>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</si>
  <si>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</si>
  <si>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</si>
  <si>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</si>
  <si>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</si>
  <si>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</si>
  <si>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</si>
  <si>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</si>
  <si>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</si>
  <si>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</si>
  <si>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</si>
  <si>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</si>
  <si>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</si>
  <si>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</si>
  <si>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</si>
  <si>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</si>
  <si>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</si>
  <si>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</si>
  <si>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</si>
  <si>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</si>
  <si>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</si>
  <si>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</si>
  <si>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</si>
  <si>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</si>
  <si>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</si>
  <si>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</si>
  <si>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</si>
  <si>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</si>
  <si>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</si>
  <si>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</si>
  <si>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</si>
  <si>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</si>
  <si>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</si>
  <si>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</si>
  <si>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</si>
  <si>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</si>
  <si>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</si>
  <si>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</si>
  <si>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</si>
  <si>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</si>
  <si>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</si>
  <si>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нужно увеличить продажи / новинка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</si>
  <si>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</si>
  <si>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</si>
  <si>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нужно продавать / дубль на 394</t>
  </si>
  <si>
    <t>нужно увеличить продажи / ТМА октябрь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</si>
  <si>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</si>
  <si>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</si>
  <si>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11,10,24 появилась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</si>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</sst>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1" width="6.7109375" customWidth="1"/>
    <col min="12" max="13" width="1" customWidth="1"/>
    <col min="14" max="17" width="6.7109375" customWidth="1"/>
    <col min="18" max="18" width="21.85546875" customWidth="1"/>
    <col min="19" max="26" width="5.85546875" customWidth="1"/>
    <col min="27" max="27" width="48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33509.231999999996</v>
      </c>
      <c r="F5" s="4">
        <f>SUM(F6:F498)</f>
        <v>45764.202999999994</v>
      </c>
      <c r="G5" s="6"/>
      <c r="H5" s="1"/>
      <c r="I5" s="1"/>
      <c r="J5" s="4">
        <f t="shared" ref="J5:Q5" si="0">SUM(J6:J498)</f>
        <v>34005.850000000006</v>
      </c>
      <c r="K5" s="4">
        <f t="shared" si="0"/>
        <v>-496.61800000000005</v>
      </c>
      <c r="L5" s="4">
        <f t="shared" si="0"/>
        <v>0</v>
      </c>
      <c r="M5" s="4">
        <f t="shared" si="0"/>
        <v>0</v>
      </c>
      <c r="N5" s="4">
        <f t="shared" si="0"/>
        <v>8255.5457200000001</v>
      </c>
      <c r="O5" s="4">
        <f t="shared" si="0"/>
        <v>6701.8464000000004</v>
      </c>
      <c r="P5" s="4">
        <f t="shared" si="0"/>
        <v>22419.25304</v>
      </c>
      <c r="Q5" s="4">
        <f t="shared" si="0"/>
        <v>0</v>
      </c>
      <c r="R5" s="1"/>
      <c r="S5" s="1"/>
      <c r="T5" s="1"/>
      <c r="U5" s="4">
        <f t="shared" ref="U5:Z5" si="1">SUM(U6:U498)</f>
        <v>5651.3194000000021</v>
      </c>
      <c r="V5" s="4">
        <f t="shared" si="1"/>
        <v>5616.1167999999998</v>
      </c>
      <c r="W5" s="4">
        <f t="shared" si="1"/>
        <v>6841.6511999999975</v>
      </c>
      <c r="X5" s="4">
        <f t="shared" si="1"/>
        <v>6949.1598000000004</v>
      </c>
      <c r="Y5" s="4">
        <f t="shared" si="1"/>
        <v>5610.3913999999995</v>
      </c>
      <c r="Z5" s="4">
        <f t="shared" si="1"/>
        <v>5766.8453999999992</v>
      </c>
      <c r="AA5" s="1"/>
      <c r="AB5" s="4">
        <f>SUM(AB6:AB498)</f>
        <v>20755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487.55599999999998</v>
      </c>
      <c r="D6" s="1">
        <v>1099.22</v>
      </c>
      <c r="E6" s="1">
        <v>397.94</v>
      </c>
      <c r="F6" s="1">
        <v>1094.461</v>
      </c>
      <c r="G6" s="6">
        <v>1</v>
      </c>
      <c r="H6" s="1">
        <v>50</v>
      </c>
      <c r="I6" s="1" t="s">
        <v>33</v>
      </c>
      <c r="J6" s="1">
        <v>392.4</v>
      </c>
      <c r="K6" s="1">
        <f t="shared" ref="K6:K37" si="2">E6-J6</f>
        <v>5.5400000000000205</v>
      </c>
      <c r="L6" s="1"/>
      <c r="M6" s="1"/>
      <c r="N6" s="1"/>
      <c r="O6" s="1">
        <f>E6/5</f>
        <v>79.587999999999994</v>
      </c>
      <c r="P6" s="5"/>
      <c r="Q6" s="5"/>
      <c r="R6" s="1"/>
      <c r="S6" s="1">
        <f>(F6+N6+P6)/O6</f>
        <v>13.751583153239183</v>
      </c>
      <c r="T6" s="1">
        <f>(F6+N6)/O6</f>
        <v>13.751583153239183</v>
      </c>
      <c r="U6" s="1">
        <v>75.899599999999992</v>
      </c>
      <c r="V6" s="1">
        <v>57.739400000000003</v>
      </c>
      <c r="W6" s="1">
        <v>63.826800000000013</v>
      </c>
      <c r="X6" s="1">
        <v>62.594799999999999</v>
      </c>
      <c r="Y6" s="1">
        <v>43.234000000000002</v>
      </c>
      <c r="Z6" s="1">
        <v>44.75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355.32</v>
      </c>
      <c r="D7" s="1">
        <v>201.28899999999999</v>
      </c>
      <c r="E7" s="1">
        <v>216.03399999999999</v>
      </c>
      <c r="F7" s="1">
        <v>252.965</v>
      </c>
      <c r="G7" s="6">
        <v>1</v>
      </c>
      <c r="H7" s="1">
        <v>45</v>
      </c>
      <c r="I7" s="1" t="s">
        <v>33</v>
      </c>
      <c r="J7" s="1">
        <v>201.4</v>
      </c>
      <c r="K7" s="1">
        <f t="shared" si="2"/>
        <v>14.633999999999986</v>
      </c>
      <c r="L7" s="1"/>
      <c r="M7" s="1"/>
      <c r="N7" s="1">
        <v>347.69479999999987</v>
      </c>
      <c r="O7" s="1">
        <f t="shared" ref="O7:O70" si="4">E7/5</f>
        <v>43.206800000000001</v>
      </c>
      <c r="P7" s="5"/>
      <c r="Q7" s="5"/>
      <c r="R7" s="1"/>
      <c r="S7" s="1">
        <f t="shared" ref="S7:S70" si="5">(F7+N7+P7)/O7</f>
        <v>13.901973763389094</v>
      </c>
      <c r="T7" s="1">
        <f t="shared" ref="T7:T70" si="6">(F7+N7)/O7</f>
        <v>13.901973763389094</v>
      </c>
      <c r="U7" s="1">
        <v>48.327800000000003</v>
      </c>
      <c r="V7" s="1">
        <v>37.244799999999998</v>
      </c>
      <c r="W7" s="1">
        <v>41.7562</v>
      </c>
      <c r="X7" s="1">
        <v>43.445999999999998</v>
      </c>
      <c r="Y7" s="1">
        <v>25.565000000000001</v>
      </c>
      <c r="Z7" s="1">
        <v>32.833199999999998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1" t="s">
        <v>35</v>
      </c>
      <c r="B8" s="21" t="s">
        <v>32</v>
      </c>
      <c r="C8" s="21">
        <v>1273.578</v>
      </c>
      <c r="D8" s="21">
        <v>2041.4739999999999</v>
      </c>
      <c r="E8" s="21">
        <v>859.52599999999995</v>
      </c>
      <c r="F8" s="21">
        <v>2071.009</v>
      </c>
      <c r="G8" s="22">
        <v>1</v>
      </c>
      <c r="H8" s="21">
        <v>45</v>
      </c>
      <c r="I8" s="21" t="s">
        <v>33</v>
      </c>
      <c r="J8" s="21">
        <v>817.2</v>
      </c>
      <c r="K8" s="21">
        <f t="shared" si="2"/>
        <v>42.325999999999908</v>
      </c>
      <c r="L8" s="21"/>
      <c r="M8" s="21"/>
      <c r="N8" s="21">
        <v>745.07539999999995</v>
      </c>
      <c r="O8" s="21">
        <f t="shared" si="4"/>
        <v>171.90519999999998</v>
      </c>
      <c r="P8" s="23"/>
      <c r="Q8" s="23"/>
      <c r="R8" s="21"/>
      <c r="S8" s="21">
        <f t="shared" si="5"/>
        <v>16.381612656277994</v>
      </c>
      <c r="T8" s="21">
        <f t="shared" si="6"/>
        <v>16.381612656277994</v>
      </c>
      <c r="U8" s="21">
        <v>411.16520000000003</v>
      </c>
      <c r="V8" s="21">
        <v>393.90480000000002</v>
      </c>
      <c r="W8" s="21">
        <v>356.93439999999998</v>
      </c>
      <c r="X8" s="21">
        <v>346.08179999999999</v>
      </c>
      <c r="Y8" s="21">
        <v>212.65639999999999</v>
      </c>
      <c r="Z8" s="21">
        <v>240.04900000000001</v>
      </c>
      <c r="AA8" s="27" t="s">
        <v>167</v>
      </c>
      <c r="AB8" s="2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39.65</v>
      </c>
      <c r="D9" s="1">
        <v>12.506</v>
      </c>
      <c r="E9" s="1">
        <v>6.3540000000000001</v>
      </c>
      <c r="F9" s="1">
        <v>42.031999999999996</v>
      </c>
      <c r="G9" s="6">
        <v>1</v>
      </c>
      <c r="H9" s="1">
        <v>40</v>
      </c>
      <c r="I9" s="1" t="s">
        <v>33</v>
      </c>
      <c r="J9" s="1">
        <v>6.2</v>
      </c>
      <c r="K9" s="1">
        <f t="shared" si="2"/>
        <v>0.15399999999999991</v>
      </c>
      <c r="L9" s="1"/>
      <c r="M9" s="1"/>
      <c r="N9" s="1"/>
      <c r="O9" s="1">
        <f t="shared" si="4"/>
        <v>1.2707999999999999</v>
      </c>
      <c r="P9" s="5"/>
      <c r="Q9" s="5"/>
      <c r="R9" s="1"/>
      <c r="S9" s="1">
        <f t="shared" si="5"/>
        <v>33.075228202706953</v>
      </c>
      <c r="T9" s="1">
        <f t="shared" si="6"/>
        <v>33.075228202706953</v>
      </c>
      <c r="U9" s="1">
        <v>2.2372000000000001</v>
      </c>
      <c r="V9" s="1">
        <v>3.7437999999999998</v>
      </c>
      <c r="W9" s="1">
        <v>4.0423999999999998</v>
      </c>
      <c r="X9" s="1">
        <v>3.8054000000000001</v>
      </c>
      <c r="Y9" s="1">
        <v>3.9064000000000001</v>
      </c>
      <c r="Z9" s="1">
        <v>4.2926000000000002</v>
      </c>
      <c r="AA9" s="28" t="s">
        <v>139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38</v>
      </c>
      <c r="B10" s="11" t="s">
        <v>39</v>
      </c>
      <c r="C10" s="11">
        <v>258</v>
      </c>
      <c r="D10" s="11"/>
      <c r="E10" s="11"/>
      <c r="F10" s="11"/>
      <c r="G10" s="12">
        <v>0</v>
      </c>
      <c r="H10" s="11" t="e">
        <v>#N/A</v>
      </c>
      <c r="I10" s="11" t="s">
        <v>40</v>
      </c>
      <c r="J10" s="11">
        <v>2</v>
      </c>
      <c r="K10" s="11">
        <f t="shared" si="2"/>
        <v>-2</v>
      </c>
      <c r="L10" s="11"/>
      <c r="M10" s="11"/>
      <c r="N10" s="11"/>
      <c r="O10" s="11">
        <f t="shared" si="4"/>
        <v>0</v>
      </c>
      <c r="P10" s="13"/>
      <c r="Q10" s="13"/>
      <c r="R10" s="11"/>
      <c r="S10" s="11" t="e">
        <f t="shared" si="5"/>
        <v>#DIV/0!</v>
      </c>
      <c r="T10" s="11" t="e">
        <f t="shared" si="6"/>
        <v>#DIV/0!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/>
      <c r="AB10" s="1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39</v>
      </c>
      <c r="C11" s="1">
        <v>1364</v>
      </c>
      <c r="D11" s="1">
        <v>534</v>
      </c>
      <c r="E11" s="1">
        <v>810</v>
      </c>
      <c r="F11" s="1">
        <v>777</v>
      </c>
      <c r="G11" s="6">
        <v>0.45</v>
      </c>
      <c r="H11" s="1">
        <v>45</v>
      </c>
      <c r="I11" s="1" t="s">
        <v>33</v>
      </c>
      <c r="J11" s="1">
        <v>823</v>
      </c>
      <c r="K11" s="1">
        <f t="shared" si="2"/>
        <v>-13</v>
      </c>
      <c r="L11" s="1"/>
      <c r="M11" s="1"/>
      <c r="N11" s="1">
        <v>1003.04</v>
      </c>
      <c r="O11" s="1">
        <f t="shared" si="4"/>
        <v>162</v>
      </c>
      <c r="P11" s="5"/>
      <c r="Q11" s="5"/>
      <c r="R11" s="1"/>
      <c r="S11" s="1">
        <f t="shared" si="5"/>
        <v>10.9879012345679</v>
      </c>
      <c r="T11" s="1">
        <f t="shared" si="6"/>
        <v>10.9879012345679</v>
      </c>
      <c r="U11" s="1">
        <v>158.80000000000001</v>
      </c>
      <c r="V11" s="1">
        <v>143.6</v>
      </c>
      <c r="W11" s="1">
        <v>166.4</v>
      </c>
      <c r="X11" s="1">
        <v>170.4</v>
      </c>
      <c r="Y11" s="1">
        <v>148</v>
      </c>
      <c r="Z11" s="1">
        <v>142.4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39</v>
      </c>
      <c r="C12" s="1">
        <v>1714.5239999999999</v>
      </c>
      <c r="D12" s="1">
        <v>1458</v>
      </c>
      <c r="E12" s="1">
        <v>1118</v>
      </c>
      <c r="F12" s="1">
        <v>1708.5239999999999</v>
      </c>
      <c r="G12" s="6">
        <v>0.45</v>
      </c>
      <c r="H12" s="1">
        <v>45</v>
      </c>
      <c r="I12" s="1" t="s">
        <v>33</v>
      </c>
      <c r="J12" s="1">
        <v>1126</v>
      </c>
      <c r="K12" s="1">
        <f t="shared" si="2"/>
        <v>-8</v>
      </c>
      <c r="L12" s="1"/>
      <c r="M12" s="1"/>
      <c r="N12" s="1">
        <v>827.67600000000084</v>
      </c>
      <c r="O12" s="1">
        <f t="shared" si="4"/>
        <v>223.6</v>
      </c>
      <c r="P12" s="5"/>
      <c r="Q12" s="5"/>
      <c r="R12" s="1"/>
      <c r="S12" s="1">
        <f t="shared" si="5"/>
        <v>11.342576028622544</v>
      </c>
      <c r="T12" s="1">
        <f t="shared" si="6"/>
        <v>11.342576028622544</v>
      </c>
      <c r="U12" s="1">
        <v>230.2</v>
      </c>
      <c r="V12" s="1">
        <v>221.2</v>
      </c>
      <c r="W12" s="1">
        <v>219.8</v>
      </c>
      <c r="X12" s="1">
        <v>222.8</v>
      </c>
      <c r="Y12" s="1">
        <v>265.49520000000001</v>
      </c>
      <c r="Z12" s="1">
        <v>304.49520000000001</v>
      </c>
      <c r="AA12" s="1" t="s">
        <v>45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43</v>
      </c>
      <c r="B13" s="11" t="s">
        <v>39</v>
      </c>
      <c r="C13" s="11">
        <v>200</v>
      </c>
      <c r="D13" s="11"/>
      <c r="E13" s="11"/>
      <c r="F13" s="11"/>
      <c r="G13" s="12">
        <v>0</v>
      </c>
      <c r="H13" s="11" t="e">
        <v>#N/A</v>
      </c>
      <c r="I13" s="11" t="s">
        <v>40</v>
      </c>
      <c r="J13" s="11"/>
      <c r="K13" s="11">
        <f t="shared" si="2"/>
        <v>0</v>
      </c>
      <c r="L13" s="11"/>
      <c r="M13" s="11"/>
      <c r="N13" s="11"/>
      <c r="O13" s="11">
        <f t="shared" si="4"/>
        <v>0</v>
      </c>
      <c r="P13" s="13"/>
      <c r="Q13" s="13"/>
      <c r="R13" s="11"/>
      <c r="S13" s="11" t="e">
        <f t="shared" si="5"/>
        <v>#DIV/0!</v>
      </c>
      <c r="T13" s="11" t="e">
        <f t="shared" si="6"/>
        <v>#DIV/0!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/>
      <c r="AB13" s="1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39</v>
      </c>
      <c r="C14" s="1">
        <v>585</v>
      </c>
      <c r="D14" s="1">
        <v>195</v>
      </c>
      <c r="E14" s="1">
        <v>131</v>
      </c>
      <c r="F14" s="1">
        <v>340</v>
      </c>
      <c r="G14" s="6">
        <v>0.17</v>
      </c>
      <c r="H14" s="1">
        <v>180</v>
      </c>
      <c r="I14" s="1" t="s">
        <v>33</v>
      </c>
      <c r="J14" s="1">
        <v>139</v>
      </c>
      <c r="K14" s="1">
        <f t="shared" si="2"/>
        <v>-8</v>
      </c>
      <c r="L14" s="1"/>
      <c r="M14" s="1"/>
      <c r="N14" s="1"/>
      <c r="O14" s="1">
        <f t="shared" si="4"/>
        <v>26.2</v>
      </c>
      <c r="P14" s="5"/>
      <c r="Q14" s="5"/>
      <c r="R14" s="1"/>
      <c r="S14" s="1">
        <f t="shared" si="5"/>
        <v>12.977099236641221</v>
      </c>
      <c r="T14" s="1">
        <f t="shared" si="6"/>
        <v>12.977099236641221</v>
      </c>
      <c r="U14" s="1">
        <v>18.2</v>
      </c>
      <c r="V14" s="1">
        <v>14.6</v>
      </c>
      <c r="W14" s="1">
        <v>35.799999999999997</v>
      </c>
      <c r="X14" s="1">
        <v>38.799999999999997</v>
      </c>
      <c r="Y14" s="1">
        <v>10</v>
      </c>
      <c r="Z14" s="1">
        <v>4.2</v>
      </c>
      <c r="AA14" s="1" t="s">
        <v>45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46</v>
      </c>
      <c r="B15" s="11" t="s">
        <v>39</v>
      </c>
      <c r="C15" s="11">
        <v>204</v>
      </c>
      <c r="D15" s="11"/>
      <c r="E15" s="11"/>
      <c r="F15" s="11"/>
      <c r="G15" s="12">
        <v>0</v>
      </c>
      <c r="H15" s="11" t="e">
        <v>#N/A</v>
      </c>
      <c r="I15" s="11" t="s">
        <v>40</v>
      </c>
      <c r="J15" s="11"/>
      <c r="K15" s="11">
        <f t="shared" si="2"/>
        <v>0</v>
      </c>
      <c r="L15" s="11"/>
      <c r="M15" s="11"/>
      <c r="N15" s="11"/>
      <c r="O15" s="11">
        <f t="shared" si="4"/>
        <v>0</v>
      </c>
      <c r="P15" s="13"/>
      <c r="Q15" s="13"/>
      <c r="R15" s="11"/>
      <c r="S15" s="11" t="e">
        <f t="shared" si="5"/>
        <v>#DIV/0!</v>
      </c>
      <c r="T15" s="11" t="e">
        <f t="shared" si="6"/>
        <v>#DIV/0!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/>
      <c r="AB15" s="1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39</v>
      </c>
      <c r="C16" s="1">
        <v>208</v>
      </c>
      <c r="D16" s="1">
        <v>54</v>
      </c>
      <c r="E16" s="1">
        <v>13</v>
      </c>
      <c r="F16" s="1">
        <v>91</v>
      </c>
      <c r="G16" s="6">
        <v>0.3</v>
      </c>
      <c r="H16" s="1">
        <v>40</v>
      </c>
      <c r="I16" s="1" t="s">
        <v>33</v>
      </c>
      <c r="J16" s="1">
        <v>13</v>
      </c>
      <c r="K16" s="1">
        <f t="shared" si="2"/>
        <v>0</v>
      </c>
      <c r="L16" s="1"/>
      <c r="M16" s="1"/>
      <c r="N16" s="1"/>
      <c r="O16" s="1">
        <f t="shared" si="4"/>
        <v>2.6</v>
      </c>
      <c r="P16" s="5"/>
      <c r="Q16" s="5"/>
      <c r="R16" s="1"/>
      <c r="S16" s="1">
        <f t="shared" si="5"/>
        <v>35</v>
      </c>
      <c r="T16" s="1">
        <f t="shared" si="6"/>
        <v>35</v>
      </c>
      <c r="U16" s="1">
        <v>2</v>
      </c>
      <c r="V16" s="1">
        <v>3</v>
      </c>
      <c r="W16" s="1">
        <v>7</v>
      </c>
      <c r="X16" s="1">
        <v>6</v>
      </c>
      <c r="Y16" s="1">
        <v>3</v>
      </c>
      <c r="Z16" s="1">
        <v>2.8</v>
      </c>
      <c r="AA16" s="28" t="s">
        <v>139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39</v>
      </c>
      <c r="C17" s="1"/>
      <c r="D17" s="1">
        <v>165</v>
      </c>
      <c r="E17" s="1">
        <v>89</v>
      </c>
      <c r="F17" s="1">
        <v>76</v>
      </c>
      <c r="G17" s="6">
        <v>0.17</v>
      </c>
      <c r="H17" s="1">
        <v>180</v>
      </c>
      <c r="I17" s="1" t="s">
        <v>33</v>
      </c>
      <c r="J17" s="1">
        <v>87</v>
      </c>
      <c r="K17" s="1">
        <f t="shared" si="2"/>
        <v>2</v>
      </c>
      <c r="L17" s="1"/>
      <c r="M17" s="1"/>
      <c r="N17" s="1"/>
      <c r="O17" s="1">
        <f t="shared" si="4"/>
        <v>17.8</v>
      </c>
      <c r="P17" s="5">
        <f t="shared" ref="P17" si="7">10*O17-N17-F17</f>
        <v>102</v>
      </c>
      <c r="Q17" s="5"/>
      <c r="R17" s="1"/>
      <c r="S17" s="1">
        <f t="shared" si="5"/>
        <v>10</v>
      </c>
      <c r="T17" s="1">
        <f t="shared" si="6"/>
        <v>4.2696629213483144</v>
      </c>
      <c r="U17" s="1">
        <v>1.8</v>
      </c>
      <c r="V17" s="1">
        <v>-1.2</v>
      </c>
      <c r="W17" s="1">
        <v>27</v>
      </c>
      <c r="X17" s="1">
        <v>32.799999999999997</v>
      </c>
      <c r="Y17" s="1">
        <v>17.600000000000001</v>
      </c>
      <c r="Z17" s="1">
        <v>15</v>
      </c>
      <c r="AA17" s="1" t="s">
        <v>50</v>
      </c>
      <c r="AB17" s="1">
        <f t="shared" si="3"/>
        <v>17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51</v>
      </c>
      <c r="B18" s="11" t="s">
        <v>39</v>
      </c>
      <c r="C18" s="11">
        <v>240</v>
      </c>
      <c r="D18" s="11"/>
      <c r="E18" s="11"/>
      <c r="F18" s="11"/>
      <c r="G18" s="12">
        <v>0</v>
      </c>
      <c r="H18" s="11" t="e">
        <v>#N/A</v>
      </c>
      <c r="I18" s="11" t="s">
        <v>40</v>
      </c>
      <c r="J18" s="11"/>
      <c r="K18" s="11">
        <f t="shared" si="2"/>
        <v>0</v>
      </c>
      <c r="L18" s="11"/>
      <c r="M18" s="11"/>
      <c r="N18" s="11"/>
      <c r="O18" s="11">
        <f t="shared" si="4"/>
        <v>0</v>
      </c>
      <c r="P18" s="13"/>
      <c r="Q18" s="13"/>
      <c r="R18" s="11"/>
      <c r="S18" s="11" t="e">
        <f t="shared" si="5"/>
        <v>#DIV/0!</v>
      </c>
      <c r="T18" s="11" t="e">
        <f t="shared" si="6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/>
      <c r="AB18" s="1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52</v>
      </c>
      <c r="B19" s="11" t="s">
        <v>39</v>
      </c>
      <c r="C19" s="11">
        <v>216</v>
      </c>
      <c r="D19" s="11"/>
      <c r="E19" s="11"/>
      <c r="F19" s="11"/>
      <c r="G19" s="12">
        <v>0</v>
      </c>
      <c r="H19" s="11" t="e">
        <v>#N/A</v>
      </c>
      <c r="I19" s="11" t="s">
        <v>40</v>
      </c>
      <c r="J19" s="11"/>
      <c r="K19" s="11">
        <f t="shared" si="2"/>
        <v>0</v>
      </c>
      <c r="L19" s="11"/>
      <c r="M19" s="11"/>
      <c r="N19" s="11"/>
      <c r="O19" s="11">
        <f t="shared" si="4"/>
        <v>0</v>
      </c>
      <c r="P19" s="13"/>
      <c r="Q19" s="13"/>
      <c r="R19" s="11"/>
      <c r="S19" s="11" t="e">
        <f t="shared" si="5"/>
        <v>#DIV/0!</v>
      </c>
      <c r="T19" s="11" t="e">
        <f t="shared" si="6"/>
        <v>#DIV/0!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/>
      <c r="AB19" s="1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53</v>
      </c>
      <c r="B20" s="11" t="s">
        <v>39</v>
      </c>
      <c r="C20" s="11">
        <v>168</v>
      </c>
      <c r="D20" s="11"/>
      <c r="E20" s="11"/>
      <c r="F20" s="11"/>
      <c r="G20" s="12">
        <v>0</v>
      </c>
      <c r="H20" s="11" t="e">
        <v>#N/A</v>
      </c>
      <c r="I20" s="11" t="s">
        <v>40</v>
      </c>
      <c r="J20" s="11"/>
      <c r="K20" s="11">
        <f t="shared" si="2"/>
        <v>0</v>
      </c>
      <c r="L20" s="11"/>
      <c r="M20" s="11"/>
      <c r="N20" s="11"/>
      <c r="O20" s="11">
        <f t="shared" si="4"/>
        <v>0</v>
      </c>
      <c r="P20" s="13"/>
      <c r="Q20" s="13"/>
      <c r="R20" s="11"/>
      <c r="S20" s="11" t="e">
        <f t="shared" si="5"/>
        <v>#DIV/0!</v>
      </c>
      <c r="T20" s="11" t="e">
        <f t="shared" si="6"/>
        <v>#DIV/0!</v>
      </c>
      <c r="U20" s="11">
        <v>0</v>
      </c>
      <c r="V20" s="11">
        <v>0</v>
      </c>
      <c r="W20" s="11">
        <v>0</v>
      </c>
      <c r="X20" s="11">
        <v>0.2</v>
      </c>
      <c r="Y20" s="11">
        <v>0</v>
      </c>
      <c r="Z20" s="11">
        <v>0</v>
      </c>
      <c r="AA20" s="11"/>
      <c r="AB20" s="1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54</v>
      </c>
      <c r="B21" s="15" t="s">
        <v>39</v>
      </c>
      <c r="C21" s="15">
        <v>96</v>
      </c>
      <c r="D21" s="15"/>
      <c r="E21" s="15"/>
      <c r="F21" s="15"/>
      <c r="G21" s="16">
        <v>0</v>
      </c>
      <c r="H21" s="15">
        <v>50</v>
      </c>
      <c r="I21" s="15" t="s">
        <v>33</v>
      </c>
      <c r="J21" s="15"/>
      <c r="K21" s="15">
        <f t="shared" si="2"/>
        <v>0</v>
      </c>
      <c r="L21" s="15"/>
      <c r="M21" s="15"/>
      <c r="N21" s="15"/>
      <c r="O21" s="15">
        <f t="shared" si="4"/>
        <v>0</v>
      </c>
      <c r="P21" s="17"/>
      <c r="Q21" s="17"/>
      <c r="R21" s="15"/>
      <c r="S21" s="15" t="e">
        <f t="shared" si="5"/>
        <v>#DIV/0!</v>
      </c>
      <c r="T21" s="15" t="e">
        <f t="shared" si="6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 t="s">
        <v>55</v>
      </c>
      <c r="AB21" s="15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39</v>
      </c>
      <c r="C22" s="1">
        <v>432</v>
      </c>
      <c r="D22" s="1">
        <v>210</v>
      </c>
      <c r="E22" s="1">
        <v>113</v>
      </c>
      <c r="F22" s="1">
        <v>334</v>
      </c>
      <c r="G22" s="6">
        <v>0.35</v>
      </c>
      <c r="H22" s="1">
        <v>50</v>
      </c>
      <c r="I22" s="1" t="s">
        <v>33</v>
      </c>
      <c r="J22" s="1">
        <v>117</v>
      </c>
      <c r="K22" s="1">
        <f t="shared" si="2"/>
        <v>-4</v>
      </c>
      <c r="L22" s="1"/>
      <c r="M22" s="1"/>
      <c r="N22" s="1"/>
      <c r="O22" s="1">
        <f t="shared" si="4"/>
        <v>22.6</v>
      </c>
      <c r="P22" s="5"/>
      <c r="Q22" s="5"/>
      <c r="R22" s="1"/>
      <c r="S22" s="1">
        <f t="shared" si="5"/>
        <v>14.778761061946902</v>
      </c>
      <c r="T22" s="1">
        <f t="shared" si="6"/>
        <v>14.778761061946902</v>
      </c>
      <c r="U22" s="1">
        <v>10.8</v>
      </c>
      <c r="V22" s="1">
        <v>5.4</v>
      </c>
      <c r="W22" s="1">
        <v>31</v>
      </c>
      <c r="X22" s="1">
        <v>32.200000000000003</v>
      </c>
      <c r="Y22" s="1">
        <v>4.5999999999999996</v>
      </c>
      <c r="Z22" s="1">
        <v>0</v>
      </c>
      <c r="AA22" s="18" t="s">
        <v>57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4" t="s">
        <v>58</v>
      </c>
      <c r="B23" s="24" t="s">
        <v>32</v>
      </c>
      <c r="C23" s="24">
        <v>1316.509</v>
      </c>
      <c r="D23" s="24">
        <v>928.69399999999996</v>
      </c>
      <c r="E23" s="24">
        <v>1503.2539999999999</v>
      </c>
      <c r="F23" s="24">
        <v>590.63699999999994</v>
      </c>
      <c r="G23" s="25">
        <v>1</v>
      </c>
      <c r="H23" s="24">
        <v>55</v>
      </c>
      <c r="I23" s="24" t="s">
        <v>33</v>
      </c>
      <c r="J23" s="24">
        <v>1427.1</v>
      </c>
      <c r="K23" s="24">
        <f t="shared" si="2"/>
        <v>76.153999999999996</v>
      </c>
      <c r="L23" s="24"/>
      <c r="M23" s="24"/>
      <c r="N23" s="24">
        <v>222.7493599999998</v>
      </c>
      <c r="O23" s="24">
        <f t="shared" si="4"/>
        <v>300.6508</v>
      </c>
      <c r="P23" s="26">
        <f>12*O23-N23-F23</f>
        <v>2794.4232400000001</v>
      </c>
      <c r="Q23" s="26"/>
      <c r="R23" s="24"/>
      <c r="S23" s="24">
        <f t="shared" si="5"/>
        <v>11.999999999999998</v>
      </c>
      <c r="T23" s="24">
        <f t="shared" si="6"/>
        <v>2.7054189112418783</v>
      </c>
      <c r="U23" s="24">
        <v>138.30279999999999</v>
      </c>
      <c r="V23" s="24">
        <v>153.1054</v>
      </c>
      <c r="W23" s="24">
        <v>163.459</v>
      </c>
      <c r="X23" s="24">
        <v>160.7672</v>
      </c>
      <c r="Y23" s="24">
        <v>144.67760000000001</v>
      </c>
      <c r="Z23" s="24">
        <v>153.23759999999999</v>
      </c>
      <c r="AA23" s="24" t="s">
        <v>59</v>
      </c>
      <c r="AB23" s="24">
        <f t="shared" si="3"/>
        <v>2794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60</v>
      </c>
      <c r="B24" s="21" t="s">
        <v>32</v>
      </c>
      <c r="C24" s="21">
        <v>3294.2710000000002</v>
      </c>
      <c r="D24" s="21">
        <v>1656.11</v>
      </c>
      <c r="E24" s="21">
        <v>1937.8889999999999</v>
      </c>
      <c r="F24" s="21">
        <v>2569.886</v>
      </c>
      <c r="G24" s="22">
        <v>1</v>
      </c>
      <c r="H24" s="21">
        <v>50</v>
      </c>
      <c r="I24" s="21" t="s">
        <v>33</v>
      </c>
      <c r="J24" s="21">
        <v>1987.7</v>
      </c>
      <c r="K24" s="21">
        <f t="shared" si="2"/>
        <v>-49.811000000000149</v>
      </c>
      <c r="L24" s="21"/>
      <c r="M24" s="21"/>
      <c r="N24" s="21">
        <v>552.7189999999996</v>
      </c>
      <c r="O24" s="21">
        <f t="shared" si="4"/>
        <v>387.57779999999997</v>
      </c>
      <c r="P24" s="23"/>
      <c r="Q24" s="23"/>
      <c r="R24" s="21"/>
      <c r="S24" s="21">
        <f t="shared" si="5"/>
        <v>8.0567179028313802</v>
      </c>
      <c r="T24" s="21">
        <f t="shared" si="6"/>
        <v>8.0567179028313802</v>
      </c>
      <c r="U24" s="21">
        <v>529.80160000000001</v>
      </c>
      <c r="V24" s="21">
        <v>523.26679999999999</v>
      </c>
      <c r="W24" s="21">
        <v>593.3134</v>
      </c>
      <c r="X24" s="21">
        <v>672.6508</v>
      </c>
      <c r="Y24" s="21">
        <v>591.54780000000005</v>
      </c>
      <c r="Z24" s="21">
        <v>534.7242</v>
      </c>
      <c r="AA24" s="21" t="s">
        <v>36</v>
      </c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61</v>
      </c>
      <c r="B25" s="21" t="s">
        <v>32</v>
      </c>
      <c r="C25" s="21">
        <v>434.91899999999998</v>
      </c>
      <c r="D25" s="21">
        <v>327.19</v>
      </c>
      <c r="E25" s="21">
        <v>218.447</v>
      </c>
      <c r="F25" s="21">
        <v>434.59899999999999</v>
      </c>
      <c r="G25" s="22">
        <v>1</v>
      </c>
      <c r="H25" s="21">
        <v>60</v>
      </c>
      <c r="I25" s="21" t="s">
        <v>33</v>
      </c>
      <c r="J25" s="21">
        <v>206.35</v>
      </c>
      <c r="K25" s="21">
        <f t="shared" si="2"/>
        <v>12.097000000000008</v>
      </c>
      <c r="L25" s="21"/>
      <c r="M25" s="21"/>
      <c r="N25" s="21"/>
      <c r="O25" s="21">
        <f t="shared" si="4"/>
        <v>43.689399999999999</v>
      </c>
      <c r="P25" s="23"/>
      <c r="Q25" s="23"/>
      <c r="R25" s="21"/>
      <c r="S25" s="21">
        <f t="shared" si="5"/>
        <v>9.9474700957211581</v>
      </c>
      <c r="T25" s="21">
        <f t="shared" si="6"/>
        <v>9.9474700957211581</v>
      </c>
      <c r="U25" s="21">
        <v>62.103599999999993</v>
      </c>
      <c r="V25" s="21">
        <v>59.439</v>
      </c>
      <c r="W25" s="21">
        <v>108.91200000000001</v>
      </c>
      <c r="X25" s="21">
        <v>114.6032</v>
      </c>
      <c r="Y25" s="21">
        <v>57.459400000000002</v>
      </c>
      <c r="Z25" s="21">
        <v>47.187800000000003</v>
      </c>
      <c r="AA25" s="27" t="s">
        <v>167</v>
      </c>
      <c r="AB25" s="2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62</v>
      </c>
      <c r="B26" s="15" t="s">
        <v>32</v>
      </c>
      <c r="C26" s="15"/>
      <c r="D26" s="15">
        <v>96.808000000000007</v>
      </c>
      <c r="E26" s="15">
        <v>55.518999999999998</v>
      </c>
      <c r="F26" s="15">
        <v>41.289000000000001</v>
      </c>
      <c r="G26" s="16">
        <v>0</v>
      </c>
      <c r="H26" s="15">
        <v>60</v>
      </c>
      <c r="I26" s="15" t="s">
        <v>33</v>
      </c>
      <c r="J26" s="15">
        <v>58.7</v>
      </c>
      <c r="K26" s="15">
        <f t="shared" si="2"/>
        <v>-3.1810000000000045</v>
      </c>
      <c r="L26" s="15"/>
      <c r="M26" s="15"/>
      <c r="N26" s="15"/>
      <c r="O26" s="15">
        <f t="shared" si="4"/>
        <v>11.1038</v>
      </c>
      <c r="P26" s="17"/>
      <c r="Q26" s="17"/>
      <c r="R26" s="15"/>
      <c r="S26" s="15">
        <f t="shared" si="5"/>
        <v>3.7184567445379062</v>
      </c>
      <c r="T26" s="15">
        <f t="shared" si="6"/>
        <v>3.7184567445379062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 t="s">
        <v>55</v>
      </c>
      <c r="AB26" s="15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4" t="s">
        <v>63</v>
      </c>
      <c r="B27" s="24" t="s">
        <v>32</v>
      </c>
      <c r="C27" s="24">
        <v>2505.6060000000002</v>
      </c>
      <c r="D27" s="24">
        <v>1338.56</v>
      </c>
      <c r="E27" s="24">
        <v>1919.5920000000001</v>
      </c>
      <c r="F27" s="24">
        <v>1739.835</v>
      </c>
      <c r="G27" s="25">
        <v>1</v>
      </c>
      <c r="H27" s="24">
        <v>60</v>
      </c>
      <c r="I27" s="24" t="s">
        <v>33</v>
      </c>
      <c r="J27" s="24">
        <v>1803.95</v>
      </c>
      <c r="K27" s="24">
        <f t="shared" si="2"/>
        <v>115.64200000000005</v>
      </c>
      <c r="L27" s="24"/>
      <c r="M27" s="24"/>
      <c r="N27" s="24"/>
      <c r="O27" s="24">
        <f t="shared" si="4"/>
        <v>383.91840000000002</v>
      </c>
      <c r="P27" s="26">
        <f>12*O27-N27-F27</f>
        <v>2867.1858000000002</v>
      </c>
      <c r="Q27" s="26"/>
      <c r="R27" s="24"/>
      <c r="S27" s="24">
        <f t="shared" si="5"/>
        <v>12</v>
      </c>
      <c r="T27" s="24">
        <f t="shared" si="6"/>
        <v>4.5317833164547467</v>
      </c>
      <c r="U27" s="24">
        <v>181.39779999999999</v>
      </c>
      <c r="V27" s="24">
        <v>196.00020000000001</v>
      </c>
      <c r="W27" s="24">
        <v>275.12020000000001</v>
      </c>
      <c r="X27" s="24">
        <v>273.01400000000001</v>
      </c>
      <c r="Y27" s="24">
        <v>219.67259999999999</v>
      </c>
      <c r="Z27" s="24">
        <v>245.244</v>
      </c>
      <c r="AA27" s="24" t="s">
        <v>59</v>
      </c>
      <c r="AB27" s="24">
        <f t="shared" si="3"/>
        <v>2867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64</v>
      </c>
      <c r="B28" s="11" t="s">
        <v>32</v>
      </c>
      <c r="C28" s="11">
        <v>-2.56</v>
      </c>
      <c r="D28" s="11"/>
      <c r="E28" s="11"/>
      <c r="F28" s="11">
        <v>-2.56</v>
      </c>
      <c r="G28" s="12">
        <v>0</v>
      </c>
      <c r="H28" s="11" t="e">
        <v>#N/A</v>
      </c>
      <c r="I28" s="11" t="s">
        <v>40</v>
      </c>
      <c r="J28" s="11"/>
      <c r="K28" s="11">
        <f t="shared" si="2"/>
        <v>0</v>
      </c>
      <c r="L28" s="11"/>
      <c r="M28" s="11"/>
      <c r="N28" s="11"/>
      <c r="O28" s="11">
        <f t="shared" si="4"/>
        <v>0</v>
      </c>
      <c r="P28" s="13"/>
      <c r="Q28" s="13"/>
      <c r="R28" s="11"/>
      <c r="S28" s="11" t="e">
        <f t="shared" si="5"/>
        <v>#DIV/0!</v>
      </c>
      <c r="T28" s="11" t="e">
        <f t="shared" si="6"/>
        <v>#DIV/0!</v>
      </c>
      <c r="U28" s="11">
        <v>0.51200000000000001</v>
      </c>
      <c r="V28" s="11">
        <v>0.51200000000000001</v>
      </c>
      <c r="W28" s="11">
        <v>0</v>
      </c>
      <c r="X28" s="11">
        <v>0</v>
      </c>
      <c r="Y28" s="11">
        <v>0</v>
      </c>
      <c r="Z28" s="11">
        <v>0</v>
      </c>
      <c r="AA28" s="11" t="s">
        <v>65</v>
      </c>
      <c r="AB28" s="1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66</v>
      </c>
      <c r="B29" s="21" t="s">
        <v>32</v>
      </c>
      <c r="C29" s="21">
        <v>1120.7460000000001</v>
      </c>
      <c r="D29" s="21">
        <v>100.49</v>
      </c>
      <c r="E29" s="21">
        <v>413.37099999999998</v>
      </c>
      <c r="F29" s="21">
        <v>685.70899999999995</v>
      </c>
      <c r="G29" s="22">
        <v>1</v>
      </c>
      <c r="H29" s="21">
        <v>60</v>
      </c>
      <c r="I29" s="21" t="s">
        <v>33</v>
      </c>
      <c r="J29" s="21">
        <v>386.05</v>
      </c>
      <c r="K29" s="21">
        <f t="shared" si="2"/>
        <v>27.32099999999997</v>
      </c>
      <c r="L29" s="21"/>
      <c r="M29" s="21"/>
      <c r="N29" s="21"/>
      <c r="O29" s="21">
        <f t="shared" si="4"/>
        <v>82.674199999999999</v>
      </c>
      <c r="P29" s="23"/>
      <c r="Q29" s="23"/>
      <c r="R29" s="21"/>
      <c r="S29" s="21">
        <f t="shared" si="5"/>
        <v>8.2941111011657807</v>
      </c>
      <c r="T29" s="21">
        <f t="shared" si="6"/>
        <v>8.2941111011657807</v>
      </c>
      <c r="U29" s="21">
        <v>112.1</v>
      </c>
      <c r="V29" s="21">
        <v>117.07080000000001</v>
      </c>
      <c r="W29" s="21">
        <v>192.28899999999999</v>
      </c>
      <c r="X29" s="21">
        <v>195.22020000000001</v>
      </c>
      <c r="Y29" s="21">
        <v>138.40280000000001</v>
      </c>
      <c r="Z29" s="21">
        <v>147.97460000000001</v>
      </c>
      <c r="AA29" s="21" t="s">
        <v>36</v>
      </c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32</v>
      </c>
      <c r="C30" s="1">
        <v>1368.5730000000001</v>
      </c>
      <c r="D30" s="1">
        <v>991.16800000000001</v>
      </c>
      <c r="E30" s="1">
        <v>661.11400000000003</v>
      </c>
      <c r="F30" s="1">
        <v>1614.674</v>
      </c>
      <c r="G30" s="6">
        <v>1</v>
      </c>
      <c r="H30" s="1">
        <v>60</v>
      </c>
      <c r="I30" s="1" t="s">
        <v>33</v>
      </c>
      <c r="J30" s="1">
        <v>649.5</v>
      </c>
      <c r="K30" s="1">
        <f t="shared" si="2"/>
        <v>11.614000000000033</v>
      </c>
      <c r="L30" s="1"/>
      <c r="M30" s="1"/>
      <c r="N30" s="1"/>
      <c r="O30" s="1">
        <f t="shared" si="4"/>
        <v>132.22280000000001</v>
      </c>
      <c r="P30" s="5"/>
      <c r="Q30" s="5"/>
      <c r="R30" s="1"/>
      <c r="S30" s="1">
        <f t="shared" si="5"/>
        <v>12.211766805724881</v>
      </c>
      <c r="T30" s="1">
        <f t="shared" si="6"/>
        <v>12.211766805724881</v>
      </c>
      <c r="U30" s="1">
        <v>44.849400000000003</v>
      </c>
      <c r="V30" s="1">
        <v>50.821199999999997</v>
      </c>
      <c r="W30" s="1">
        <v>175.47659999999999</v>
      </c>
      <c r="X30" s="1">
        <v>172.05600000000001</v>
      </c>
      <c r="Y30" s="1">
        <v>82.606800000000007</v>
      </c>
      <c r="Z30" s="1">
        <v>96.714399999999998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4" t="s">
        <v>68</v>
      </c>
      <c r="B31" s="24" t="s">
        <v>32</v>
      </c>
      <c r="C31" s="24">
        <v>1252.8420000000001</v>
      </c>
      <c r="D31" s="24">
        <v>701.75900000000001</v>
      </c>
      <c r="E31" s="24">
        <v>1282.2070000000001</v>
      </c>
      <c r="F31" s="24">
        <v>554.26599999999996</v>
      </c>
      <c r="G31" s="25">
        <v>1</v>
      </c>
      <c r="H31" s="24">
        <v>60</v>
      </c>
      <c r="I31" s="24" t="s">
        <v>33</v>
      </c>
      <c r="J31" s="24">
        <v>1204.2</v>
      </c>
      <c r="K31" s="24">
        <f t="shared" si="2"/>
        <v>78.007000000000062</v>
      </c>
      <c r="L31" s="24"/>
      <c r="M31" s="24"/>
      <c r="N31" s="24"/>
      <c r="O31" s="24">
        <f t="shared" si="4"/>
        <v>256.44140000000004</v>
      </c>
      <c r="P31" s="26">
        <f>12*O31-N31-F31</f>
        <v>2523.0308000000005</v>
      </c>
      <c r="Q31" s="26"/>
      <c r="R31" s="24"/>
      <c r="S31" s="24">
        <f t="shared" si="5"/>
        <v>12</v>
      </c>
      <c r="T31" s="24">
        <f t="shared" si="6"/>
        <v>2.1613748794071466</v>
      </c>
      <c r="U31" s="24">
        <v>115.93600000000001</v>
      </c>
      <c r="V31" s="24">
        <v>129.22880000000001</v>
      </c>
      <c r="W31" s="24">
        <v>155.43860000000001</v>
      </c>
      <c r="X31" s="24">
        <v>148.3604</v>
      </c>
      <c r="Y31" s="24">
        <v>137.4014</v>
      </c>
      <c r="Z31" s="24">
        <v>153.0874</v>
      </c>
      <c r="AA31" s="24" t="s">
        <v>59</v>
      </c>
      <c r="AB31" s="24">
        <f t="shared" si="3"/>
        <v>2523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1" t="s">
        <v>69</v>
      </c>
      <c r="B32" s="11" t="s">
        <v>32</v>
      </c>
      <c r="C32" s="11">
        <v>39.911999999999999</v>
      </c>
      <c r="D32" s="11">
        <v>66.846999999999994</v>
      </c>
      <c r="E32" s="11">
        <v>26.224</v>
      </c>
      <c r="F32" s="11">
        <v>46.92</v>
      </c>
      <c r="G32" s="12">
        <v>0</v>
      </c>
      <c r="H32" s="11">
        <v>35</v>
      </c>
      <c r="I32" s="11" t="s">
        <v>40</v>
      </c>
      <c r="J32" s="11">
        <v>32.9</v>
      </c>
      <c r="K32" s="11">
        <f t="shared" si="2"/>
        <v>-6.6759999999999984</v>
      </c>
      <c r="L32" s="11"/>
      <c r="M32" s="11"/>
      <c r="N32" s="11"/>
      <c r="O32" s="11">
        <f t="shared" si="4"/>
        <v>5.2447999999999997</v>
      </c>
      <c r="P32" s="13"/>
      <c r="Q32" s="13"/>
      <c r="R32" s="11"/>
      <c r="S32" s="11">
        <f t="shared" si="5"/>
        <v>8.9460036607687616</v>
      </c>
      <c r="T32" s="11">
        <f t="shared" si="6"/>
        <v>8.9460036607687616</v>
      </c>
      <c r="U32" s="11">
        <v>5.8570000000000002</v>
      </c>
      <c r="V32" s="11">
        <v>6.8273999999999999</v>
      </c>
      <c r="W32" s="11">
        <v>6.866200000000001</v>
      </c>
      <c r="X32" s="11">
        <v>5.7724000000000002</v>
      </c>
      <c r="Y32" s="11">
        <v>6.2892000000000001</v>
      </c>
      <c r="Z32" s="11">
        <v>7.0069999999999997</v>
      </c>
      <c r="AA32" s="11" t="s">
        <v>70</v>
      </c>
      <c r="AB32" s="1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5" t="s">
        <v>71</v>
      </c>
      <c r="B33" s="15" t="s">
        <v>32</v>
      </c>
      <c r="C33" s="15"/>
      <c r="D33" s="15">
        <v>97.016000000000005</v>
      </c>
      <c r="E33" s="15">
        <v>6.7770000000000001</v>
      </c>
      <c r="F33" s="15">
        <v>90.239000000000004</v>
      </c>
      <c r="G33" s="16">
        <v>0</v>
      </c>
      <c r="H33" s="15">
        <v>30</v>
      </c>
      <c r="I33" s="15" t="s">
        <v>33</v>
      </c>
      <c r="J33" s="15">
        <v>7.8</v>
      </c>
      <c r="K33" s="15">
        <f t="shared" si="2"/>
        <v>-1.0229999999999997</v>
      </c>
      <c r="L33" s="15"/>
      <c r="M33" s="15"/>
      <c r="N33" s="15"/>
      <c r="O33" s="15">
        <f t="shared" si="4"/>
        <v>1.3553999999999999</v>
      </c>
      <c r="P33" s="17"/>
      <c r="Q33" s="17"/>
      <c r="R33" s="15"/>
      <c r="S33" s="15">
        <f t="shared" si="5"/>
        <v>66.577394127194935</v>
      </c>
      <c r="T33" s="15">
        <f t="shared" si="6"/>
        <v>66.577394127194935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 t="s">
        <v>55</v>
      </c>
      <c r="AB33" s="15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72</v>
      </c>
      <c r="B34" s="15" t="s">
        <v>32</v>
      </c>
      <c r="C34" s="15">
        <v>430.28800000000001</v>
      </c>
      <c r="D34" s="15">
        <v>54.557000000000002</v>
      </c>
      <c r="E34" s="15">
        <v>0.64200000000000002</v>
      </c>
      <c r="F34" s="15">
        <v>178.76900000000001</v>
      </c>
      <c r="G34" s="16">
        <v>0</v>
      </c>
      <c r="H34" s="15">
        <v>30</v>
      </c>
      <c r="I34" s="15" t="s">
        <v>33</v>
      </c>
      <c r="J34" s="15">
        <v>108.7</v>
      </c>
      <c r="K34" s="15">
        <f t="shared" si="2"/>
        <v>-108.05800000000001</v>
      </c>
      <c r="L34" s="15"/>
      <c r="M34" s="15"/>
      <c r="N34" s="15"/>
      <c r="O34" s="15">
        <f t="shared" si="4"/>
        <v>0.12840000000000001</v>
      </c>
      <c r="P34" s="17"/>
      <c r="Q34" s="17"/>
      <c r="R34" s="15"/>
      <c r="S34" s="15">
        <f t="shared" si="5"/>
        <v>1392.2819314641742</v>
      </c>
      <c r="T34" s="15">
        <f t="shared" si="6"/>
        <v>1392.2819314641742</v>
      </c>
      <c r="U34" s="15">
        <v>0.16059999999999949</v>
      </c>
      <c r="V34" s="15">
        <v>2.8127999999999931</v>
      </c>
      <c r="W34" s="15">
        <v>9.0538000000000007</v>
      </c>
      <c r="X34" s="15">
        <v>8.5251999999999999</v>
      </c>
      <c r="Y34" s="15">
        <v>6.0801999999999898</v>
      </c>
      <c r="Z34" s="15">
        <v>10.065</v>
      </c>
      <c r="AA34" s="18" t="s">
        <v>73</v>
      </c>
      <c r="AB34" s="15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1" t="s">
        <v>74</v>
      </c>
      <c r="B35" s="21" t="s">
        <v>32</v>
      </c>
      <c r="C35" s="21">
        <v>757.81899999999996</v>
      </c>
      <c r="D35" s="21">
        <v>1115.3879999999999</v>
      </c>
      <c r="E35" s="21">
        <v>673.02099999999996</v>
      </c>
      <c r="F35" s="21">
        <v>992.50400000000002</v>
      </c>
      <c r="G35" s="22">
        <v>1</v>
      </c>
      <c r="H35" s="21">
        <v>30</v>
      </c>
      <c r="I35" s="21" t="s">
        <v>33</v>
      </c>
      <c r="J35" s="21">
        <v>689.8</v>
      </c>
      <c r="K35" s="21">
        <f t="shared" si="2"/>
        <v>-16.778999999999996</v>
      </c>
      <c r="L35" s="21"/>
      <c r="M35" s="21"/>
      <c r="N35" s="21">
        <v>76.569719999999393</v>
      </c>
      <c r="O35" s="21">
        <f t="shared" si="4"/>
        <v>134.60419999999999</v>
      </c>
      <c r="P35" s="23"/>
      <c r="Q35" s="23"/>
      <c r="R35" s="21"/>
      <c r="S35" s="21">
        <f t="shared" si="5"/>
        <v>7.9423503872836028</v>
      </c>
      <c r="T35" s="21">
        <f t="shared" si="6"/>
        <v>7.9423503872836028</v>
      </c>
      <c r="U35" s="21">
        <v>202.6266</v>
      </c>
      <c r="V35" s="21">
        <v>211.476</v>
      </c>
      <c r="W35" s="21">
        <v>244.07140000000001</v>
      </c>
      <c r="X35" s="21">
        <v>235.29339999999999</v>
      </c>
      <c r="Y35" s="21">
        <v>159.3338</v>
      </c>
      <c r="Z35" s="21">
        <v>181.25399999999999</v>
      </c>
      <c r="AA35" s="21" t="s">
        <v>36</v>
      </c>
      <c r="AB35" s="2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75</v>
      </c>
      <c r="B36" s="15" t="s">
        <v>32</v>
      </c>
      <c r="C36" s="15"/>
      <c r="D36" s="15">
        <v>7.9189999999999996</v>
      </c>
      <c r="E36" s="15"/>
      <c r="F36" s="15">
        <v>7.9189999999999996</v>
      </c>
      <c r="G36" s="16">
        <v>0</v>
      </c>
      <c r="H36" s="15">
        <v>45</v>
      </c>
      <c r="I36" s="15" t="s">
        <v>33</v>
      </c>
      <c r="J36" s="15">
        <v>1.3</v>
      </c>
      <c r="K36" s="15">
        <f t="shared" si="2"/>
        <v>-1.3</v>
      </c>
      <c r="L36" s="15"/>
      <c r="M36" s="15"/>
      <c r="N36" s="15"/>
      <c r="O36" s="15">
        <f t="shared" si="4"/>
        <v>0</v>
      </c>
      <c r="P36" s="17"/>
      <c r="Q36" s="17"/>
      <c r="R36" s="15"/>
      <c r="S36" s="15" t="e">
        <f t="shared" si="5"/>
        <v>#DIV/0!</v>
      </c>
      <c r="T36" s="15" t="e">
        <f t="shared" si="6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55</v>
      </c>
      <c r="AB36" s="15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4" t="s">
        <v>76</v>
      </c>
      <c r="B37" s="24" t="s">
        <v>32</v>
      </c>
      <c r="C37" s="24">
        <v>5153.9449999999997</v>
      </c>
      <c r="D37" s="24">
        <v>1474.866</v>
      </c>
      <c r="E37" s="24">
        <v>2919.7910000000002</v>
      </c>
      <c r="F37" s="24">
        <v>3367.3620000000001</v>
      </c>
      <c r="G37" s="25">
        <v>1</v>
      </c>
      <c r="H37" s="24">
        <v>40</v>
      </c>
      <c r="I37" s="24" t="s">
        <v>33</v>
      </c>
      <c r="J37" s="24">
        <v>2971.45</v>
      </c>
      <c r="K37" s="24">
        <f t="shared" si="2"/>
        <v>-51.658999999999651</v>
      </c>
      <c r="L37" s="24"/>
      <c r="M37" s="24"/>
      <c r="N37" s="24"/>
      <c r="O37" s="24">
        <f t="shared" si="4"/>
        <v>583.95820000000003</v>
      </c>
      <c r="P37" s="26">
        <f>12*O37-N37-F37</f>
        <v>3640.1364000000003</v>
      </c>
      <c r="Q37" s="26"/>
      <c r="R37" s="24"/>
      <c r="S37" s="24">
        <f t="shared" si="5"/>
        <v>12</v>
      </c>
      <c r="T37" s="24">
        <f t="shared" si="6"/>
        <v>5.7664435570902164</v>
      </c>
      <c r="U37" s="24">
        <v>239.46</v>
      </c>
      <c r="V37" s="24">
        <v>259.7482</v>
      </c>
      <c r="W37" s="24">
        <v>509.19619999999998</v>
      </c>
      <c r="X37" s="24">
        <v>509.0068</v>
      </c>
      <c r="Y37" s="24">
        <v>295.1558</v>
      </c>
      <c r="Z37" s="24">
        <v>307.66660000000002</v>
      </c>
      <c r="AA37" s="24" t="s">
        <v>59</v>
      </c>
      <c r="AB37" s="24">
        <f t="shared" si="3"/>
        <v>3640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77</v>
      </c>
      <c r="B38" s="15" t="s">
        <v>32</v>
      </c>
      <c r="C38" s="15"/>
      <c r="D38" s="15"/>
      <c r="E38" s="15"/>
      <c r="F38" s="15"/>
      <c r="G38" s="16">
        <v>0</v>
      </c>
      <c r="H38" s="15">
        <v>40</v>
      </c>
      <c r="I38" s="15" t="s">
        <v>33</v>
      </c>
      <c r="J38" s="15"/>
      <c r="K38" s="15">
        <f t="shared" ref="K38:K69" si="8">E38-J38</f>
        <v>0</v>
      </c>
      <c r="L38" s="15"/>
      <c r="M38" s="15"/>
      <c r="N38" s="15"/>
      <c r="O38" s="15">
        <f t="shared" si="4"/>
        <v>0</v>
      </c>
      <c r="P38" s="17"/>
      <c r="Q38" s="17"/>
      <c r="R38" s="15"/>
      <c r="S38" s="15" t="e">
        <f t="shared" si="5"/>
        <v>#DIV/0!</v>
      </c>
      <c r="T38" s="15" t="e">
        <f t="shared" si="6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55</v>
      </c>
      <c r="AB38" s="15">
        <f t="shared" ref="AB38:AB69" si="9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78</v>
      </c>
      <c r="B39" s="15" t="s">
        <v>32</v>
      </c>
      <c r="C39" s="15"/>
      <c r="D39" s="15">
        <v>25.117000000000001</v>
      </c>
      <c r="E39" s="15"/>
      <c r="F39" s="15">
        <v>25.117000000000001</v>
      </c>
      <c r="G39" s="16">
        <v>0</v>
      </c>
      <c r="H39" s="15">
        <v>30</v>
      </c>
      <c r="I39" s="15" t="s">
        <v>33</v>
      </c>
      <c r="J39" s="15">
        <v>2.6</v>
      </c>
      <c r="K39" s="15">
        <f t="shared" si="8"/>
        <v>-2.6</v>
      </c>
      <c r="L39" s="15"/>
      <c r="M39" s="15"/>
      <c r="N39" s="15"/>
      <c r="O39" s="15">
        <f t="shared" si="4"/>
        <v>0</v>
      </c>
      <c r="P39" s="17"/>
      <c r="Q39" s="17"/>
      <c r="R39" s="15"/>
      <c r="S39" s="15" t="e">
        <f t="shared" si="5"/>
        <v>#DIV/0!</v>
      </c>
      <c r="T39" s="15" t="e">
        <f t="shared" si="6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55</v>
      </c>
      <c r="AB39" s="15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79</v>
      </c>
      <c r="B40" s="15" t="s">
        <v>32</v>
      </c>
      <c r="C40" s="15"/>
      <c r="D40" s="15"/>
      <c r="E40" s="15"/>
      <c r="F40" s="15"/>
      <c r="G40" s="16">
        <v>0</v>
      </c>
      <c r="H40" s="15">
        <v>50</v>
      </c>
      <c r="I40" s="15" t="s">
        <v>33</v>
      </c>
      <c r="J40" s="15"/>
      <c r="K40" s="15">
        <f t="shared" si="8"/>
        <v>0</v>
      </c>
      <c r="L40" s="15"/>
      <c r="M40" s="15"/>
      <c r="N40" s="15"/>
      <c r="O40" s="15">
        <f t="shared" si="4"/>
        <v>0</v>
      </c>
      <c r="P40" s="17"/>
      <c r="Q40" s="17"/>
      <c r="R40" s="15"/>
      <c r="S40" s="15" t="e">
        <f t="shared" si="5"/>
        <v>#DIV/0!</v>
      </c>
      <c r="T40" s="15" t="e">
        <f t="shared" si="6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 t="s">
        <v>55</v>
      </c>
      <c r="AB40" s="15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80</v>
      </c>
      <c r="B41" s="11" t="s">
        <v>32</v>
      </c>
      <c r="C41" s="11">
        <v>147.27799999999999</v>
      </c>
      <c r="D41" s="11">
        <v>112.61199999999999</v>
      </c>
      <c r="E41" s="11">
        <v>75.733999999999995</v>
      </c>
      <c r="F41" s="11">
        <v>181.29599999999999</v>
      </c>
      <c r="G41" s="12">
        <v>0</v>
      </c>
      <c r="H41" s="11">
        <v>50</v>
      </c>
      <c r="I41" s="11" t="s">
        <v>40</v>
      </c>
      <c r="J41" s="11">
        <v>77.7</v>
      </c>
      <c r="K41" s="11">
        <f t="shared" si="8"/>
        <v>-1.9660000000000082</v>
      </c>
      <c r="L41" s="11"/>
      <c r="M41" s="11"/>
      <c r="N41" s="11"/>
      <c r="O41" s="11">
        <f t="shared" si="4"/>
        <v>15.146799999999999</v>
      </c>
      <c r="P41" s="13"/>
      <c r="Q41" s="13"/>
      <c r="R41" s="11"/>
      <c r="S41" s="11">
        <f t="shared" si="5"/>
        <v>11.969260833971532</v>
      </c>
      <c r="T41" s="11">
        <f t="shared" si="6"/>
        <v>11.969260833971532</v>
      </c>
      <c r="U41" s="11">
        <v>13.3584</v>
      </c>
      <c r="V41" s="11">
        <v>3.721200000000001</v>
      </c>
      <c r="W41" s="11">
        <v>19.380199999999999</v>
      </c>
      <c r="X41" s="11">
        <v>17.7438</v>
      </c>
      <c r="Y41" s="11">
        <v>7.0069999999999997</v>
      </c>
      <c r="Z41" s="11">
        <v>10.0288</v>
      </c>
      <c r="AA41" s="11" t="s">
        <v>70</v>
      </c>
      <c r="AB41" s="11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32</v>
      </c>
      <c r="C42" s="1">
        <v>122.288</v>
      </c>
      <c r="D42" s="1">
        <v>64.75</v>
      </c>
      <c r="E42" s="1">
        <v>74.840999999999994</v>
      </c>
      <c r="F42" s="1">
        <v>110.051</v>
      </c>
      <c r="G42" s="6">
        <v>1</v>
      </c>
      <c r="H42" s="1">
        <v>50</v>
      </c>
      <c r="I42" s="1" t="s">
        <v>33</v>
      </c>
      <c r="J42" s="1">
        <v>75.5</v>
      </c>
      <c r="K42" s="1">
        <f t="shared" si="8"/>
        <v>-0.65900000000000603</v>
      </c>
      <c r="L42" s="1"/>
      <c r="M42" s="1"/>
      <c r="N42" s="1"/>
      <c r="O42" s="1">
        <f t="shared" si="4"/>
        <v>14.9682</v>
      </c>
      <c r="P42" s="5">
        <f t="shared" ref="P42:P45" si="10">10*O42-N42-F42</f>
        <v>39.630999999999986</v>
      </c>
      <c r="Q42" s="5"/>
      <c r="R42" s="1"/>
      <c r="S42" s="1">
        <f t="shared" si="5"/>
        <v>10</v>
      </c>
      <c r="T42" s="1">
        <f t="shared" si="6"/>
        <v>7.3523202522681421</v>
      </c>
      <c r="U42" s="1">
        <v>3.5912000000000002</v>
      </c>
      <c r="V42" s="1">
        <v>2.5832000000000002</v>
      </c>
      <c r="W42" s="1">
        <v>14.4274</v>
      </c>
      <c r="X42" s="1">
        <v>15.301</v>
      </c>
      <c r="Y42" s="1">
        <v>6.6559999999999997</v>
      </c>
      <c r="Z42" s="1">
        <v>6.2064000000000004</v>
      </c>
      <c r="AA42" s="1"/>
      <c r="AB42" s="1">
        <f t="shared" si="9"/>
        <v>40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39</v>
      </c>
      <c r="C43" s="1">
        <v>1820</v>
      </c>
      <c r="D43" s="1">
        <v>1944</v>
      </c>
      <c r="E43" s="1">
        <v>1507</v>
      </c>
      <c r="F43" s="1">
        <v>1716</v>
      </c>
      <c r="G43" s="6">
        <v>0.4</v>
      </c>
      <c r="H43" s="1">
        <v>45</v>
      </c>
      <c r="I43" s="1" t="s">
        <v>33</v>
      </c>
      <c r="J43" s="1">
        <v>1523</v>
      </c>
      <c r="K43" s="1">
        <f t="shared" si="8"/>
        <v>-16</v>
      </c>
      <c r="L43" s="1"/>
      <c r="M43" s="1"/>
      <c r="N43" s="1">
        <v>468.60200000000032</v>
      </c>
      <c r="O43" s="1">
        <f t="shared" si="4"/>
        <v>301.39999999999998</v>
      </c>
      <c r="P43" s="5">
        <f t="shared" si="10"/>
        <v>829.39799999999968</v>
      </c>
      <c r="Q43" s="5"/>
      <c r="R43" s="1"/>
      <c r="S43" s="1">
        <f t="shared" si="5"/>
        <v>10</v>
      </c>
      <c r="T43" s="1">
        <f t="shared" si="6"/>
        <v>7.2481818181818198</v>
      </c>
      <c r="U43" s="1">
        <v>232</v>
      </c>
      <c r="V43" s="1">
        <v>223.6</v>
      </c>
      <c r="W43" s="1">
        <v>224.8</v>
      </c>
      <c r="X43" s="1">
        <v>232.2</v>
      </c>
      <c r="Y43" s="1">
        <v>224.2</v>
      </c>
      <c r="Z43" s="1">
        <v>228.4</v>
      </c>
      <c r="AA43" s="1"/>
      <c r="AB43" s="1">
        <f t="shared" si="9"/>
        <v>332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39</v>
      </c>
      <c r="C44" s="1">
        <v>269</v>
      </c>
      <c r="D44" s="1">
        <v>530</v>
      </c>
      <c r="E44" s="1">
        <v>208</v>
      </c>
      <c r="F44" s="1">
        <v>502</v>
      </c>
      <c r="G44" s="6">
        <v>0.45</v>
      </c>
      <c r="H44" s="1">
        <v>50</v>
      </c>
      <c r="I44" s="1" t="s">
        <v>33</v>
      </c>
      <c r="J44" s="1">
        <v>221</v>
      </c>
      <c r="K44" s="1">
        <f t="shared" si="8"/>
        <v>-13</v>
      </c>
      <c r="L44" s="1"/>
      <c r="M44" s="1"/>
      <c r="N44" s="1"/>
      <c r="O44" s="1">
        <f t="shared" si="4"/>
        <v>41.6</v>
      </c>
      <c r="P44" s="5"/>
      <c r="Q44" s="5"/>
      <c r="R44" s="1"/>
      <c r="S44" s="1">
        <f t="shared" si="5"/>
        <v>12.067307692307692</v>
      </c>
      <c r="T44" s="1">
        <f t="shared" si="6"/>
        <v>12.067307692307692</v>
      </c>
      <c r="U44" s="1">
        <v>23.8</v>
      </c>
      <c r="V44" s="1">
        <v>18.2</v>
      </c>
      <c r="W44" s="1">
        <v>28.4</v>
      </c>
      <c r="X44" s="1">
        <v>31.8</v>
      </c>
      <c r="Y44" s="1">
        <v>3.6</v>
      </c>
      <c r="Z44" s="1">
        <v>0</v>
      </c>
      <c r="AA44" s="1" t="s">
        <v>84</v>
      </c>
      <c r="AB44" s="1">
        <f t="shared" si="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39</v>
      </c>
      <c r="C45" s="1">
        <v>1241</v>
      </c>
      <c r="D45" s="1">
        <v>1410</v>
      </c>
      <c r="E45" s="1">
        <v>779</v>
      </c>
      <c r="F45" s="1">
        <v>1493</v>
      </c>
      <c r="G45" s="6">
        <v>0.4</v>
      </c>
      <c r="H45" s="1">
        <v>45</v>
      </c>
      <c r="I45" s="1" t="s">
        <v>33</v>
      </c>
      <c r="J45" s="1">
        <v>784</v>
      </c>
      <c r="K45" s="1">
        <f t="shared" si="8"/>
        <v>-5</v>
      </c>
      <c r="L45" s="1"/>
      <c r="M45" s="1"/>
      <c r="N45" s="1">
        <v>15.559999999999491</v>
      </c>
      <c r="O45" s="1">
        <f t="shared" si="4"/>
        <v>155.80000000000001</v>
      </c>
      <c r="P45" s="5">
        <f t="shared" si="10"/>
        <v>49.440000000000509</v>
      </c>
      <c r="Q45" s="5"/>
      <c r="R45" s="1"/>
      <c r="S45" s="1">
        <f t="shared" si="5"/>
        <v>10</v>
      </c>
      <c r="T45" s="1">
        <f t="shared" si="6"/>
        <v>9.6826700898587887</v>
      </c>
      <c r="U45" s="1">
        <v>144.6</v>
      </c>
      <c r="V45" s="1">
        <v>145.6</v>
      </c>
      <c r="W45" s="1">
        <v>163.19999999999999</v>
      </c>
      <c r="X45" s="1">
        <v>153.80000000000001</v>
      </c>
      <c r="Y45" s="1">
        <v>65</v>
      </c>
      <c r="Z45" s="1">
        <v>49.2</v>
      </c>
      <c r="AA45" s="1"/>
      <c r="AB45" s="1">
        <f t="shared" si="9"/>
        <v>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86</v>
      </c>
      <c r="B46" s="11" t="s">
        <v>39</v>
      </c>
      <c r="C46" s="11">
        <v>312.178</v>
      </c>
      <c r="D46" s="11"/>
      <c r="E46" s="11"/>
      <c r="F46" s="11">
        <v>-128.048</v>
      </c>
      <c r="G46" s="12">
        <v>0</v>
      </c>
      <c r="H46" s="11" t="e">
        <v>#N/A</v>
      </c>
      <c r="I46" s="11" t="s">
        <v>40</v>
      </c>
      <c r="J46" s="11">
        <v>1</v>
      </c>
      <c r="K46" s="11">
        <f t="shared" si="8"/>
        <v>-1</v>
      </c>
      <c r="L46" s="11"/>
      <c r="M46" s="11"/>
      <c r="N46" s="11"/>
      <c r="O46" s="11">
        <f t="shared" si="4"/>
        <v>0</v>
      </c>
      <c r="P46" s="13"/>
      <c r="Q46" s="13"/>
      <c r="R46" s="11"/>
      <c r="S46" s="11" t="e">
        <f t="shared" si="5"/>
        <v>#DIV/0!</v>
      </c>
      <c r="T46" s="11" t="e">
        <f t="shared" si="6"/>
        <v>#DIV/0!</v>
      </c>
      <c r="U46" s="11">
        <v>12.8904</v>
      </c>
      <c r="V46" s="11">
        <v>6.4451999999999998</v>
      </c>
      <c r="W46" s="11">
        <v>19.164400000000001</v>
      </c>
      <c r="X46" s="11">
        <v>19.164400000000001</v>
      </c>
      <c r="Y46" s="11">
        <v>0</v>
      </c>
      <c r="Z46" s="11">
        <v>0</v>
      </c>
      <c r="AA46" s="11"/>
      <c r="AB46" s="11">
        <f t="shared" si="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32</v>
      </c>
      <c r="C47" s="1">
        <v>474.392</v>
      </c>
      <c r="D47" s="1">
        <v>350.63</v>
      </c>
      <c r="E47" s="1">
        <v>258.53199999999998</v>
      </c>
      <c r="F47" s="1">
        <v>543.74900000000002</v>
      </c>
      <c r="G47" s="6">
        <v>1</v>
      </c>
      <c r="H47" s="1">
        <v>45</v>
      </c>
      <c r="I47" s="1" t="s">
        <v>33</v>
      </c>
      <c r="J47" s="1">
        <v>242.7</v>
      </c>
      <c r="K47" s="1">
        <f t="shared" si="8"/>
        <v>15.831999999999994</v>
      </c>
      <c r="L47" s="1"/>
      <c r="M47" s="1"/>
      <c r="N47" s="1"/>
      <c r="O47" s="1">
        <f t="shared" si="4"/>
        <v>51.706399999999995</v>
      </c>
      <c r="P47" s="5"/>
      <c r="Q47" s="5"/>
      <c r="R47" s="1"/>
      <c r="S47" s="1">
        <f t="shared" si="5"/>
        <v>10.516086983429519</v>
      </c>
      <c r="T47" s="1">
        <f t="shared" si="6"/>
        <v>10.516086983429519</v>
      </c>
      <c r="U47" s="1">
        <v>47.196199999999997</v>
      </c>
      <c r="V47" s="1">
        <v>50.586200000000012</v>
      </c>
      <c r="W47" s="1">
        <v>59.308599999999998</v>
      </c>
      <c r="X47" s="1">
        <v>66.223200000000006</v>
      </c>
      <c r="Y47" s="1">
        <v>41.502000000000002</v>
      </c>
      <c r="Z47" s="1">
        <v>53.031399999999998</v>
      </c>
      <c r="AA47" s="1"/>
      <c r="AB47" s="1">
        <f t="shared" si="9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88</v>
      </c>
      <c r="B48" s="15" t="s">
        <v>39</v>
      </c>
      <c r="C48" s="15">
        <v>348</v>
      </c>
      <c r="D48" s="15">
        <v>426</v>
      </c>
      <c r="E48" s="15">
        <v>18</v>
      </c>
      <c r="F48" s="15">
        <v>408</v>
      </c>
      <c r="G48" s="16">
        <v>0</v>
      </c>
      <c r="H48" s="15">
        <v>45</v>
      </c>
      <c r="I48" s="15" t="s">
        <v>33</v>
      </c>
      <c r="J48" s="15">
        <v>18</v>
      </c>
      <c r="K48" s="15">
        <f t="shared" si="8"/>
        <v>0</v>
      </c>
      <c r="L48" s="15"/>
      <c r="M48" s="15"/>
      <c r="N48" s="15"/>
      <c r="O48" s="15">
        <f t="shared" si="4"/>
        <v>3.6</v>
      </c>
      <c r="P48" s="17"/>
      <c r="Q48" s="17"/>
      <c r="R48" s="15"/>
      <c r="S48" s="15">
        <f t="shared" si="5"/>
        <v>113.33333333333333</v>
      </c>
      <c r="T48" s="15">
        <f t="shared" si="6"/>
        <v>113.33333333333333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 t="s">
        <v>55</v>
      </c>
      <c r="AB48" s="15">
        <f t="shared" si="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89</v>
      </c>
      <c r="B49" s="11" t="s">
        <v>39</v>
      </c>
      <c r="C49" s="11">
        <v>260</v>
      </c>
      <c r="D49" s="11"/>
      <c r="E49" s="11"/>
      <c r="F49" s="11"/>
      <c r="G49" s="12">
        <v>0</v>
      </c>
      <c r="H49" s="11" t="e">
        <v>#N/A</v>
      </c>
      <c r="I49" s="11" t="s">
        <v>40</v>
      </c>
      <c r="J49" s="11"/>
      <c r="K49" s="11">
        <f t="shared" si="8"/>
        <v>0</v>
      </c>
      <c r="L49" s="11"/>
      <c r="M49" s="11"/>
      <c r="N49" s="11"/>
      <c r="O49" s="11">
        <f t="shared" si="4"/>
        <v>0</v>
      </c>
      <c r="P49" s="13"/>
      <c r="Q49" s="13"/>
      <c r="R49" s="11"/>
      <c r="S49" s="11" t="e">
        <f t="shared" si="5"/>
        <v>#DIV/0!</v>
      </c>
      <c r="T49" s="11" t="e">
        <f t="shared" si="6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/>
      <c r="AB49" s="11">
        <f t="shared" si="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39</v>
      </c>
      <c r="C50" s="1">
        <v>188.9</v>
      </c>
      <c r="D50" s="1">
        <v>528</v>
      </c>
      <c r="E50" s="1">
        <v>410</v>
      </c>
      <c r="F50" s="1">
        <v>260.89999999999998</v>
      </c>
      <c r="G50" s="6">
        <v>0.35</v>
      </c>
      <c r="H50" s="1">
        <v>40</v>
      </c>
      <c r="I50" s="1" t="s">
        <v>33</v>
      </c>
      <c r="J50" s="1">
        <v>431</v>
      </c>
      <c r="K50" s="1">
        <f t="shared" si="8"/>
        <v>-21</v>
      </c>
      <c r="L50" s="1"/>
      <c r="M50" s="1"/>
      <c r="N50" s="1">
        <v>95.840000000000032</v>
      </c>
      <c r="O50" s="1">
        <f t="shared" si="4"/>
        <v>82</v>
      </c>
      <c r="P50" s="5">
        <f t="shared" ref="P50:P55" si="11">10*O50-N50-F50</f>
        <v>463.26</v>
      </c>
      <c r="Q50" s="5"/>
      <c r="R50" s="1"/>
      <c r="S50" s="1">
        <f t="shared" si="5"/>
        <v>10</v>
      </c>
      <c r="T50" s="1">
        <f t="shared" si="6"/>
        <v>4.3504878048780489</v>
      </c>
      <c r="U50" s="1">
        <v>53</v>
      </c>
      <c r="V50" s="1">
        <v>44.8</v>
      </c>
      <c r="W50" s="1">
        <v>48.2</v>
      </c>
      <c r="X50" s="1">
        <v>38.4</v>
      </c>
      <c r="Y50" s="1">
        <v>40.799999999999997</v>
      </c>
      <c r="Z50" s="1">
        <v>40.200000000000003</v>
      </c>
      <c r="AA50" s="1"/>
      <c r="AB50" s="1">
        <f t="shared" si="9"/>
        <v>162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32</v>
      </c>
      <c r="C51" s="1">
        <v>71.555000000000007</v>
      </c>
      <c r="D51" s="1">
        <v>94.572000000000003</v>
      </c>
      <c r="E51" s="1">
        <v>70.656000000000006</v>
      </c>
      <c r="F51" s="1">
        <v>61.353999999999999</v>
      </c>
      <c r="G51" s="6">
        <v>1</v>
      </c>
      <c r="H51" s="1">
        <v>40</v>
      </c>
      <c r="I51" s="1" t="s">
        <v>33</v>
      </c>
      <c r="J51" s="1">
        <v>71.47</v>
      </c>
      <c r="K51" s="1">
        <f t="shared" si="8"/>
        <v>-0.81399999999999295</v>
      </c>
      <c r="L51" s="1"/>
      <c r="M51" s="1"/>
      <c r="N51" s="1">
        <v>111.75412</v>
      </c>
      <c r="O51" s="1">
        <f t="shared" si="4"/>
        <v>14.131200000000002</v>
      </c>
      <c r="P51" s="5"/>
      <c r="Q51" s="5"/>
      <c r="R51" s="1"/>
      <c r="S51" s="1">
        <f t="shared" si="5"/>
        <v>12.250065104166664</v>
      </c>
      <c r="T51" s="1">
        <f t="shared" si="6"/>
        <v>12.250065104166664</v>
      </c>
      <c r="U51" s="1">
        <v>16.3964</v>
      </c>
      <c r="V51" s="1">
        <v>13.0512</v>
      </c>
      <c r="W51" s="1">
        <v>11.8432</v>
      </c>
      <c r="X51" s="1">
        <v>8.4192</v>
      </c>
      <c r="Y51" s="1">
        <v>7.7813999999999997</v>
      </c>
      <c r="Z51" s="1">
        <v>8.2037999999999993</v>
      </c>
      <c r="AA51" s="1"/>
      <c r="AB51" s="1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39</v>
      </c>
      <c r="C52" s="1">
        <v>606</v>
      </c>
      <c r="D52" s="1">
        <v>672</v>
      </c>
      <c r="E52" s="1">
        <v>317</v>
      </c>
      <c r="F52" s="1">
        <v>549</v>
      </c>
      <c r="G52" s="6">
        <v>0.4</v>
      </c>
      <c r="H52" s="1">
        <v>40</v>
      </c>
      <c r="I52" s="1" t="s">
        <v>33</v>
      </c>
      <c r="J52" s="1">
        <v>336</v>
      </c>
      <c r="K52" s="1">
        <f t="shared" si="8"/>
        <v>-19</v>
      </c>
      <c r="L52" s="1"/>
      <c r="M52" s="1"/>
      <c r="N52" s="1">
        <v>111.92</v>
      </c>
      <c r="O52" s="1">
        <f t="shared" si="4"/>
        <v>63.4</v>
      </c>
      <c r="P52" s="5"/>
      <c r="Q52" s="5"/>
      <c r="R52" s="1"/>
      <c r="S52" s="1">
        <f t="shared" si="5"/>
        <v>10.424605678233439</v>
      </c>
      <c r="T52" s="1">
        <f t="shared" si="6"/>
        <v>10.424605678233439</v>
      </c>
      <c r="U52" s="1">
        <v>71.599999999999994</v>
      </c>
      <c r="V52" s="1">
        <v>73.8</v>
      </c>
      <c r="W52" s="1">
        <v>59.4</v>
      </c>
      <c r="X52" s="1">
        <v>58.2</v>
      </c>
      <c r="Y52" s="1">
        <v>54.4</v>
      </c>
      <c r="Z52" s="1">
        <v>73.400000000000006</v>
      </c>
      <c r="AA52" s="1"/>
      <c r="AB52" s="1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39</v>
      </c>
      <c r="C53" s="1">
        <v>1607</v>
      </c>
      <c r="D53" s="1">
        <v>888</v>
      </c>
      <c r="E53" s="1">
        <v>598</v>
      </c>
      <c r="F53" s="1">
        <v>1160</v>
      </c>
      <c r="G53" s="6">
        <v>0.4</v>
      </c>
      <c r="H53" s="1">
        <v>45</v>
      </c>
      <c r="I53" s="1" t="s">
        <v>33</v>
      </c>
      <c r="J53" s="1">
        <v>609</v>
      </c>
      <c r="K53" s="1">
        <f t="shared" si="8"/>
        <v>-11</v>
      </c>
      <c r="L53" s="1"/>
      <c r="M53" s="1"/>
      <c r="N53" s="1">
        <v>398.48</v>
      </c>
      <c r="O53" s="1">
        <f t="shared" si="4"/>
        <v>119.6</v>
      </c>
      <c r="P53" s="5"/>
      <c r="Q53" s="5"/>
      <c r="R53" s="1"/>
      <c r="S53" s="1">
        <f t="shared" si="5"/>
        <v>13.030769230769231</v>
      </c>
      <c r="T53" s="1">
        <f t="shared" si="6"/>
        <v>13.030769230769231</v>
      </c>
      <c r="U53" s="1">
        <v>137.6</v>
      </c>
      <c r="V53" s="1">
        <v>140</v>
      </c>
      <c r="W53" s="1">
        <v>136.80000000000001</v>
      </c>
      <c r="X53" s="1">
        <v>151.80000000000001</v>
      </c>
      <c r="Y53" s="1">
        <v>132.19999999999999</v>
      </c>
      <c r="Z53" s="1">
        <v>135.80000000000001</v>
      </c>
      <c r="AA53" s="1"/>
      <c r="AB53" s="1">
        <f t="shared" si="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32</v>
      </c>
      <c r="C54" s="1">
        <v>203.81399999999999</v>
      </c>
      <c r="D54" s="1">
        <v>60.459000000000003</v>
      </c>
      <c r="E54" s="1">
        <v>74.724999999999994</v>
      </c>
      <c r="F54" s="1">
        <v>162.75200000000001</v>
      </c>
      <c r="G54" s="6">
        <v>1</v>
      </c>
      <c r="H54" s="1">
        <v>40</v>
      </c>
      <c r="I54" s="1" t="s">
        <v>33</v>
      </c>
      <c r="J54" s="1">
        <v>78.27</v>
      </c>
      <c r="K54" s="1">
        <f t="shared" si="8"/>
        <v>-3.5450000000000017</v>
      </c>
      <c r="L54" s="1"/>
      <c r="M54" s="1"/>
      <c r="N54" s="1"/>
      <c r="O54" s="1">
        <f t="shared" si="4"/>
        <v>14.944999999999999</v>
      </c>
      <c r="P54" s="5"/>
      <c r="Q54" s="5"/>
      <c r="R54" s="1"/>
      <c r="S54" s="1">
        <f t="shared" si="5"/>
        <v>10.890063566410172</v>
      </c>
      <c r="T54" s="1">
        <f t="shared" si="6"/>
        <v>10.890063566410172</v>
      </c>
      <c r="U54" s="1">
        <v>11.633599999999999</v>
      </c>
      <c r="V54" s="1">
        <v>14.3474</v>
      </c>
      <c r="W54" s="1">
        <v>23.783200000000001</v>
      </c>
      <c r="X54" s="1">
        <v>22.7974</v>
      </c>
      <c r="Y54" s="1">
        <v>15.0282</v>
      </c>
      <c r="Z54" s="1">
        <v>14.161799999999999</v>
      </c>
      <c r="AA54" s="1"/>
      <c r="AB54" s="1">
        <f t="shared" si="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39</v>
      </c>
      <c r="C55" s="1">
        <v>917</v>
      </c>
      <c r="D55" s="1">
        <v>264</v>
      </c>
      <c r="E55" s="1">
        <v>427</v>
      </c>
      <c r="F55" s="1">
        <v>666</v>
      </c>
      <c r="G55" s="6">
        <v>0.35</v>
      </c>
      <c r="H55" s="1">
        <v>40</v>
      </c>
      <c r="I55" s="1" t="s">
        <v>33</v>
      </c>
      <c r="J55" s="1">
        <v>430</v>
      </c>
      <c r="K55" s="1">
        <f t="shared" si="8"/>
        <v>-3</v>
      </c>
      <c r="L55" s="1"/>
      <c r="M55" s="1"/>
      <c r="N55" s="1"/>
      <c r="O55" s="1">
        <f t="shared" si="4"/>
        <v>85.4</v>
      </c>
      <c r="P55" s="5">
        <f t="shared" si="11"/>
        <v>188</v>
      </c>
      <c r="Q55" s="5"/>
      <c r="R55" s="1"/>
      <c r="S55" s="1">
        <f t="shared" si="5"/>
        <v>10</v>
      </c>
      <c r="T55" s="1">
        <f t="shared" si="6"/>
        <v>7.798594847775175</v>
      </c>
      <c r="U55" s="1">
        <v>73.2</v>
      </c>
      <c r="V55" s="1">
        <v>62.2</v>
      </c>
      <c r="W55" s="1">
        <v>100.2</v>
      </c>
      <c r="X55" s="1">
        <v>109.6</v>
      </c>
      <c r="Y55" s="1">
        <v>60.6</v>
      </c>
      <c r="Z55" s="1">
        <v>55</v>
      </c>
      <c r="AA55" s="1" t="s">
        <v>45</v>
      </c>
      <c r="AB55" s="1">
        <f t="shared" si="9"/>
        <v>66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1" t="s">
        <v>96</v>
      </c>
      <c r="B56" s="11" t="s">
        <v>39</v>
      </c>
      <c r="C56" s="11">
        <v>368</v>
      </c>
      <c r="D56" s="11"/>
      <c r="E56" s="11"/>
      <c r="F56" s="11"/>
      <c r="G56" s="12">
        <v>0</v>
      </c>
      <c r="H56" s="11" t="e">
        <v>#N/A</v>
      </c>
      <c r="I56" s="11" t="s">
        <v>40</v>
      </c>
      <c r="J56" s="11"/>
      <c r="K56" s="11">
        <f t="shared" si="8"/>
        <v>0</v>
      </c>
      <c r="L56" s="11"/>
      <c r="M56" s="11"/>
      <c r="N56" s="11"/>
      <c r="O56" s="11">
        <f t="shared" si="4"/>
        <v>0</v>
      </c>
      <c r="P56" s="13"/>
      <c r="Q56" s="13"/>
      <c r="R56" s="11"/>
      <c r="S56" s="11" t="e">
        <f t="shared" si="5"/>
        <v>#DIV/0!</v>
      </c>
      <c r="T56" s="11" t="e">
        <f t="shared" si="6"/>
        <v>#DIV/0!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/>
      <c r="AB56" s="11">
        <f t="shared" si="9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39</v>
      </c>
      <c r="C57" s="1">
        <v>675</v>
      </c>
      <c r="D57" s="1">
        <v>462</v>
      </c>
      <c r="E57" s="1">
        <v>382</v>
      </c>
      <c r="F57" s="1">
        <v>453</v>
      </c>
      <c r="G57" s="6">
        <v>0.4</v>
      </c>
      <c r="H57" s="1">
        <v>40</v>
      </c>
      <c r="I57" s="1" t="s">
        <v>33</v>
      </c>
      <c r="J57" s="1">
        <v>392</v>
      </c>
      <c r="K57" s="1">
        <f t="shared" si="8"/>
        <v>-10</v>
      </c>
      <c r="L57" s="1"/>
      <c r="M57" s="1"/>
      <c r="N57" s="1">
        <v>70.160000000000082</v>
      </c>
      <c r="O57" s="1">
        <f t="shared" si="4"/>
        <v>76.400000000000006</v>
      </c>
      <c r="P57" s="5">
        <f t="shared" ref="P57" si="12">10*O57-N57-F57</f>
        <v>240.83999999999992</v>
      </c>
      <c r="Q57" s="5"/>
      <c r="R57" s="1"/>
      <c r="S57" s="1">
        <f t="shared" si="5"/>
        <v>10</v>
      </c>
      <c r="T57" s="1">
        <f t="shared" si="6"/>
        <v>6.847643979057592</v>
      </c>
      <c r="U57" s="1">
        <v>66.599999999999994</v>
      </c>
      <c r="V57" s="1">
        <v>66.599999999999994</v>
      </c>
      <c r="W57" s="1">
        <v>68.599999999999994</v>
      </c>
      <c r="X57" s="1">
        <v>69.400000000000006</v>
      </c>
      <c r="Y57" s="1">
        <v>59.2</v>
      </c>
      <c r="Z57" s="1">
        <v>60.6</v>
      </c>
      <c r="AA57" s="1" t="s">
        <v>45</v>
      </c>
      <c r="AB57" s="1">
        <f t="shared" si="9"/>
        <v>96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32</v>
      </c>
      <c r="C58" s="1">
        <v>319.94</v>
      </c>
      <c r="D58" s="1">
        <v>677.78</v>
      </c>
      <c r="E58" s="1">
        <v>266.81799999999998</v>
      </c>
      <c r="F58" s="1">
        <v>709.20500000000004</v>
      </c>
      <c r="G58" s="6">
        <v>1</v>
      </c>
      <c r="H58" s="1">
        <v>50</v>
      </c>
      <c r="I58" s="1" t="s">
        <v>33</v>
      </c>
      <c r="J58" s="1">
        <v>254.2</v>
      </c>
      <c r="K58" s="1">
        <f t="shared" si="8"/>
        <v>12.617999999999995</v>
      </c>
      <c r="L58" s="1"/>
      <c r="M58" s="1"/>
      <c r="N58" s="1"/>
      <c r="O58" s="1">
        <f t="shared" si="4"/>
        <v>53.363599999999998</v>
      </c>
      <c r="P58" s="5"/>
      <c r="Q58" s="5"/>
      <c r="R58" s="1"/>
      <c r="S58" s="1">
        <f t="shared" si="5"/>
        <v>13.290051645691072</v>
      </c>
      <c r="T58" s="1">
        <f t="shared" si="6"/>
        <v>13.290051645691072</v>
      </c>
      <c r="U58" s="1">
        <v>41.025199999999998</v>
      </c>
      <c r="V58" s="1">
        <v>38.566600000000001</v>
      </c>
      <c r="W58" s="1">
        <v>46.213000000000001</v>
      </c>
      <c r="X58" s="1">
        <v>43.884799999999998</v>
      </c>
      <c r="Y58" s="1">
        <v>29.177199999999999</v>
      </c>
      <c r="Z58" s="1">
        <v>29.060400000000001</v>
      </c>
      <c r="AA58" s="1"/>
      <c r="AB58" s="1">
        <f t="shared" si="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4" t="s">
        <v>99</v>
      </c>
      <c r="B59" s="24" t="s">
        <v>32</v>
      </c>
      <c r="C59" s="24">
        <v>986.99400000000003</v>
      </c>
      <c r="D59" s="24">
        <v>850.20899999999995</v>
      </c>
      <c r="E59" s="24">
        <v>809.23599999999999</v>
      </c>
      <c r="F59" s="24">
        <v>891.08799999999997</v>
      </c>
      <c r="G59" s="25">
        <v>1</v>
      </c>
      <c r="H59" s="24">
        <v>50</v>
      </c>
      <c r="I59" s="24" t="s">
        <v>33</v>
      </c>
      <c r="J59" s="24">
        <v>780</v>
      </c>
      <c r="K59" s="24">
        <f t="shared" si="8"/>
        <v>29.23599999999999</v>
      </c>
      <c r="L59" s="24"/>
      <c r="M59" s="24"/>
      <c r="N59" s="24">
        <v>184.0928000000001</v>
      </c>
      <c r="O59" s="24">
        <f t="shared" si="4"/>
        <v>161.84719999999999</v>
      </c>
      <c r="P59" s="26">
        <f>12*O59-N59-F59</f>
        <v>866.98559999999975</v>
      </c>
      <c r="Q59" s="26"/>
      <c r="R59" s="24"/>
      <c r="S59" s="24">
        <f t="shared" si="5"/>
        <v>12</v>
      </c>
      <c r="T59" s="24">
        <f t="shared" si="6"/>
        <v>6.6431844356899603</v>
      </c>
      <c r="U59" s="24">
        <v>109.367</v>
      </c>
      <c r="V59" s="24">
        <v>93.777000000000001</v>
      </c>
      <c r="W59" s="24">
        <v>101.61579999999999</v>
      </c>
      <c r="X59" s="24">
        <v>108.3018</v>
      </c>
      <c r="Y59" s="24">
        <v>63.7502</v>
      </c>
      <c r="Z59" s="24">
        <v>58.492400000000004</v>
      </c>
      <c r="AA59" s="24" t="s">
        <v>59</v>
      </c>
      <c r="AB59" s="24">
        <f t="shared" si="9"/>
        <v>867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100</v>
      </c>
      <c r="B60" s="15" t="s">
        <v>32</v>
      </c>
      <c r="C60" s="15"/>
      <c r="D60" s="15"/>
      <c r="E60" s="15"/>
      <c r="F60" s="15"/>
      <c r="G60" s="16">
        <v>0</v>
      </c>
      <c r="H60" s="15">
        <v>40</v>
      </c>
      <c r="I60" s="15" t="s">
        <v>33</v>
      </c>
      <c r="J60" s="15"/>
      <c r="K60" s="15">
        <f t="shared" si="8"/>
        <v>0</v>
      </c>
      <c r="L60" s="15"/>
      <c r="M60" s="15"/>
      <c r="N60" s="15"/>
      <c r="O60" s="15">
        <f t="shared" si="4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 t="s">
        <v>55</v>
      </c>
      <c r="AB60" s="15">
        <f t="shared" si="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39</v>
      </c>
      <c r="C61" s="1">
        <v>163</v>
      </c>
      <c r="D61" s="1">
        <v>550</v>
      </c>
      <c r="E61" s="1">
        <v>98</v>
      </c>
      <c r="F61" s="1">
        <v>574</v>
      </c>
      <c r="G61" s="6">
        <v>0.45</v>
      </c>
      <c r="H61" s="1">
        <v>50</v>
      </c>
      <c r="I61" s="1" t="s">
        <v>33</v>
      </c>
      <c r="J61" s="1">
        <v>98</v>
      </c>
      <c r="K61" s="1">
        <f t="shared" si="8"/>
        <v>0</v>
      </c>
      <c r="L61" s="1"/>
      <c r="M61" s="1"/>
      <c r="N61" s="1"/>
      <c r="O61" s="1">
        <f t="shared" si="4"/>
        <v>19.600000000000001</v>
      </c>
      <c r="P61" s="5"/>
      <c r="Q61" s="5"/>
      <c r="R61" s="1"/>
      <c r="S61" s="1">
        <f t="shared" si="5"/>
        <v>29.285714285714285</v>
      </c>
      <c r="T61" s="1">
        <f t="shared" si="6"/>
        <v>29.285714285714285</v>
      </c>
      <c r="U61" s="1">
        <v>20.8</v>
      </c>
      <c r="V61" s="1">
        <v>24</v>
      </c>
      <c r="W61" s="1">
        <v>26.4</v>
      </c>
      <c r="X61" s="1">
        <v>23.6</v>
      </c>
      <c r="Y61" s="1">
        <v>18</v>
      </c>
      <c r="Z61" s="1">
        <v>19.8</v>
      </c>
      <c r="AA61" s="27" t="s">
        <v>168</v>
      </c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102</v>
      </c>
      <c r="B62" s="11" t="s">
        <v>39</v>
      </c>
      <c r="C62" s="11">
        <v>300</v>
      </c>
      <c r="D62" s="11"/>
      <c r="E62" s="11"/>
      <c r="F62" s="11"/>
      <c r="G62" s="12">
        <v>0</v>
      </c>
      <c r="H62" s="11" t="e">
        <v>#N/A</v>
      </c>
      <c r="I62" s="11" t="s">
        <v>40</v>
      </c>
      <c r="J62" s="11"/>
      <c r="K62" s="11">
        <f t="shared" si="8"/>
        <v>0</v>
      </c>
      <c r="L62" s="11"/>
      <c r="M62" s="11"/>
      <c r="N62" s="11"/>
      <c r="O62" s="11">
        <f t="shared" si="4"/>
        <v>0</v>
      </c>
      <c r="P62" s="13"/>
      <c r="Q62" s="13"/>
      <c r="R62" s="11"/>
      <c r="S62" s="11" t="e">
        <f t="shared" si="5"/>
        <v>#DIV/0!</v>
      </c>
      <c r="T62" s="11" t="e">
        <f t="shared" si="6"/>
        <v>#DIV/0!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/>
      <c r="AB62" s="11">
        <f t="shared" si="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103</v>
      </c>
      <c r="B63" s="15" t="s">
        <v>32</v>
      </c>
      <c r="C63" s="15"/>
      <c r="D63" s="15">
        <v>31.292000000000002</v>
      </c>
      <c r="E63" s="15"/>
      <c r="F63" s="15">
        <v>31.292000000000002</v>
      </c>
      <c r="G63" s="16">
        <v>0</v>
      </c>
      <c r="H63" s="15">
        <v>40</v>
      </c>
      <c r="I63" s="15" t="s">
        <v>33</v>
      </c>
      <c r="J63" s="15"/>
      <c r="K63" s="15">
        <f t="shared" si="8"/>
        <v>0</v>
      </c>
      <c r="L63" s="15"/>
      <c r="M63" s="15"/>
      <c r="N63" s="15"/>
      <c r="O63" s="15">
        <f t="shared" si="4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 t="s">
        <v>55</v>
      </c>
      <c r="AB63" s="15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39</v>
      </c>
      <c r="C64" s="1">
        <v>128</v>
      </c>
      <c r="D64" s="1">
        <v>66</v>
      </c>
      <c r="E64" s="1">
        <v>110</v>
      </c>
      <c r="F64" s="1">
        <v>62</v>
      </c>
      <c r="G64" s="6">
        <v>0.4</v>
      </c>
      <c r="H64" s="1">
        <v>40</v>
      </c>
      <c r="I64" s="1" t="s">
        <v>33</v>
      </c>
      <c r="J64" s="1">
        <v>116</v>
      </c>
      <c r="K64" s="1">
        <f t="shared" si="8"/>
        <v>-6</v>
      </c>
      <c r="L64" s="1"/>
      <c r="M64" s="1"/>
      <c r="N64" s="1">
        <v>98.32</v>
      </c>
      <c r="O64" s="1">
        <f t="shared" si="4"/>
        <v>22</v>
      </c>
      <c r="P64" s="5">
        <f t="shared" ref="P64:P65" si="13">10*O64-N64-F64</f>
        <v>59.680000000000007</v>
      </c>
      <c r="Q64" s="5"/>
      <c r="R64" s="1"/>
      <c r="S64" s="1">
        <f t="shared" si="5"/>
        <v>10</v>
      </c>
      <c r="T64" s="1">
        <f t="shared" si="6"/>
        <v>7.2872727272727271</v>
      </c>
      <c r="U64" s="1">
        <v>18.600000000000001</v>
      </c>
      <c r="V64" s="1">
        <v>17.2</v>
      </c>
      <c r="W64" s="1">
        <v>20.2</v>
      </c>
      <c r="X64" s="1">
        <v>19.2</v>
      </c>
      <c r="Y64" s="1">
        <v>17.8</v>
      </c>
      <c r="Z64" s="1">
        <v>21.6</v>
      </c>
      <c r="AA64" s="1"/>
      <c r="AB64" s="1">
        <f t="shared" si="9"/>
        <v>24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39</v>
      </c>
      <c r="C65" s="1">
        <v>100</v>
      </c>
      <c r="D65" s="1">
        <v>96</v>
      </c>
      <c r="E65" s="1">
        <v>108</v>
      </c>
      <c r="F65" s="1">
        <v>66</v>
      </c>
      <c r="G65" s="6">
        <v>0.4</v>
      </c>
      <c r="H65" s="1">
        <v>40</v>
      </c>
      <c r="I65" s="1" t="s">
        <v>33</v>
      </c>
      <c r="J65" s="1">
        <v>112</v>
      </c>
      <c r="K65" s="1">
        <f t="shared" si="8"/>
        <v>-4</v>
      </c>
      <c r="L65" s="1"/>
      <c r="M65" s="1"/>
      <c r="N65" s="1">
        <v>92.000000000000028</v>
      </c>
      <c r="O65" s="1">
        <f t="shared" si="4"/>
        <v>21.6</v>
      </c>
      <c r="P65" s="5">
        <f t="shared" si="13"/>
        <v>57.999999999999972</v>
      </c>
      <c r="Q65" s="5"/>
      <c r="R65" s="1"/>
      <c r="S65" s="1">
        <f t="shared" si="5"/>
        <v>10</v>
      </c>
      <c r="T65" s="1">
        <f t="shared" si="6"/>
        <v>7.3148148148148158</v>
      </c>
      <c r="U65" s="1">
        <v>17.8</v>
      </c>
      <c r="V65" s="1">
        <v>14</v>
      </c>
      <c r="W65" s="1">
        <v>16.399999999999999</v>
      </c>
      <c r="X65" s="1">
        <v>18.600000000000001</v>
      </c>
      <c r="Y65" s="1">
        <v>12</v>
      </c>
      <c r="Z65" s="1">
        <v>15.8</v>
      </c>
      <c r="AA65" s="1"/>
      <c r="AB65" s="1">
        <f t="shared" si="9"/>
        <v>23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32</v>
      </c>
      <c r="C66" s="1">
        <v>215.642</v>
      </c>
      <c r="D66" s="1">
        <v>439.80200000000002</v>
      </c>
      <c r="E66" s="1">
        <v>116.547</v>
      </c>
      <c r="F66" s="1">
        <v>408.94200000000001</v>
      </c>
      <c r="G66" s="6">
        <v>1</v>
      </c>
      <c r="H66" s="1">
        <v>50</v>
      </c>
      <c r="I66" s="1" t="s">
        <v>33</v>
      </c>
      <c r="J66" s="1">
        <v>112.9</v>
      </c>
      <c r="K66" s="1">
        <f t="shared" si="8"/>
        <v>3.6469999999999914</v>
      </c>
      <c r="L66" s="1"/>
      <c r="M66" s="1"/>
      <c r="N66" s="1">
        <v>133.77147999999991</v>
      </c>
      <c r="O66" s="1">
        <f t="shared" si="4"/>
        <v>23.3094</v>
      </c>
      <c r="P66" s="5"/>
      <c r="Q66" s="5"/>
      <c r="R66" s="1"/>
      <c r="S66" s="1">
        <f t="shared" si="5"/>
        <v>23.283030880245732</v>
      </c>
      <c r="T66" s="1">
        <f t="shared" si="6"/>
        <v>23.283030880245732</v>
      </c>
      <c r="U66" s="1">
        <v>41.3322</v>
      </c>
      <c r="V66" s="1">
        <v>46.034799999999997</v>
      </c>
      <c r="W66" s="1">
        <v>36.280200000000001</v>
      </c>
      <c r="X66" s="1">
        <v>34.8688</v>
      </c>
      <c r="Y66" s="1">
        <v>36.186199999999999</v>
      </c>
      <c r="Z66" s="1">
        <v>37.315800000000003</v>
      </c>
      <c r="AA66" s="27" t="s">
        <v>48</v>
      </c>
      <c r="AB66" s="1">
        <f t="shared" si="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4" t="s">
        <v>107</v>
      </c>
      <c r="B67" s="24" t="s">
        <v>32</v>
      </c>
      <c r="C67" s="24">
        <v>478.14600000000002</v>
      </c>
      <c r="D67" s="24">
        <v>1002.124</v>
      </c>
      <c r="E67" s="24">
        <v>752.45899999999995</v>
      </c>
      <c r="F67" s="24">
        <v>627.94100000000003</v>
      </c>
      <c r="G67" s="25">
        <v>1</v>
      </c>
      <c r="H67" s="24">
        <v>50</v>
      </c>
      <c r="I67" s="24" t="s">
        <v>33</v>
      </c>
      <c r="J67" s="24">
        <v>722.2</v>
      </c>
      <c r="K67" s="24">
        <f t="shared" si="8"/>
        <v>30.258999999999901</v>
      </c>
      <c r="L67" s="24"/>
      <c r="M67" s="24"/>
      <c r="N67" s="24"/>
      <c r="O67" s="24">
        <f t="shared" si="4"/>
        <v>150.49179999999998</v>
      </c>
      <c r="P67" s="26">
        <f>12*O67-N67-F67</f>
        <v>1177.9605999999997</v>
      </c>
      <c r="Q67" s="26"/>
      <c r="R67" s="24"/>
      <c r="S67" s="24">
        <f t="shared" si="5"/>
        <v>12</v>
      </c>
      <c r="T67" s="24">
        <f t="shared" si="6"/>
        <v>4.1725927924312165</v>
      </c>
      <c r="U67" s="24">
        <v>55.577599999999997</v>
      </c>
      <c r="V67" s="24">
        <v>66.736999999999995</v>
      </c>
      <c r="W67" s="24">
        <v>66.098600000000005</v>
      </c>
      <c r="X67" s="24">
        <v>56.652999999999999</v>
      </c>
      <c r="Y67" s="24">
        <v>40.036799999999999</v>
      </c>
      <c r="Z67" s="24">
        <v>45.417200000000001</v>
      </c>
      <c r="AA67" s="24" t="s">
        <v>59</v>
      </c>
      <c r="AB67" s="24">
        <f t="shared" si="9"/>
        <v>1178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32</v>
      </c>
      <c r="C68" s="1">
        <v>43.484000000000002</v>
      </c>
      <c r="D68" s="1">
        <v>348.91800000000001</v>
      </c>
      <c r="E68" s="1">
        <v>30.282</v>
      </c>
      <c r="F68" s="1">
        <v>348.822</v>
      </c>
      <c r="G68" s="6">
        <v>1</v>
      </c>
      <c r="H68" s="1">
        <v>50</v>
      </c>
      <c r="I68" s="1" t="s">
        <v>33</v>
      </c>
      <c r="J68" s="1">
        <v>30</v>
      </c>
      <c r="K68" s="1">
        <f t="shared" si="8"/>
        <v>0.28200000000000003</v>
      </c>
      <c r="L68" s="1"/>
      <c r="M68" s="1"/>
      <c r="N68" s="1"/>
      <c r="O68" s="1">
        <f t="shared" si="4"/>
        <v>6.0564</v>
      </c>
      <c r="P68" s="5"/>
      <c r="Q68" s="5"/>
      <c r="R68" s="1"/>
      <c r="S68" s="1">
        <f t="shared" si="5"/>
        <v>57.595601347335048</v>
      </c>
      <c r="T68" s="1">
        <f t="shared" si="6"/>
        <v>57.595601347335048</v>
      </c>
      <c r="U68" s="1">
        <v>7.4512</v>
      </c>
      <c r="V68" s="1">
        <v>9.6326000000000001</v>
      </c>
      <c r="W68" s="1">
        <v>7.8315999999999999</v>
      </c>
      <c r="X68" s="1">
        <v>6.7396000000000003</v>
      </c>
      <c r="Y68" s="1">
        <v>5.1867999999999999</v>
      </c>
      <c r="Z68" s="1">
        <v>5.6104000000000003</v>
      </c>
      <c r="AA68" s="27" t="s">
        <v>48</v>
      </c>
      <c r="AB68" s="1">
        <f t="shared" si="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109</v>
      </c>
      <c r="B69" s="11" t="s">
        <v>39</v>
      </c>
      <c r="C69" s="11"/>
      <c r="D69" s="11">
        <v>306</v>
      </c>
      <c r="E69" s="11"/>
      <c r="F69" s="11">
        <v>306</v>
      </c>
      <c r="G69" s="12">
        <v>0</v>
      </c>
      <c r="H69" s="11">
        <v>50</v>
      </c>
      <c r="I69" s="14" t="s">
        <v>40</v>
      </c>
      <c r="J69" s="11"/>
      <c r="K69" s="11">
        <f t="shared" si="8"/>
        <v>0</v>
      </c>
      <c r="L69" s="11"/>
      <c r="M69" s="11"/>
      <c r="N69" s="11"/>
      <c r="O69" s="11">
        <f t="shared" si="4"/>
        <v>0</v>
      </c>
      <c r="P69" s="13"/>
      <c r="Q69" s="13"/>
      <c r="R69" s="11"/>
      <c r="S69" s="11" t="e">
        <f t="shared" si="5"/>
        <v>#DIV/0!</v>
      </c>
      <c r="T69" s="11" t="e">
        <f t="shared" si="6"/>
        <v>#DIV/0!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4" t="s">
        <v>166</v>
      </c>
      <c r="AB69" s="11">
        <f t="shared" si="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39</v>
      </c>
      <c r="C70" s="1">
        <v>204.59700000000001</v>
      </c>
      <c r="D70" s="1">
        <v>313.40300000000002</v>
      </c>
      <c r="E70" s="1">
        <v>147</v>
      </c>
      <c r="F70" s="1">
        <v>356</v>
      </c>
      <c r="G70" s="6">
        <v>0.4</v>
      </c>
      <c r="H70" s="1">
        <v>50</v>
      </c>
      <c r="I70" s="1" t="s">
        <v>33</v>
      </c>
      <c r="J70" s="1">
        <v>147</v>
      </c>
      <c r="K70" s="1">
        <f t="shared" ref="K70:K100" si="14">E70-J70</f>
        <v>0</v>
      </c>
      <c r="L70" s="1"/>
      <c r="M70" s="1"/>
      <c r="N70" s="1"/>
      <c r="O70" s="1">
        <f t="shared" si="4"/>
        <v>29.4</v>
      </c>
      <c r="P70" s="5"/>
      <c r="Q70" s="5"/>
      <c r="R70" s="1"/>
      <c r="S70" s="1">
        <f t="shared" si="5"/>
        <v>12.108843537414966</v>
      </c>
      <c r="T70" s="1">
        <f t="shared" si="6"/>
        <v>12.108843537414966</v>
      </c>
      <c r="U70" s="1">
        <v>20.0806</v>
      </c>
      <c r="V70" s="1">
        <v>25.0806</v>
      </c>
      <c r="W70" s="1">
        <v>33.200000000000003</v>
      </c>
      <c r="X70" s="1">
        <v>29.6</v>
      </c>
      <c r="Y70" s="1">
        <v>21.6</v>
      </c>
      <c r="Z70" s="1">
        <v>20.8</v>
      </c>
      <c r="AA70" s="1"/>
      <c r="AB70" s="1">
        <f t="shared" ref="AB70:AB101" si="15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39</v>
      </c>
      <c r="C71" s="1">
        <v>793</v>
      </c>
      <c r="D71" s="1">
        <v>996</v>
      </c>
      <c r="E71" s="1">
        <v>645</v>
      </c>
      <c r="F71" s="1">
        <v>971</v>
      </c>
      <c r="G71" s="6">
        <v>0.4</v>
      </c>
      <c r="H71" s="1">
        <v>40</v>
      </c>
      <c r="I71" s="1" t="s">
        <v>33</v>
      </c>
      <c r="J71" s="1">
        <v>652</v>
      </c>
      <c r="K71" s="1">
        <f t="shared" si="14"/>
        <v>-7</v>
      </c>
      <c r="L71" s="1"/>
      <c r="M71" s="1"/>
      <c r="N71" s="1">
        <v>52.760000000000218</v>
      </c>
      <c r="O71" s="1">
        <f t="shared" ref="O71:O111" si="16">E71/5</f>
        <v>129</v>
      </c>
      <c r="P71" s="5">
        <f t="shared" ref="P71:P73" si="17">10*O71-N71-F71</f>
        <v>266.23999999999978</v>
      </c>
      <c r="Q71" s="5"/>
      <c r="R71" s="1"/>
      <c r="S71" s="1">
        <f t="shared" ref="S71:S120" si="18">(F71+N71+P71)/O71</f>
        <v>10</v>
      </c>
      <c r="T71" s="1">
        <f t="shared" ref="T71:T120" si="19">(F71+N71)/O71</f>
        <v>7.9361240310077532</v>
      </c>
      <c r="U71" s="1">
        <v>122.2</v>
      </c>
      <c r="V71" s="1">
        <v>132.19999999999999</v>
      </c>
      <c r="W71" s="1">
        <v>124.2</v>
      </c>
      <c r="X71" s="1">
        <v>123.6</v>
      </c>
      <c r="Y71" s="1">
        <v>124.2</v>
      </c>
      <c r="Z71" s="1">
        <v>116.6</v>
      </c>
      <c r="AA71" s="1"/>
      <c r="AB71" s="1">
        <f t="shared" si="15"/>
        <v>106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39</v>
      </c>
      <c r="C72" s="1">
        <v>922</v>
      </c>
      <c r="D72" s="1">
        <v>414</v>
      </c>
      <c r="E72" s="1">
        <v>562</v>
      </c>
      <c r="F72" s="1">
        <v>632</v>
      </c>
      <c r="G72" s="6">
        <v>0.4</v>
      </c>
      <c r="H72" s="1">
        <v>40</v>
      </c>
      <c r="I72" s="1" t="s">
        <v>33</v>
      </c>
      <c r="J72" s="1">
        <v>576</v>
      </c>
      <c r="K72" s="1">
        <f t="shared" si="14"/>
        <v>-14</v>
      </c>
      <c r="L72" s="1"/>
      <c r="M72" s="1"/>
      <c r="N72" s="1">
        <v>135.87999999999991</v>
      </c>
      <c r="O72" s="1">
        <f t="shared" si="16"/>
        <v>112.4</v>
      </c>
      <c r="P72" s="5">
        <f t="shared" si="17"/>
        <v>356.12000000000012</v>
      </c>
      <c r="Q72" s="5"/>
      <c r="R72" s="1"/>
      <c r="S72" s="1">
        <f t="shared" si="18"/>
        <v>10</v>
      </c>
      <c r="T72" s="1">
        <f t="shared" si="19"/>
        <v>6.8316725978647677</v>
      </c>
      <c r="U72" s="1">
        <v>97</v>
      </c>
      <c r="V72" s="1">
        <v>100.4</v>
      </c>
      <c r="W72" s="1">
        <v>122</v>
      </c>
      <c r="X72" s="1">
        <v>124.8</v>
      </c>
      <c r="Y72" s="1">
        <v>103.6</v>
      </c>
      <c r="Z72" s="1">
        <v>98</v>
      </c>
      <c r="AA72" s="1"/>
      <c r="AB72" s="1">
        <f t="shared" si="15"/>
        <v>142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32</v>
      </c>
      <c r="C73" s="1">
        <v>395.06799999999998</v>
      </c>
      <c r="D73" s="1">
        <v>224.054</v>
      </c>
      <c r="E73" s="1">
        <v>239.90799999999999</v>
      </c>
      <c r="F73" s="1">
        <v>375.93400000000003</v>
      </c>
      <c r="G73" s="6">
        <v>1</v>
      </c>
      <c r="H73" s="1">
        <v>40</v>
      </c>
      <c r="I73" s="1" t="s">
        <v>33</v>
      </c>
      <c r="J73" s="1">
        <v>229</v>
      </c>
      <c r="K73" s="1">
        <f t="shared" si="14"/>
        <v>10.907999999999987</v>
      </c>
      <c r="L73" s="1"/>
      <c r="M73" s="1"/>
      <c r="N73" s="1"/>
      <c r="O73" s="1">
        <f t="shared" si="16"/>
        <v>47.9816</v>
      </c>
      <c r="P73" s="5">
        <f t="shared" si="17"/>
        <v>103.88200000000001</v>
      </c>
      <c r="Q73" s="5"/>
      <c r="R73" s="1"/>
      <c r="S73" s="1">
        <f t="shared" si="18"/>
        <v>10</v>
      </c>
      <c r="T73" s="1">
        <f t="shared" si="19"/>
        <v>7.8349617353318779</v>
      </c>
      <c r="U73" s="1">
        <v>10.5068</v>
      </c>
      <c r="V73" s="1">
        <v>2.5175999999999998</v>
      </c>
      <c r="W73" s="1">
        <v>47.124200000000002</v>
      </c>
      <c r="X73" s="1">
        <v>50.205399999999997</v>
      </c>
      <c r="Y73" s="1">
        <v>19.911999999999999</v>
      </c>
      <c r="Z73" s="1">
        <v>20.545999999999999</v>
      </c>
      <c r="AA73" s="1"/>
      <c r="AB73" s="1">
        <f t="shared" si="15"/>
        <v>104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32</v>
      </c>
      <c r="C74" s="1">
        <v>211.65600000000001</v>
      </c>
      <c r="D74" s="1">
        <v>212.54900000000001</v>
      </c>
      <c r="E74" s="1">
        <v>103.745</v>
      </c>
      <c r="F74" s="1">
        <v>318.12099999999998</v>
      </c>
      <c r="G74" s="6">
        <v>1</v>
      </c>
      <c r="H74" s="1">
        <v>40</v>
      </c>
      <c r="I74" s="1" t="s">
        <v>33</v>
      </c>
      <c r="J74" s="1">
        <v>104.1</v>
      </c>
      <c r="K74" s="1">
        <f t="shared" si="14"/>
        <v>-0.35499999999998977</v>
      </c>
      <c r="L74" s="1"/>
      <c r="M74" s="1"/>
      <c r="N74" s="1"/>
      <c r="O74" s="1">
        <f t="shared" si="16"/>
        <v>20.749000000000002</v>
      </c>
      <c r="P74" s="5"/>
      <c r="Q74" s="5"/>
      <c r="R74" s="1"/>
      <c r="S74" s="1">
        <f t="shared" si="18"/>
        <v>15.3318714154899</v>
      </c>
      <c r="T74" s="1">
        <f t="shared" si="19"/>
        <v>15.3318714154899</v>
      </c>
      <c r="U74" s="1">
        <v>5.6631999999999998</v>
      </c>
      <c r="V74" s="1">
        <v>9.1902000000000008</v>
      </c>
      <c r="W74" s="1">
        <v>26.329000000000001</v>
      </c>
      <c r="X74" s="1">
        <v>23.606000000000002</v>
      </c>
      <c r="Y74" s="1">
        <v>12.644399999999999</v>
      </c>
      <c r="Z74" s="1">
        <v>12.7392</v>
      </c>
      <c r="AA74" s="27" t="s">
        <v>48</v>
      </c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115</v>
      </c>
      <c r="B75" s="15" t="s">
        <v>32</v>
      </c>
      <c r="C75" s="15"/>
      <c r="D75" s="15">
        <v>144.92699999999999</v>
      </c>
      <c r="E75" s="15"/>
      <c r="F75" s="15">
        <v>144.92699999999999</v>
      </c>
      <c r="G75" s="16">
        <v>0</v>
      </c>
      <c r="H75" s="15">
        <v>40</v>
      </c>
      <c r="I75" s="15" t="s">
        <v>33</v>
      </c>
      <c r="J75" s="15">
        <v>8.3000000000000007</v>
      </c>
      <c r="K75" s="15">
        <f t="shared" si="14"/>
        <v>-8.3000000000000007</v>
      </c>
      <c r="L75" s="15"/>
      <c r="M75" s="15"/>
      <c r="N75" s="15"/>
      <c r="O75" s="15">
        <f t="shared" si="16"/>
        <v>0</v>
      </c>
      <c r="P75" s="17"/>
      <c r="Q75" s="17"/>
      <c r="R75" s="15"/>
      <c r="S75" s="15" t="e">
        <f t="shared" si="18"/>
        <v>#DIV/0!</v>
      </c>
      <c r="T75" s="15" t="e">
        <f t="shared" si="19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55</v>
      </c>
      <c r="AB75" s="15">
        <f t="shared" si="1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116</v>
      </c>
      <c r="B76" s="11" t="s">
        <v>39</v>
      </c>
      <c r="C76" s="11">
        <v>144</v>
      </c>
      <c r="D76" s="11"/>
      <c r="E76" s="11"/>
      <c r="F76" s="11"/>
      <c r="G76" s="12">
        <v>0</v>
      </c>
      <c r="H76" s="11" t="e">
        <v>#N/A</v>
      </c>
      <c r="I76" s="11" t="s">
        <v>40</v>
      </c>
      <c r="J76" s="11"/>
      <c r="K76" s="11">
        <f t="shared" si="14"/>
        <v>0</v>
      </c>
      <c r="L76" s="11"/>
      <c r="M76" s="11"/>
      <c r="N76" s="11"/>
      <c r="O76" s="11">
        <f t="shared" si="16"/>
        <v>0</v>
      </c>
      <c r="P76" s="13"/>
      <c r="Q76" s="13"/>
      <c r="R76" s="11"/>
      <c r="S76" s="11" t="e">
        <f t="shared" si="18"/>
        <v>#DIV/0!</v>
      </c>
      <c r="T76" s="11" t="e">
        <f t="shared" si="19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/>
      <c r="AB76" s="11">
        <f t="shared" si="1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117</v>
      </c>
      <c r="B77" s="11" t="s">
        <v>39</v>
      </c>
      <c r="C77" s="11">
        <v>168</v>
      </c>
      <c r="D77" s="11"/>
      <c r="E77" s="11"/>
      <c r="F77" s="11"/>
      <c r="G77" s="12">
        <v>0</v>
      </c>
      <c r="H77" s="11" t="e">
        <v>#N/A</v>
      </c>
      <c r="I77" s="11" t="s">
        <v>40</v>
      </c>
      <c r="J77" s="11"/>
      <c r="K77" s="11">
        <f t="shared" si="14"/>
        <v>0</v>
      </c>
      <c r="L77" s="11"/>
      <c r="M77" s="11"/>
      <c r="N77" s="11"/>
      <c r="O77" s="11">
        <f t="shared" si="16"/>
        <v>0</v>
      </c>
      <c r="P77" s="13"/>
      <c r="Q77" s="13"/>
      <c r="R77" s="11"/>
      <c r="S77" s="11" t="e">
        <f t="shared" si="18"/>
        <v>#DIV/0!</v>
      </c>
      <c r="T77" s="11" t="e">
        <f t="shared" si="19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/>
      <c r="AB77" s="1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118</v>
      </c>
      <c r="B78" s="11" t="s">
        <v>39</v>
      </c>
      <c r="C78" s="11">
        <v>198</v>
      </c>
      <c r="D78" s="11"/>
      <c r="E78" s="11"/>
      <c r="F78" s="11"/>
      <c r="G78" s="12">
        <v>0</v>
      </c>
      <c r="H78" s="11" t="e">
        <v>#N/A</v>
      </c>
      <c r="I78" s="11" t="s">
        <v>40</v>
      </c>
      <c r="J78" s="11"/>
      <c r="K78" s="11">
        <f t="shared" si="14"/>
        <v>0</v>
      </c>
      <c r="L78" s="11"/>
      <c r="M78" s="11"/>
      <c r="N78" s="11"/>
      <c r="O78" s="11">
        <f t="shared" si="16"/>
        <v>0</v>
      </c>
      <c r="P78" s="13"/>
      <c r="Q78" s="13"/>
      <c r="R78" s="11"/>
      <c r="S78" s="11" t="e">
        <f t="shared" si="18"/>
        <v>#DIV/0!</v>
      </c>
      <c r="T78" s="11" t="e">
        <f t="shared" si="19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/>
      <c r="AB78" s="1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32</v>
      </c>
      <c r="C79" s="1">
        <v>131.45599999999999</v>
      </c>
      <c r="D79" s="1">
        <v>85.921000000000006</v>
      </c>
      <c r="E79" s="1">
        <v>45.624000000000002</v>
      </c>
      <c r="F79" s="1">
        <v>137.98400000000001</v>
      </c>
      <c r="G79" s="6">
        <v>1</v>
      </c>
      <c r="H79" s="1">
        <v>30</v>
      </c>
      <c r="I79" s="1" t="s">
        <v>33</v>
      </c>
      <c r="J79" s="1">
        <v>62.5</v>
      </c>
      <c r="K79" s="1">
        <f t="shared" si="14"/>
        <v>-16.875999999999998</v>
      </c>
      <c r="L79" s="1"/>
      <c r="M79" s="1"/>
      <c r="N79" s="1">
        <v>15.874440000000011</v>
      </c>
      <c r="O79" s="1">
        <f t="shared" si="16"/>
        <v>9.1248000000000005</v>
      </c>
      <c r="P79" s="5"/>
      <c r="Q79" s="5"/>
      <c r="R79" s="1"/>
      <c r="S79" s="1">
        <f t="shared" si="18"/>
        <v>16.861568472733651</v>
      </c>
      <c r="T79" s="1">
        <f t="shared" si="19"/>
        <v>16.861568472733651</v>
      </c>
      <c r="U79" s="1">
        <v>14.488</v>
      </c>
      <c r="V79" s="1">
        <v>13.960800000000001</v>
      </c>
      <c r="W79" s="1">
        <v>16.960999999999999</v>
      </c>
      <c r="X79" s="1">
        <v>16.840399999999999</v>
      </c>
      <c r="Y79" s="1">
        <v>16.023800000000001</v>
      </c>
      <c r="Z79" s="1">
        <v>15.740399999999999</v>
      </c>
      <c r="AA79" s="27" t="s">
        <v>48</v>
      </c>
      <c r="AB79" s="1">
        <f t="shared" si="1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39</v>
      </c>
      <c r="C80" s="1">
        <v>99</v>
      </c>
      <c r="D80" s="1">
        <v>156</v>
      </c>
      <c r="E80" s="1">
        <v>48</v>
      </c>
      <c r="F80" s="1">
        <v>206</v>
      </c>
      <c r="G80" s="6">
        <v>0.6</v>
      </c>
      <c r="H80" s="1">
        <v>60</v>
      </c>
      <c r="I80" s="1" t="s">
        <v>33</v>
      </c>
      <c r="J80" s="1">
        <v>48</v>
      </c>
      <c r="K80" s="1">
        <f t="shared" si="14"/>
        <v>0</v>
      </c>
      <c r="L80" s="1"/>
      <c r="M80" s="1"/>
      <c r="N80" s="1"/>
      <c r="O80" s="1">
        <f t="shared" si="16"/>
        <v>9.6</v>
      </c>
      <c r="P80" s="5"/>
      <c r="Q80" s="5"/>
      <c r="R80" s="1"/>
      <c r="S80" s="1">
        <f t="shared" si="18"/>
        <v>21.458333333333336</v>
      </c>
      <c r="T80" s="1">
        <f t="shared" si="19"/>
        <v>21.458333333333336</v>
      </c>
      <c r="U80" s="1">
        <v>4.4000000000000004</v>
      </c>
      <c r="V80" s="1">
        <v>3.2</v>
      </c>
      <c r="W80" s="1">
        <v>7.2</v>
      </c>
      <c r="X80" s="1">
        <v>7.2</v>
      </c>
      <c r="Y80" s="1">
        <v>0</v>
      </c>
      <c r="Z80" s="1">
        <v>0</v>
      </c>
      <c r="AA80" s="27" t="s">
        <v>169</v>
      </c>
      <c r="AB80" s="1">
        <f t="shared" si="1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121</v>
      </c>
      <c r="B81" s="11" t="s">
        <v>39</v>
      </c>
      <c r="C81" s="11">
        <v>372</v>
      </c>
      <c r="D81" s="11"/>
      <c r="E81" s="11"/>
      <c r="F81" s="11"/>
      <c r="G81" s="12">
        <v>0</v>
      </c>
      <c r="H81" s="11" t="e">
        <v>#N/A</v>
      </c>
      <c r="I81" s="11" t="s">
        <v>40</v>
      </c>
      <c r="J81" s="11"/>
      <c r="K81" s="11">
        <f t="shared" si="14"/>
        <v>0</v>
      </c>
      <c r="L81" s="11"/>
      <c r="M81" s="11"/>
      <c r="N81" s="11"/>
      <c r="O81" s="11">
        <f t="shared" si="16"/>
        <v>0</v>
      </c>
      <c r="P81" s="13"/>
      <c r="Q81" s="13"/>
      <c r="R81" s="11"/>
      <c r="S81" s="11" t="e">
        <f t="shared" si="18"/>
        <v>#DIV/0!</v>
      </c>
      <c r="T81" s="11" t="e">
        <f t="shared" si="19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/>
      <c r="AB81" s="11">
        <f t="shared" si="1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1" t="s">
        <v>122</v>
      </c>
      <c r="B82" s="11" t="s">
        <v>39</v>
      </c>
      <c r="C82" s="11">
        <v>256</v>
      </c>
      <c r="D82" s="11"/>
      <c r="E82" s="11"/>
      <c r="F82" s="11"/>
      <c r="G82" s="12">
        <v>0</v>
      </c>
      <c r="H82" s="11" t="e">
        <v>#N/A</v>
      </c>
      <c r="I82" s="11" t="s">
        <v>40</v>
      </c>
      <c r="J82" s="11"/>
      <c r="K82" s="11">
        <f t="shared" si="14"/>
        <v>0</v>
      </c>
      <c r="L82" s="11"/>
      <c r="M82" s="11"/>
      <c r="N82" s="11"/>
      <c r="O82" s="11">
        <f t="shared" si="16"/>
        <v>0</v>
      </c>
      <c r="P82" s="13"/>
      <c r="Q82" s="13"/>
      <c r="R82" s="11"/>
      <c r="S82" s="11" t="e">
        <f t="shared" si="18"/>
        <v>#DIV/0!</v>
      </c>
      <c r="T82" s="11" t="e">
        <f t="shared" si="19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/>
      <c r="AB82" s="11">
        <f t="shared" si="1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123</v>
      </c>
      <c r="B83" s="15" t="s">
        <v>39</v>
      </c>
      <c r="C83" s="15"/>
      <c r="D83" s="15"/>
      <c r="E83" s="15"/>
      <c r="F83" s="15"/>
      <c r="G83" s="16">
        <v>0</v>
      </c>
      <c r="H83" s="15">
        <v>50</v>
      </c>
      <c r="I83" s="15" t="s">
        <v>33</v>
      </c>
      <c r="J83" s="15"/>
      <c r="K83" s="15">
        <f t="shared" si="14"/>
        <v>0</v>
      </c>
      <c r="L83" s="15"/>
      <c r="M83" s="15"/>
      <c r="N83" s="15"/>
      <c r="O83" s="15">
        <f t="shared" si="16"/>
        <v>0</v>
      </c>
      <c r="P83" s="17"/>
      <c r="Q83" s="17"/>
      <c r="R83" s="15"/>
      <c r="S83" s="15" t="e">
        <f t="shared" si="18"/>
        <v>#DIV/0!</v>
      </c>
      <c r="T83" s="15" t="e">
        <f t="shared" si="19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55</v>
      </c>
      <c r="AB83" s="15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124</v>
      </c>
      <c r="B84" s="15" t="s">
        <v>39</v>
      </c>
      <c r="C84" s="15"/>
      <c r="D84" s="15">
        <v>460</v>
      </c>
      <c r="E84" s="15">
        <v>3</v>
      </c>
      <c r="F84" s="15">
        <v>457</v>
      </c>
      <c r="G84" s="16">
        <v>0</v>
      </c>
      <c r="H84" s="15">
        <v>50</v>
      </c>
      <c r="I84" s="15" t="s">
        <v>33</v>
      </c>
      <c r="J84" s="15">
        <v>18</v>
      </c>
      <c r="K84" s="15">
        <f t="shared" si="14"/>
        <v>-15</v>
      </c>
      <c r="L84" s="15"/>
      <c r="M84" s="15"/>
      <c r="N84" s="15"/>
      <c r="O84" s="15">
        <f t="shared" si="16"/>
        <v>0.6</v>
      </c>
      <c r="P84" s="17"/>
      <c r="Q84" s="17"/>
      <c r="R84" s="15"/>
      <c r="S84" s="15">
        <f t="shared" si="18"/>
        <v>761.66666666666674</v>
      </c>
      <c r="T84" s="15">
        <f t="shared" si="19"/>
        <v>761.66666666666674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55</v>
      </c>
      <c r="AB84" s="15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125</v>
      </c>
      <c r="B85" s="15" t="s">
        <v>39</v>
      </c>
      <c r="C85" s="15">
        <v>216</v>
      </c>
      <c r="D85" s="15">
        <v>12</v>
      </c>
      <c r="E85" s="15">
        <v>2</v>
      </c>
      <c r="F85" s="15">
        <v>10</v>
      </c>
      <c r="G85" s="16">
        <v>0</v>
      </c>
      <c r="H85" s="15">
        <v>30</v>
      </c>
      <c r="I85" s="15" t="s">
        <v>33</v>
      </c>
      <c r="J85" s="15">
        <v>7</v>
      </c>
      <c r="K85" s="15">
        <f t="shared" si="14"/>
        <v>-5</v>
      </c>
      <c r="L85" s="15"/>
      <c r="M85" s="15"/>
      <c r="N85" s="15"/>
      <c r="O85" s="15">
        <f t="shared" si="16"/>
        <v>0.4</v>
      </c>
      <c r="P85" s="17"/>
      <c r="Q85" s="17"/>
      <c r="R85" s="15"/>
      <c r="S85" s="15">
        <f t="shared" si="18"/>
        <v>25</v>
      </c>
      <c r="T85" s="15">
        <f t="shared" si="19"/>
        <v>25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55</v>
      </c>
      <c r="AB85" s="15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39</v>
      </c>
      <c r="C86" s="1">
        <v>216</v>
      </c>
      <c r="D86" s="1">
        <v>372</v>
      </c>
      <c r="E86" s="1">
        <v>139</v>
      </c>
      <c r="F86" s="1">
        <v>449</v>
      </c>
      <c r="G86" s="6">
        <v>0.6</v>
      </c>
      <c r="H86" s="1">
        <v>55</v>
      </c>
      <c r="I86" s="1" t="s">
        <v>33</v>
      </c>
      <c r="J86" s="1">
        <v>139</v>
      </c>
      <c r="K86" s="1">
        <f t="shared" si="14"/>
        <v>0</v>
      </c>
      <c r="L86" s="1"/>
      <c r="M86" s="1"/>
      <c r="N86" s="1"/>
      <c r="O86" s="1">
        <f t="shared" si="16"/>
        <v>27.8</v>
      </c>
      <c r="P86" s="5"/>
      <c r="Q86" s="5"/>
      <c r="R86" s="1"/>
      <c r="S86" s="1">
        <f t="shared" si="18"/>
        <v>16.151079136690647</v>
      </c>
      <c r="T86" s="1">
        <f t="shared" si="19"/>
        <v>16.151079136690647</v>
      </c>
      <c r="U86" s="1">
        <v>5.6</v>
      </c>
      <c r="V86" s="1">
        <v>2</v>
      </c>
      <c r="W86" s="1">
        <v>27</v>
      </c>
      <c r="X86" s="1">
        <v>28</v>
      </c>
      <c r="Y86" s="1">
        <v>3</v>
      </c>
      <c r="Z86" s="1">
        <v>0</v>
      </c>
      <c r="AA86" s="1" t="s">
        <v>84</v>
      </c>
      <c r="AB86" s="1">
        <f t="shared" si="1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127</v>
      </c>
      <c r="B87" s="15" t="s">
        <v>39</v>
      </c>
      <c r="C87" s="15"/>
      <c r="D87" s="15">
        <v>114</v>
      </c>
      <c r="E87" s="15"/>
      <c r="F87" s="15">
        <v>114</v>
      </c>
      <c r="G87" s="16">
        <v>0</v>
      </c>
      <c r="H87" s="15">
        <v>40</v>
      </c>
      <c r="I87" s="15" t="s">
        <v>33</v>
      </c>
      <c r="J87" s="15"/>
      <c r="K87" s="15">
        <f t="shared" si="14"/>
        <v>0</v>
      </c>
      <c r="L87" s="15"/>
      <c r="M87" s="15"/>
      <c r="N87" s="15"/>
      <c r="O87" s="15">
        <f t="shared" si="16"/>
        <v>0</v>
      </c>
      <c r="P87" s="17"/>
      <c r="Q87" s="17"/>
      <c r="R87" s="15"/>
      <c r="S87" s="15" t="e">
        <f t="shared" si="18"/>
        <v>#DIV/0!</v>
      </c>
      <c r="T87" s="15" t="e">
        <f t="shared" si="19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55</v>
      </c>
      <c r="AB87" s="15">
        <f t="shared" si="1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39</v>
      </c>
      <c r="C88" s="1">
        <v>95</v>
      </c>
      <c r="D88" s="1"/>
      <c r="E88" s="1">
        <v>59</v>
      </c>
      <c r="F88" s="1">
        <v>14</v>
      </c>
      <c r="G88" s="6">
        <v>0.4</v>
      </c>
      <c r="H88" s="1">
        <v>50</v>
      </c>
      <c r="I88" s="1" t="s">
        <v>33</v>
      </c>
      <c r="J88" s="1">
        <v>60</v>
      </c>
      <c r="K88" s="1">
        <f t="shared" si="14"/>
        <v>-1</v>
      </c>
      <c r="L88" s="1"/>
      <c r="M88" s="1"/>
      <c r="N88" s="1">
        <v>100</v>
      </c>
      <c r="O88" s="1">
        <f t="shared" si="16"/>
        <v>11.8</v>
      </c>
      <c r="P88" s="5">
        <v>6</v>
      </c>
      <c r="Q88" s="5"/>
      <c r="R88" s="1"/>
      <c r="S88" s="1">
        <f t="shared" si="18"/>
        <v>10.169491525423728</v>
      </c>
      <c r="T88" s="1">
        <f t="shared" si="19"/>
        <v>9.6610169491525415</v>
      </c>
      <c r="U88" s="1">
        <v>10.8</v>
      </c>
      <c r="V88" s="1">
        <v>10.8</v>
      </c>
      <c r="W88" s="1">
        <v>16</v>
      </c>
      <c r="X88" s="1">
        <v>14.8</v>
      </c>
      <c r="Y88" s="1">
        <v>9.1999999999999993</v>
      </c>
      <c r="Z88" s="1">
        <v>9.4</v>
      </c>
      <c r="AA88" s="1" t="s">
        <v>45</v>
      </c>
      <c r="AB88" s="1">
        <f t="shared" si="15"/>
        <v>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1" t="s">
        <v>129</v>
      </c>
      <c r="B89" s="11" t="s">
        <v>39</v>
      </c>
      <c r="C89" s="11">
        <v>348</v>
      </c>
      <c r="D89" s="11"/>
      <c r="E89" s="11"/>
      <c r="F89" s="11"/>
      <c r="G89" s="12">
        <v>0</v>
      </c>
      <c r="H89" s="11" t="e">
        <v>#N/A</v>
      </c>
      <c r="I89" s="11" t="s">
        <v>40</v>
      </c>
      <c r="J89" s="11"/>
      <c r="K89" s="11">
        <f t="shared" si="14"/>
        <v>0</v>
      </c>
      <c r="L89" s="11"/>
      <c r="M89" s="11"/>
      <c r="N89" s="11"/>
      <c r="O89" s="11">
        <f t="shared" si="16"/>
        <v>0</v>
      </c>
      <c r="P89" s="13"/>
      <c r="Q89" s="13"/>
      <c r="R89" s="11"/>
      <c r="S89" s="11" t="e">
        <f t="shared" si="18"/>
        <v>#DIV/0!</v>
      </c>
      <c r="T89" s="11" t="e">
        <f t="shared" si="19"/>
        <v>#DIV/0!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/>
      <c r="AB89" s="11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130</v>
      </c>
      <c r="B90" s="11" t="s">
        <v>39</v>
      </c>
      <c r="C90" s="11">
        <v>276</v>
      </c>
      <c r="D90" s="11"/>
      <c r="E90" s="11"/>
      <c r="F90" s="11"/>
      <c r="G90" s="12">
        <v>0</v>
      </c>
      <c r="H90" s="11" t="e">
        <v>#N/A</v>
      </c>
      <c r="I90" s="11" t="s">
        <v>40</v>
      </c>
      <c r="J90" s="11"/>
      <c r="K90" s="11">
        <f t="shared" si="14"/>
        <v>0</v>
      </c>
      <c r="L90" s="11"/>
      <c r="M90" s="11"/>
      <c r="N90" s="11"/>
      <c r="O90" s="11">
        <f t="shared" si="16"/>
        <v>0</v>
      </c>
      <c r="P90" s="13"/>
      <c r="Q90" s="13"/>
      <c r="R90" s="11"/>
      <c r="S90" s="11" t="e">
        <f t="shared" si="18"/>
        <v>#DIV/0!</v>
      </c>
      <c r="T90" s="11" t="e">
        <f t="shared" si="19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/>
      <c r="AB90" s="11">
        <f t="shared" si="1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9" t="s">
        <v>131</v>
      </c>
      <c r="B91" s="1" t="s">
        <v>39</v>
      </c>
      <c r="C91" s="1"/>
      <c r="D91" s="1"/>
      <c r="E91" s="1">
        <v>-2</v>
      </c>
      <c r="F91" s="1"/>
      <c r="G91" s="6">
        <v>0.11</v>
      </c>
      <c r="H91" s="1">
        <v>150</v>
      </c>
      <c r="I91" s="1" t="s">
        <v>33</v>
      </c>
      <c r="J91" s="1"/>
      <c r="K91" s="1">
        <f t="shared" si="14"/>
        <v>-2</v>
      </c>
      <c r="L91" s="1"/>
      <c r="M91" s="1"/>
      <c r="N91" s="19"/>
      <c r="O91" s="1">
        <f t="shared" si="16"/>
        <v>-0.4</v>
      </c>
      <c r="P91" s="20">
        <v>20</v>
      </c>
      <c r="Q91" s="5"/>
      <c r="R91" s="1"/>
      <c r="S91" s="1">
        <f t="shared" si="18"/>
        <v>-50</v>
      </c>
      <c r="T91" s="1">
        <f t="shared" si="19"/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9" t="s">
        <v>132</v>
      </c>
      <c r="AB91" s="1">
        <f t="shared" si="15"/>
        <v>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39</v>
      </c>
      <c r="C92" s="1">
        <v>65</v>
      </c>
      <c r="D92" s="1">
        <v>40</v>
      </c>
      <c r="E92" s="1">
        <v>9</v>
      </c>
      <c r="F92" s="1">
        <v>96</v>
      </c>
      <c r="G92" s="6">
        <v>0.06</v>
      </c>
      <c r="H92" s="1">
        <v>60</v>
      </c>
      <c r="I92" s="1" t="s">
        <v>33</v>
      </c>
      <c r="J92" s="1">
        <v>9</v>
      </c>
      <c r="K92" s="1">
        <f t="shared" si="14"/>
        <v>0</v>
      </c>
      <c r="L92" s="1"/>
      <c r="M92" s="1"/>
      <c r="N92" s="1"/>
      <c r="O92" s="1">
        <f t="shared" si="16"/>
        <v>1.8</v>
      </c>
      <c r="P92" s="5"/>
      <c r="Q92" s="5"/>
      <c r="R92" s="1"/>
      <c r="S92" s="1">
        <f t="shared" si="18"/>
        <v>53.333333333333329</v>
      </c>
      <c r="T92" s="1">
        <f t="shared" si="19"/>
        <v>53.333333333333329</v>
      </c>
      <c r="U92" s="1">
        <v>0.6</v>
      </c>
      <c r="V92" s="1">
        <v>2.8</v>
      </c>
      <c r="W92" s="1">
        <v>2.2000000000000002</v>
      </c>
      <c r="X92" s="1">
        <v>0</v>
      </c>
      <c r="Y92" s="1">
        <v>0</v>
      </c>
      <c r="Z92" s="1">
        <v>0</v>
      </c>
      <c r="AA92" s="27" t="s">
        <v>170</v>
      </c>
      <c r="AB92" s="1">
        <f t="shared" si="1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39</v>
      </c>
      <c r="C93" s="1"/>
      <c r="D93" s="1">
        <v>20</v>
      </c>
      <c r="E93" s="1"/>
      <c r="F93" s="1">
        <v>20</v>
      </c>
      <c r="G93" s="6">
        <v>0.15</v>
      </c>
      <c r="H93" s="1">
        <v>60</v>
      </c>
      <c r="I93" s="1" t="s">
        <v>33</v>
      </c>
      <c r="J93" s="1"/>
      <c r="K93" s="1">
        <f t="shared" si="14"/>
        <v>0</v>
      </c>
      <c r="L93" s="1"/>
      <c r="M93" s="1"/>
      <c r="N93" s="1"/>
      <c r="O93" s="1">
        <f t="shared" si="16"/>
        <v>0</v>
      </c>
      <c r="P93" s="5"/>
      <c r="Q93" s="5"/>
      <c r="R93" s="1"/>
      <c r="S93" s="1" t="e">
        <f t="shared" si="18"/>
        <v>#DIV/0!</v>
      </c>
      <c r="T93" s="1" t="e">
        <f t="shared" si="19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/>
      <c r="AB93" s="1">
        <f t="shared" si="1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32</v>
      </c>
      <c r="C94" s="1">
        <v>44.058999999999997</v>
      </c>
      <c r="D94" s="1"/>
      <c r="E94" s="1">
        <v>2.6930000000000001</v>
      </c>
      <c r="F94" s="1">
        <v>38.683</v>
      </c>
      <c r="G94" s="6">
        <v>1</v>
      </c>
      <c r="H94" s="1">
        <v>55</v>
      </c>
      <c r="I94" s="1" t="s">
        <v>33</v>
      </c>
      <c r="J94" s="1">
        <v>2.6</v>
      </c>
      <c r="K94" s="1">
        <f t="shared" si="14"/>
        <v>9.2999999999999972E-2</v>
      </c>
      <c r="L94" s="1"/>
      <c r="M94" s="1"/>
      <c r="N94" s="1"/>
      <c r="O94" s="1">
        <f t="shared" si="16"/>
        <v>0.53859999999999997</v>
      </c>
      <c r="P94" s="5"/>
      <c r="Q94" s="5"/>
      <c r="R94" s="1"/>
      <c r="S94" s="1">
        <f t="shared" si="18"/>
        <v>71.821388785740808</v>
      </c>
      <c r="T94" s="1">
        <f t="shared" si="19"/>
        <v>71.821388785740808</v>
      </c>
      <c r="U94" s="1">
        <v>2.6425999999999998</v>
      </c>
      <c r="V94" s="1">
        <v>2.6425999999999998</v>
      </c>
      <c r="W94" s="1">
        <v>2.5318000000000001</v>
      </c>
      <c r="X94" s="1">
        <v>3.5857999999999999</v>
      </c>
      <c r="Y94" s="1">
        <v>2.35</v>
      </c>
      <c r="Z94" s="1">
        <v>2.5992000000000002</v>
      </c>
      <c r="AA94" s="28" t="s">
        <v>139</v>
      </c>
      <c r="AB94" s="1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136</v>
      </c>
      <c r="B95" s="11" t="s">
        <v>39</v>
      </c>
      <c r="C95" s="11">
        <v>210</v>
      </c>
      <c r="D95" s="11"/>
      <c r="E95" s="11"/>
      <c r="F95" s="11"/>
      <c r="G95" s="12">
        <v>0</v>
      </c>
      <c r="H95" s="11" t="e">
        <v>#N/A</v>
      </c>
      <c r="I95" s="11" t="s">
        <v>40</v>
      </c>
      <c r="J95" s="11"/>
      <c r="K95" s="11">
        <f t="shared" si="14"/>
        <v>0</v>
      </c>
      <c r="L95" s="11"/>
      <c r="M95" s="11"/>
      <c r="N95" s="11"/>
      <c r="O95" s="11">
        <f t="shared" si="16"/>
        <v>0</v>
      </c>
      <c r="P95" s="13"/>
      <c r="Q95" s="13"/>
      <c r="R95" s="11"/>
      <c r="S95" s="11" t="e">
        <f t="shared" si="18"/>
        <v>#DIV/0!</v>
      </c>
      <c r="T95" s="11" t="e">
        <f t="shared" si="19"/>
        <v>#DIV/0!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/>
      <c r="AB95" s="11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39</v>
      </c>
      <c r="C96" s="1">
        <v>276</v>
      </c>
      <c r="D96" s="1">
        <v>33</v>
      </c>
      <c r="E96" s="1">
        <v>2</v>
      </c>
      <c r="F96" s="1">
        <v>31</v>
      </c>
      <c r="G96" s="6">
        <v>0.4</v>
      </c>
      <c r="H96" s="1">
        <v>55</v>
      </c>
      <c r="I96" s="1" t="s">
        <v>33</v>
      </c>
      <c r="J96" s="1">
        <v>3</v>
      </c>
      <c r="K96" s="1">
        <f t="shared" si="14"/>
        <v>-1</v>
      </c>
      <c r="L96" s="1"/>
      <c r="M96" s="1"/>
      <c r="N96" s="1">
        <v>16</v>
      </c>
      <c r="O96" s="1">
        <f t="shared" si="16"/>
        <v>0.4</v>
      </c>
      <c r="P96" s="5"/>
      <c r="Q96" s="5"/>
      <c r="R96" s="1"/>
      <c r="S96" s="1">
        <f t="shared" si="18"/>
        <v>117.5</v>
      </c>
      <c r="T96" s="1">
        <f t="shared" si="19"/>
        <v>117.5</v>
      </c>
      <c r="U96" s="1">
        <v>3.4</v>
      </c>
      <c r="V96" s="1">
        <v>4</v>
      </c>
      <c r="W96" s="1">
        <v>1.8</v>
      </c>
      <c r="X96" s="1">
        <v>1.4</v>
      </c>
      <c r="Y96" s="1">
        <v>1.8</v>
      </c>
      <c r="Z96" s="1">
        <v>2.2000000000000002</v>
      </c>
      <c r="AA96" s="28" t="s">
        <v>139</v>
      </c>
      <c r="AB96" s="1">
        <f t="shared" si="1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32</v>
      </c>
      <c r="C97" s="1">
        <v>46.665999999999997</v>
      </c>
      <c r="D97" s="1">
        <v>892.39400000000001</v>
      </c>
      <c r="E97" s="1">
        <v>3.964</v>
      </c>
      <c r="F97" s="1">
        <v>933.75900000000001</v>
      </c>
      <c r="G97" s="6">
        <v>1</v>
      </c>
      <c r="H97" s="1">
        <v>55</v>
      </c>
      <c r="I97" s="1" t="s">
        <v>33</v>
      </c>
      <c r="J97" s="1">
        <v>3.9</v>
      </c>
      <c r="K97" s="1">
        <f t="shared" si="14"/>
        <v>6.4000000000000057E-2</v>
      </c>
      <c r="L97" s="1"/>
      <c r="M97" s="1"/>
      <c r="N97" s="1"/>
      <c r="O97" s="1">
        <f t="shared" si="16"/>
        <v>0.79279999999999995</v>
      </c>
      <c r="P97" s="5"/>
      <c r="Q97" s="5"/>
      <c r="R97" s="1"/>
      <c r="S97" s="1">
        <f t="shared" si="18"/>
        <v>1177.7989404641778</v>
      </c>
      <c r="T97" s="1">
        <f t="shared" si="19"/>
        <v>1177.7989404641778</v>
      </c>
      <c r="U97" s="1">
        <v>0.71520000000000006</v>
      </c>
      <c r="V97" s="1">
        <v>0.45119999999999988</v>
      </c>
      <c r="W97" s="1">
        <v>0.65159999999999996</v>
      </c>
      <c r="X97" s="1">
        <v>1.4396</v>
      </c>
      <c r="Y97" s="1">
        <v>1.2008000000000001</v>
      </c>
      <c r="Z97" s="1">
        <v>0.93679999999999997</v>
      </c>
      <c r="AA97" s="28" t="s">
        <v>139</v>
      </c>
      <c r="AB97" s="1">
        <f t="shared" si="1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39</v>
      </c>
      <c r="C98" s="1">
        <v>2</v>
      </c>
      <c r="D98" s="1">
        <v>63</v>
      </c>
      <c r="E98" s="1">
        <v>5</v>
      </c>
      <c r="F98" s="1">
        <v>56</v>
      </c>
      <c r="G98" s="6">
        <v>0.4</v>
      </c>
      <c r="H98" s="1">
        <v>55</v>
      </c>
      <c r="I98" s="1" t="s">
        <v>33</v>
      </c>
      <c r="J98" s="1">
        <v>6</v>
      </c>
      <c r="K98" s="1">
        <f t="shared" si="14"/>
        <v>-1</v>
      </c>
      <c r="L98" s="1"/>
      <c r="M98" s="1"/>
      <c r="N98" s="1"/>
      <c r="O98" s="1">
        <f t="shared" si="16"/>
        <v>1</v>
      </c>
      <c r="P98" s="5"/>
      <c r="Q98" s="5"/>
      <c r="R98" s="1"/>
      <c r="S98" s="1">
        <f t="shared" si="18"/>
        <v>56</v>
      </c>
      <c r="T98" s="1">
        <f t="shared" si="19"/>
        <v>56</v>
      </c>
      <c r="U98" s="1">
        <v>3.6</v>
      </c>
      <c r="V98" s="1">
        <v>5.2</v>
      </c>
      <c r="W98" s="1">
        <v>2.6</v>
      </c>
      <c r="X98" s="1">
        <v>1.2</v>
      </c>
      <c r="Y98" s="1">
        <v>2.8</v>
      </c>
      <c r="Z98" s="1">
        <v>3.2</v>
      </c>
      <c r="AA98" s="27" t="s">
        <v>48</v>
      </c>
      <c r="AB98" s="1">
        <f t="shared" si="1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" t="s">
        <v>32</v>
      </c>
      <c r="C99" s="1">
        <v>140.30099999999999</v>
      </c>
      <c r="D99" s="1">
        <v>338.85700000000003</v>
      </c>
      <c r="E99" s="1">
        <v>71.822000000000003</v>
      </c>
      <c r="F99" s="1">
        <v>385.11599999999999</v>
      </c>
      <c r="G99" s="6">
        <v>1</v>
      </c>
      <c r="H99" s="1">
        <v>50</v>
      </c>
      <c r="I99" s="1" t="s">
        <v>33</v>
      </c>
      <c r="J99" s="1">
        <v>68.400000000000006</v>
      </c>
      <c r="K99" s="1">
        <f t="shared" si="14"/>
        <v>3.421999999999997</v>
      </c>
      <c r="L99" s="1"/>
      <c r="M99" s="1"/>
      <c r="N99" s="1"/>
      <c r="O99" s="1">
        <f t="shared" si="16"/>
        <v>14.3644</v>
      </c>
      <c r="P99" s="5"/>
      <c r="Q99" s="5"/>
      <c r="R99" s="1"/>
      <c r="S99" s="1">
        <f t="shared" si="18"/>
        <v>26.810448052128873</v>
      </c>
      <c r="T99" s="1">
        <f t="shared" si="19"/>
        <v>26.810448052128873</v>
      </c>
      <c r="U99" s="1">
        <v>16.855399999999999</v>
      </c>
      <c r="V99" s="1">
        <v>16.743200000000002</v>
      </c>
      <c r="W99" s="1">
        <v>19.221800000000002</v>
      </c>
      <c r="X99" s="1">
        <v>18.9482</v>
      </c>
      <c r="Y99" s="1">
        <v>19.757200000000001</v>
      </c>
      <c r="Z99" s="1">
        <v>18.474</v>
      </c>
      <c r="AA99" s="28" t="s">
        <v>139</v>
      </c>
      <c r="AB99" s="1">
        <f t="shared" si="1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39</v>
      </c>
      <c r="C100" s="1">
        <v>10</v>
      </c>
      <c r="D100" s="1">
        <v>12</v>
      </c>
      <c r="E100" s="1">
        <v>4</v>
      </c>
      <c r="F100" s="1">
        <v>16</v>
      </c>
      <c r="G100" s="6">
        <v>0.2</v>
      </c>
      <c r="H100" s="1">
        <v>40</v>
      </c>
      <c r="I100" s="1" t="s">
        <v>33</v>
      </c>
      <c r="J100" s="1">
        <v>4</v>
      </c>
      <c r="K100" s="1">
        <f t="shared" si="14"/>
        <v>0</v>
      </c>
      <c r="L100" s="1"/>
      <c r="M100" s="1"/>
      <c r="N100" s="1">
        <v>8</v>
      </c>
      <c r="O100" s="1">
        <f t="shared" si="16"/>
        <v>0.8</v>
      </c>
      <c r="P100" s="5"/>
      <c r="Q100" s="5"/>
      <c r="R100" s="1"/>
      <c r="S100" s="1">
        <f t="shared" si="18"/>
        <v>30</v>
      </c>
      <c r="T100" s="1">
        <f t="shared" si="19"/>
        <v>30</v>
      </c>
      <c r="U100" s="1">
        <v>1.8</v>
      </c>
      <c r="V100" s="1">
        <v>1.8</v>
      </c>
      <c r="W100" s="1">
        <v>1.2</v>
      </c>
      <c r="X100" s="1">
        <v>1</v>
      </c>
      <c r="Y100" s="1">
        <v>0</v>
      </c>
      <c r="Z100" s="1">
        <v>0</v>
      </c>
      <c r="AA100" s="27" t="s">
        <v>163</v>
      </c>
      <c r="AB100" s="1">
        <f t="shared" si="1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39</v>
      </c>
      <c r="C101" s="1">
        <v>14</v>
      </c>
      <c r="D101" s="1">
        <v>2</v>
      </c>
      <c r="E101" s="1">
        <v>15</v>
      </c>
      <c r="F101" s="1">
        <v>1</v>
      </c>
      <c r="G101" s="6">
        <v>0.2</v>
      </c>
      <c r="H101" s="1">
        <v>35</v>
      </c>
      <c r="I101" s="1" t="s">
        <v>33</v>
      </c>
      <c r="J101" s="1">
        <v>15</v>
      </c>
      <c r="K101" s="1">
        <f t="shared" ref="K101:K120" si="20">E101-J101</f>
        <v>0</v>
      </c>
      <c r="L101" s="1"/>
      <c r="M101" s="1"/>
      <c r="N101" s="1">
        <v>8</v>
      </c>
      <c r="O101" s="1">
        <f t="shared" si="16"/>
        <v>3</v>
      </c>
      <c r="P101" s="5">
        <f t="shared" ref="P101" si="21">10*O101-N101-F101</f>
        <v>21</v>
      </c>
      <c r="Q101" s="5"/>
      <c r="R101" s="1"/>
      <c r="S101" s="1">
        <f t="shared" si="18"/>
        <v>10</v>
      </c>
      <c r="T101" s="1">
        <f t="shared" si="19"/>
        <v>3</v>
      </c>
      <c r="U101" s="1">
        <v>1.4</v>
      </c>
      <c r="V101" s="1">
        <v>1</v>
      </c>
      <c r="W101" s="1">
        <v>1.2</v>
      </c>
      <c r="X101" s="1">
        <v>1</v>
      </c>
      <c r="Y101" s="1">
        <v>0</v>
      </c>
      <c r="Z101" s="1">
        <v>0</v>
      </c>
      <c r="AA101" s="1" t="s">
        <v>143</v>
      </c>
      <c r="AB101" s="1">
        <f t="shared" si="15"/>
        <v>4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145</v>
      </c>
      <c r="B102" s="11" t="s">
        <v>39</v>
      </c>
      <c r="C102" s="11">
        <v>234</v>
      </c>
      <c r="D102" s="11"/>
      <c r="E102" s="11"/>
      <c r="F102" s="11"/>
      <c r="G102" s="12">
        <v>0</v>
      </c>
      <c r="H102" s="11" t="e">
        <v>#N/A</v>
      </c>
      <c r="I102" s="11" t="s">
        <v>40</v>
      </c>
      <c r="J102" s="11"/>
      <c r="K102" s="11">
        <f t="shared" si="20"/>
        <v>0</v>
      </c>
      <c r="L102" s="11"/>
      <c r="M102" s="11"/>
      <c r="N102" s="11"/>
      <c r="O102" s="11">
        <f t="shared" si="16"/>
        <v>0</v>
      </c>
      <c r="P102" s="13"/>
      <c r="Q102" s="13"/>
      <c r="R102" s="11"/>
      <c r="S102" s="11" t="e">
        <f t="shared" si="18"/>
        <v>#DIV/0!</v>
      </c>
      <c r="T102" s="11" t="e">
        <f t="shared" si="19"/>
        <v>#DIV/0!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/>
      <c r="AB102" s="11">
        <f t="shared" ref="AB102:AB120" si="22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4" t="s">
        <v>146</v>
      </c>
      <c r="B103" s="24" t="s">
        <v>32</v>
      </c>
      <c r="C103" s="24">
        <v>1123.9749999999999</v>
      </c>
      <c r="D103" s="24">
        <v>1107.92</v>
      </c>
      <c r="E103" s="24">
        <v>1462.454</v>
      </c>
      <c r="F103" s="24">
        <v>674.82299999999998</v>
      </c>
      <c r="G103" s="25">
        <v>1</v>
      </c>
      <c r="H103" s="24">
        <v>60</v>
      </c>
      <c r="I103" s="24" t="s">
        <v>33</v>
      </c>
      <c r="J103" s="24">
        <v>1424.16</v>
      </c>
      <c r="K103" s="24">
        <f t="shared" si="20"/>
        <v>38.293999999999869</v>
      </c>
      <c r="L103" s="24"/>
      <c r="M103" s="24"/>
      <c r="N103" s="24"/>
      <c r="O103" s="24">
        <f t="shared" si="16"/>
        <v>292.49079999999998</v>
      </c>
      <c r="P103" s="26">
        <f>12*O103-N103-F103</f>
        <v>2835.0665999999997</v>
      </c>
      <c r="Q103" s="26"/>
      <c r="R103" s="24"/>
      <c r="S103" s="24">
        <f t="shared" si="18"/>
        <v>12</v>
      </c>
      <c r="T103" s="24">
        <f t="shared" si="19"/>
        <v>2.3071597465629687</v>
      </c>
      <c r="U103" s="24">
        <v>121.4768</v>
      </c>
      <c r="V103" s="24">
        <v>134.63079999999999</v>
      </c>
      <c r="W103" s="24">
        <v>144.9376</v>
      </c>
      <c r="X103" s="24">
        <v>140.75059999999999</v>
      </c>
      <c r="Y103" s="24">
        <v>145.40860000000001</v>
      </c>
      <c r="Z103" s="24">
        <v>157.86859999999999</v>
      </c>
      <c r="AA103" s="24" t="s">
        <v>59</v>
      </c>
      <c r="AB103" s="24">
        <f t="shared" si="22"/>
        <v>2835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1" t="s">
        <v>147</v>
      </c>
      <c r="B104" s="11" t="s">
        <v>39</v>
      </c>
      <c r="C104" s="11">
        <v>228</v>
      </c>
      <c r="D104" s="11"/>
      <c r="E104" s="11"/>
      <c r="F104" s="11"/>
      <c r="G104" s="12">
        <v>0</v>
      </c>
      <c r="H104" s="11" t="e">
        <v>#N/A</v>
      </c>
      <c r="I104" s="11" t="s">
        <v>40</v>
      </c>
      <c r="J104" s="11"/>
      <c r="K104" s="11">
        <f t="shared" si="20"/>
        <v>0</v>
      </c>
      <c r="L104" s="11"/>
      <c r="M104" s="11"/>
      <c r="N104" s="11"/>
      <c r="O104" s="11">
        <f t="shared" si="16"/>
        <v>0</v>
      </c>
      <c r="P104" s="13"/>
      <c r="Q104" s="13"/>
      <c r="R104" s="11"/>
      <c r="S104" s="11" t="e">
        <f t="shared" si="18"/>
        <v>#DIV/0!</v>
      </c>
      <c r="T104" s="11" t="e">
        <f t="shared" si="19"/>
        <v>#DIV/0!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/>
      <c r="AB104" s="11">
        <f t="shared" si="22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148</v>
      </c>
      <c r="B105" s="1" t="s">
        <v>39</v>
      </c>
      <c r="C105" s="1">
        <v>258</v>
      </c>
      <c r="D105" s="1"/>
      <c r="E105" s="1">
        <v>6</v>
      </c>
      <c r="F105" s="1">
        <v>24</v>
      </c>
      <c r="G105" s="6">
        <v>0.3</v>
      </c>
      <c r="H105" s="1">
        <v>40</v>
      </c>
      <c r="I105" s="1" t="s">
        <v>33</v>
      </c>
      <c r="J105" s="1">
        <v>7</v>
      </c>
      <c r="K105" s="1">
        <f t="shared" si="20"/>
        <v>-1</v>
      </c>
      <c r="L105" s="1"/>
      <c r="M105" s="1"/>
      <c r="N105" s="1"/>
      <c r="O105" s="1">
        <f t="shared" si="16"/>
        <v>1.2</v>
      </c>
      <c r="P105" s="5"/>
      <c r="Q105" s="5"/>
      <c r="R105" s="1"/>
      <c r="S105" s="1">
        <f t="shared" si="18"/>
        <v>20</v>
      </c>
      <c r="T105" s="1">
        <f t="shared" si="19"/>
        <v>20</v>
      </c>
      <c r="U105" s="1">
        <v>1.4</v>
      </c>
      <c r="V105" s="1">
        <v>1.8</v>
      </c>
      <c r="W105" s="1">
        <v>0.8</v>
      </c>
      <c r="X105" s="1">
        <v>1.4</v>
      </c>
      <c r="Y105" s="1">
        <v>3.2</v>
      </c>
      <c r="Z105" s="1">
        <v>2.8</v>
      </c>
      <c r="AA105" s="28" t="s">
        <v>139</v>
      </c>
      <c r="AB105" s="1">
        <f t="shared" si="2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149</v>
      </c>
      <c r="B106" s="1" t="s">
        <v>32</v>
      </c>
      <c r="C106" s="1">
        <v>2186.8580000000002</v>
      </c>
      <c r="D106" s="1">
        <v>2284.17</v>
      </c>
      <c r="E106" s="1">
        <v>1613.9690000000001</v>
      </c>
      <c r="F106" s="1">
        <v>2738.4569999999999</v>
      </c>
      <c r="G106" s="6">
        <v>1</v>
      </c>
      <c r="H106" s="1">
        <v>60</v>
      </c>
      <c r="I106" s="1" t="s">
        <v>33</v>
      </c>
      <c r="J106" s="1">
        <v>1604.8</v>
      </c>
      <c r="K106" s="1">
        <f t="shared" si="20"/>
        <v>9.1690000000000964</v>
      </c>
      <c r="L106" s="1"/>
      <c r="M106" s="1"/>
      <c r="N106" s="1"/>
      <c r="O106" s="1">
        <f t="shared" si="16"/>
        <v>322.79380000000003</v>
      </c>
      <c r="P106" s="5">
        <f t="shared" ref="P106" si="23">10*O106-N106-F106</f>
        <v>489.48100000000022</v>
      </c>
      <c r="Q106" s="5"/>
      <c r="R106" s="1"/>
      <c r="S106" s="1">
        <f t="shared" si="18"/>
        <v>10</v>
      </c>
      <c r="T106" s="1">
        <f t="shared" si="19"/>
        <v>8.4836108995897686</v>
      </c>
      <c r="U106" s="1">
        <v>174.21979999999999</v>
      </c>
      <c r="V106" s="1">
        <v>179.51320000000001</v>
      </c>
      <c r="W106" s="1">
        <v>276.5204</v>
      </c>
      <c r="X106" s="1">
        <v>296.03620000000001</v>
      </c>
      <c r="Y106" s="1">
        <v>154.7998</v>
      </c>
      <c r="Z106" s="1">
        <v>141.41679999999999</v>
      </c>
      <c r="AA106" s="1"/>
      <c r="AB106" s="1">
        <f t="shared" si="22"/>
        <v>489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21" t="s">
        <v>150</v>
      </c>
      <c r="B107" s="21" t="s">
        <v>32</v>
      </c>
      <c r="C107" s="21">
        <v>5052.7479999999996</v>
      </c>
      <c r="D107" s="21">
        <v>524.79999999999995</v>
      </c>
      <c r="E107" s="21">
        <v>2787.3919999999998</v>
      </c>
      <c r="F107" s="21">
        <v>2341.998</v>
      </c>
      <c r="G107" s="22">
        <v>1</v>
      </c>
      <c r="H107" s="21">
        <v>60</v>
      </c>
      <c r="I107" s="21" t="s">
        <v>33</v>
      </c>
      <c r="J107" s="21">
        <v>2737.5</v>
      </c>
      <c r="K107" s="21">
        <f t="shared" si="20"/>
        <v>49.891999999999825</v>
      </c>
      <c r="L107" s="21"/>
      <c r="M107" s="21"/>
      <c r="N107" s="21">
        <v>700</v>
      </c>
      <c r="O107" s="21">
        <f t="shared" si="16"/>
        <v>557.47839999999997</v>
      </c>
      <c r="P107" s="23">
        <f t="shared" ref="P107:P108" si="24">8*O107-N107-F107</f>
        <v>1417.8291999999997</v>
      </c>
      <c r="Q107" s="23"/>
      <c r="R107" s="21"/>
      <c r="S107" s="21">
        <f t="shared" si="18"/>
        <v>8</v>
      </c>
      <c r="T107" s="21">
        <f t="shared" si="19"/>
        <v>5.4567100716368566</v>
      </c>
      <c r="U107" s="21">
        <v>608.7038</v>
      </c>
      <c r="V107" s="21">
        <v>604.85200000000009</v>
      </c>
      <c r="W107" s="21">
        <v>656.73680000000002</v>
      </c>
      <c r="X107" s="21">
        <v>674.50519999999995</v>
      </c>
      <c r="Y107" s="21">
        <v>840.4556</v>
      </c>
      <c r="Z107" s="21">
        <v>856.45640000000003</v>
      </c>
      <c r="AA107" s="21" t="s">
        <v>36</v>
      </c>
      <c r="AB107" s="21">
        <f t="shared" si="22"/>
        <v>1418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1" t="s">
        <v>151</v>
      </c>
      <c r="B108" s="21" t="s">
        <v>32</v>
      </c>
      <c r="C108" s="21">
        <v>2389.9450000000002</v>
      </c>
      <c r="D108" s="21">
        <v>1997.95</v>
      </c>
      <c r="E108" s="21">
        <v>2514.3380000000002</v>
      </c>
      <c r="F108" s="21">
        <v>1519.278</v>
      </c>
      <c r="G108" s="22">
        <v>1</v>
      </c>
      <c r="H108" s="21">
        <v>60</v>
      </c>
      <c r="I108" s="21" t="s">
        <v>33</v>
      </c>
      <c r="J108" s="21">
        <v>3102.4</v>
      </c>
      <c r="K108" s="21">
        <f t="shared" si="20"/>
        <v>-588.0619999999999</v>
      </c>
      <c r="L108" s="21"/>
      <c r="M108" s="21"/>
      <c r="N108" s="21">
        <v>1500</v>
      </c>
      <c r="O108" s="21">
        <f t="shared" si="16"/>
        <v>502.86760000000004</v>
      </c>
      <c r="P108" s="23">
        <f t="shared" si="24"/>
        <v>1003.6628000000003</v>
      </c>
      <c r="Q108" s="23"/>
      <c r="R108" s="21"/>
      <c r="S108" s="21">
        <f t="shared" si="18"/>
        <v>8</v>
      </c>
      <c r="T108" s="21">
        <f t="shared" si="19"/>
        <v>6.0041211642985148</v>
      </c>
      <c r="U108" s="21">
        <v>557.35220000000004</v>
      </c>
      <c r="V108" s="21">
        <v>537.66</v>
      </c>
      <c r="W108" s="21">
        <v>573.15780000000007</v>
      </c>
      <c r="X108" s="21">
        <v>582.37819999999999</v>
      </c>
      <c r="Y108" s="21">
        <v>554.45460000000003</v>
      </c>
      <c r="Z108" s="21">
        <v>574.09739999999999</v>
      </c>
      <c r="AA108" s="21" t="s">
        <v>152</v>
      </c>
      <c r="AB108" s="21">
        <f t="shared" si="22"/>
        <v>1004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153</v>
      </c>
      <c r="B109" s="1" t="s">
        <v>32</v>
      </c>
      <c r="C109" s="1">
        <v>110.974</v>
      </c>
      <c r="D109" s="1"/>
      <c r="E109" s="1">
        <v>6.8849999999999998</v>
      </c>
      <c r="F109" s="1">
        <v>98.159000000000006</v>
      </c>
      <c r="G109" s="6">
        <v>1</v>
      </c>
      <c r="H109" s="1">
        <v>55</v>
      </c>
      <c r="I109" s="1" t="s">
        <v>33</v>
      </c>
      <c r="J109" s="1">
        <v>10.9</v>
      </c>
      <c r="K109" s="1">
        <f t="shared" si="20"/>
        <v>-4.0150000000000006</v>
      </c>
      <c r="L109" s="1"/>
      <c r="M109" s="1"/>
      <c r="N109" s="1"/>
      <c r="O109" s="1">
        <f t="shared" si="16"/>
        <v>1.377</v>
      </c>
      <c r="P109" s="5"/>
      <c r="Q109" s="5"/>
      <c r="R109" s="1"/>
      <c r="S109" s="1">
        <f t="shared" si="18"/>
        <v>71.284676833696452</v>
      </c>
      <c r="T109" s="1">
        <f t="shared" si="19"/>
        <v>71.284676833696452</v>
      </c>
      <c r="U109" s="1">
        <v>4.8879999999999999</v>
      </c>
      <c r="V109" s="1">
        <v>5.9596</v>
      </c>
      <c r="W109" s="1">
        <v>5.8095999999999997</v>
      </c>
      <c r="X109" s="1">
        <v>4.9588000000000001</v>
      </c>
      <c r="Y109" s="1">
        <v>13.263400000000001</v>
      </c>
      <c r="Z109" s="1">
        <v>15.8306</v>
      </c>
      <c r="AA109" s="28" t="s">
        <v>139</v>
      </c>
      <c r="AB109" s="1">
        <f t="shared" si="22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154</v>
      </c>
      <c r="B110" s="1" t="s">
        <v>32</v>
      </c>
      <c r="C110" s="1">
        <v>144.95400000000001</v>
      </c>
      <c r="D110" s="1">
        <v>96.459000000000003</v>
      </c>
      <c r="E110" s="1">
        <v>11.717000000000001</v>
      </c>
      <c r="F110" s="1">
        <v>215.505</v>
      </c>
      <c r="G110" s="6">
        <v>1</v>
      </c>
      <c r="H110" s="1">
        <v>55</v>
      </c>
      <c r="I110" s="1" t="s">
        <v>33</v>
      </c>
      <c r="J110" s="1">
        <v>14.65</v>
      </c>
      <c r="K110" s="1">
        <f t="shared" si="20"/>
        <v>-2.9329999999999998</v>
      </c>
      <c r="L110" s="1"/>
      <c r="M110" s="1"/>
      <c r="N110" s="1"/>
      <c r="O110" s="1">
        <f t="shared" si="16"/>
        <v>2.3433999999999999</v>
      </c>
      <c r="P110" s="5"/>
      <c r="Q110" s="5"/>
      <c r="R110" s="1"/>
      <c r="S110" s="1">
        <f t="shared" si="18"/>
        <v>91.962533071605364</v>
      </c>
      <c r="T110" s="1">
        <f t="shared" si="19"/>
        <v>91.962533071605364</v>
      </c>
      <c r="U110" s="1">
        <v>8.6836000000000002</v>
      </c>
      <c r="V110" s="1">
        <v>9.0380000000000003</v>
      </c>
      <c r="W110" s="1">
        <v>9.2720000000000002</v>
      </c>
      <c r="X110" s="1">
        <v>9.7916000000000007</v>
      </c>
      <c r="Y110" s="1">
        <v>13.4682</v>
      </c>
      <c r="Z110" s="1">
        <v>15.2026</v>
      </c>
      <c r="AA110" s="28" t="s">
        <v>139</v>
      </c>
      <c r="AB110" s="1">
        <f t="shared" si="22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155</v>
      </c>
      <c r="B111" s="1" t="s">
        <v>32</v>
      </c>
      <c r="C111" s="1">
        <v>70.144999999999996</v>
      </c>
      <c r="D111" s="1">
        <v>32.045000000000002</v>
      </c>
      <c r="E111" s="1">
        <v>32.371000000000002</v>
      </c>
      <c r="F111" s="1">
        <v>60.411000000000001</v>
      </c>
      <c r="G111" s="6">
        <v>1</v>
      </c>
      <c r="H111" s="1">
        <v>55</v>
      </c>
      <c r="I111" s="1" t="s">
        <v>33</v>
      </c>
      <c r="J111" s="1">
        <v>31.7</v>
      </c>
      <c r="K111" s="1">
        <f t="shared" si="20"/>
        <v>0.67100000000000293</v>
      </c>
      <c r="L111" s="1"/>
      <c r="M111" s="1"/>
      <c r="N111" s="1">
        <v>127.00660000000001</v>
      </c>
      <c r="O111" s="1">
        <f t="shared" si="16"/>
        <v>6.4742000000000006</v>
      </c>
      <c r="P111" s="5"/>
      <c r="Q111" s="5"/>
      <c r="R111" s="1"/>
      <c r="S111" s="1">
        <f t="shared" si="18"/>
        <v>28.948379722591206</v>
      </c>
      <c r="T111" s="1">
        <f t="shared" si="19"/>
        <v>28.948379722591206</v>
      </c>
      <c r="U111" s="1">
        <v>11.8986</v>
      </c>
      <c r="V111" s="1">
        <v>8.4146000000000001</v>
      </c>
      <c r="W111" s="1">
        <v>3.5846</v>
      </c>
      <c r="X111" s="1">
        <v>3.5590000000000002</v>
      </c>
      <c r="Y111" s="1">
        <v>3.4567999999999999</v>
      </c>
      <c r="Z111" s="1">
        <v>4.4264000000000001</v>
      </c>
      <c r="AA111" s="28" t="s">
        <v>139</v>
      </c>
      <c r="AB111" s="1">
        <f t="shared" si="22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5" t="s">
        <v>156</v>
      </c>
      <c r="B112" s="15" t="s">
        <v>32</v>
      </c>
      <c r="C112" s="15"/>
      <c r="D112" s="15">
        <v>180.54400000000001</v>
      </c>
      <c r="E112" s="15">
        <v>2.585</v>
      </c>
      <c r="F112" s="15">
        <v>177.959</v>
      </c>
      <c r="G112" s="16">
        <v>0</v>
      </c>
      <c r="H112" s="15">
        <v>60</v>
      </c>
      <c r="I112" s="15" t="s">
        <v>33</v>
      </c>
      <c r="J112" s="15">
        <v>14.4</v>
      </c>
      <c r="K112" s="15">
        <f t="shared" si="20"/>
        <v>-11.815000000000001</v>
      </c>
      <c r="L112" s="15"/>
      <c r="M112" s="15"/>
      <c r="N112" s="15"/>
      <c r="O112" s="15">
        <f t="shared" ref="O112" si="25">E112/5</f>
        <v>0.51700000000000002</v>
      </c>
      <c r="P112" s="17"/>
      <c r="Q112" s="17"/>
      <c r="R112" s="15"/>
      <c r="S112" s="15">
        <f t="shared" si="18"/>
        <v>344.2147001934236</v>
      </c>
      <c r="T112" s="15">
        <f t="shared" si="19"/>
        <v>344.2147001934236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 t="s">
        <v>55</v>
      </c>
      <c r="AB112" s="15">
        <f t="shared" si="22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1" t="s">
        <v>157</v>
      </c>
      <c r="B113" s="11" t="s">
        <v>39</v>
      </c>
      <c r="C113" s="11">
        <v>260</v>
      </c>
      <c r="D113" s="11"/>
      <c r="E113" s="11"/>
      <c r="F113" s="11"/>
      <c r="G113" s="12">
        <v>0</v>
      </c>
      <c r="H113" s="11" t="e">
        <v>#N/A</v>
      </c>
      <c r="I113" s="11" t="s">
        <v>40</v>
      </c>
      <c r="J113" s="11"/>
      <c r="K113" s="11">
        <f t="shared" si="20"/>
        <v>0</v>
      </c>
      <c r="L113" s="11"/>
      <c r="M113" s="11"/>
      <c r="N113" s="11"/>
      <c r="O113" s="11">
        <f t="shared" ref="O113:O120" si="26">E113/5</f>
        <v>0</v>
      </c>
      <c r="P113" s="13"/>
      <c r="Q113" s="13"/>
      <c r="R113" s="11"/>
      <c r="S113" s="11" t="e">
        <f t="shared" si="18"/>
        <v>#DIV/0!</v>
      </c>
      <c r="T113" s="11" t="e">
        <f t="shared" si="19"/>
        <v>#DIV/0!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/>
      <c r="AB113" s="11">
        <f t="shared" si="22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1" t="s">
        <v>158</v>
      </c>
      <c r="B114" s="11" t="s">
        <v>39</v>
      </c>
      <c r="C114" s="11">
        <v>220</v>
      </c>
      <c r="D114" s="11"/>
      <c r="E114" s="11"/>
      <c r="F114" s="11"/>
      <c r="G114" s="12">
        <v>0</v>
      </c>
      <c r="H114" s="11" t="e">
        <v>#N/A</v>
      </c>
      <c r="I114" s="11" t="s">
        <v>40</v>
      </c>
      <c r="J114" s="11"/>
      <c r="K114" s="11">
        <f t="shared" si="20"/>
        <v>0</v>
      </c>
      <c r="L114" s="11"/>
      <c r="M114" s="11"/>
      <c r="N114" s="11"/>
      <c r="O114" s="11">
        <f t="shared" si="26"/>
        <v>0</v>
      </c>
      <c r="P114" s="13"/>
      <c r="Q114" s="13"/>
      <c r="R114" s="11"/>
      <c r="S114" s="11" t="e">
        <f t="shared" si="18"/>
        <v>#DIV/0!</v>
      </c>
      <c r="T114" s="11" t="e">
        <f t="shared" si="19"/>
        <v>#DIV/0!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/>
      <c r="AB114" s="11">
        <f t="shared" si="22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1" t="s">
        <v>159</v>
      </c>
      <c r="B115" s="11" t="s">
        <v>39</v>
      </c>
      <c r="C115" s="11">
        <v>234</v>
      </c>
      <c r="D115" s="11"/>
      <c r="E115" s="11"/>
      <c r="F115" s="11"/>
      <c r="G115" s="12">
        <v>0</v>
      </c>
      <c r="H115" s="11" t="e">
        <v>#N/A</v>
      </c>
      <c r="I115" s="11" t="s">
        <v>40</v>
      </c>
      <c r="J115" s="11"/>
      <c r="K115" s="11">
        <f t="shared" si="20"/>
        <v>0</v>
      </c>
      <c r="L115" s="11"/>
      <c r="M115" s="11"/>
      <c r="N115" s="11"/>
      <c r="O115" s="11">
        <f t="shared" si="26"/>
        <v>0</v>
      </c>
      <c r="P115" s="13"/>
      <c r="Q115" s="13"/>
      <c r="R115" s="11"/>
      <c r="S115" s="11" t="e">
        <f t="shared" si="18"/>
        <v>#DIV/0!</v>
      </c>
      <c r="T115" s="11" t="e">
        <f t="shared" si="19"/>
        <v>#DIV/0!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/>
      <c r="AB115" s="11">
        <f t="shared" si="22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160</v>
      </c>
      <c r="B116" s="1" t="s">
        <v>39</v>
      </c>
      <c r="C116" s="1">
        <v>81</v>
      </c>
      <c r="D116" s="1">
        <v>144</v>
      </c>
      <c r="E116" s="1">
        <v>53</v>
      </c>
      <c r="F116" s="1">
        <v>121</v>
      </c>
      <c r="G116" s="6">
        <v>0.3</v>
      </c>
      <c r="H116" s="1">
        <v>40</v>
      </c>
      <c r="I116" s="1" t="s">
        <v>33</v>
      </c>
      <c r="J116" s="1">
        <v>58</v>
      </c>
      <c r="K116" s="1">
        <f t="shared" si="20"/>
        <v>-5</v>
      </c>
      <c r="L116" s="1"/>
      <c r="M116" s="1"/>
      <c r="N116" s="1"/>
      <c r="O116" s="1">
        <f t="shared" si="26"/>
        <v>10.6</v>
      </c>
      <c r="P116" s="5"/>
      <c r="Q116" s="5"/>
      <c r="R116" s="1"/>
      <c r="S116" s="1">
        <f t="shared" si="18"/>
        <v>11.415094339622643</v>
      </c>
      <c r="T116" s="1">
        <f t="shared" si="19"/>
        <v>11.415094339622643</v>
      </c>
      <c r="U116" s="1">
        <v>15.6</v>
      </c>
      <c r="V116" s="1">
        <v>18.2</v>
      </c>
      <c r="W116" s="1">
        <v>17.399999999999999</v>
      </c>
      <c r="X116" s="1">
        <v>14.8</v>
      </c>
      <c r="Y116" s="1">
        <v>17.2</v>
      </c>
      <c r="Z116" s="1">
        <v>18.8</v>
      </c>
      <c r="AA116" s="1"/>
      <c r="AB116" s="1">
        <f t="shared" si="22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161</v>
      </c>
      <c r="B117" s="1" t="s">
        <v>39</v>
      </c>
      <c r="C117" s="1">
        <v>60</v>
      </c>
      <c r="D117" s="1">
        <v>156</v>
      </c>
      <c r="E117" s="1">
        <v>44</v>
      </c>
      <c r="F117" s="1">
        <v>121</v>
      </c>
      <c r="G117" s="6">
        <v>0.3</v>
      </c>
      <c r="H117" s="1">
        <v>40</v>
      </c>
      <c r="I117" s="1" t="s">
        <v>33</v>
      </c>
      <c r="J117" s="1">
        <v>54</v>
      </c>
      <c r="K117" s="1">
        <f t="shared" si="20"/>
        <v>-10</v>
      </c>
      <c r="L117" s="1"/>
      <c r="M117" s="1"/>
      <c r="N117" s="1"/>
      <c r="O117" s="1">
        <f t="shared" si="26"/>
        <v>8.8000000000000007</v>
      </c>
      <c r="P117" s="5"/>
      <c r="Q117" s="5"/>
      <c r="R117" s="1"/>
      <c r="S117" s="1">
        <f t="shared" si="18"/>
        <v>13.749999999999998</v>
      </c>
      <c r="T117" s="1">
        <f t="shared" si="19"/>
        <v>13.749999999999998</v>
      </c>
      <c r="U117" s="1">
        <v>12.6</v>
      </c>
      <c r="V117" s="1">
        <v>16</v>
      </c>
      <c r="W117" s="1">
        <v>16.2</v>
      </c>
      <c r="X117" s="1">
        <v>12.4</v>
      </c>
      <c r="Y117" s="1">
        <v>13.8</v>
      </c>
      <c r="Z117" s="1">
        <v>16.399999999999999</v>
      </c>
      <c r="AA117" s="1"/>
      <c r="AB117" s="1">
        <f t="shared" si="22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162</v>
      </c>
      <c r="B118" s="1" t="s">
        <v>32</v>
      </c>
      <c r="C118" s="1">
        <v>28.818999999999999</v>
      </c>
      <c r="D118" s="1"/>
      <c r="E118" s="1">
        <v>5.2329999999999997</v>
      </c>
      <c r="F118" s="1">
        <v>19.588999999999999</v>
      </c>
      <c r="G118" s="6">
        <v>1</v>
      </c>
      <c r="H118" s="1">
        <v>45</v>
      </c>
      <c r="I118" s="1" t="s">
        <v>33</v>
      </c>
      <c r="J118" s="1">
        <v>5.3</v>
      </c>
      <c r="K118" s="1">
        <f t="shared" si="20"/>
        <v>-6.7000000000000171E-2</v>
      </c>
      <c r="L118" s="1"/>
      <c r="M118" s="1"/>
      <c r="N118" s="1"/>
      <c r="O118" s="1">
        <f t="shared" si="26"/>
        <v>1.0466</v>
      </c>
      <c r="P118" s="5"/>
      <c r="Q118" s="5"/>
      <c r="R118" s="1"/>
      <c r="S118" s="1">
        <f t="shared" si="18"/>
        <v>18.716797248232371</v>
      </c>
      <c r="T118" s="1">
        <f t="shared" si="19"/>
        <v>18.716797248232371</v>
      </c>
      <c r="U118" s="1">
        <v>0.78820000000000001</v>
      </c>
      <c r="V118" s="1">
        <v>1.0386</v>
      </c>
      <c r="W118" s="1">
        <v>0.51059999999999994</v>
      </c>
      <c r="X118" s="1">
        <v>0.26019999999999999</v>
      </c>
      <c r="Y118" s="1">
        <v>0</v>
      </c>
      <c r="Z118" s="1">
        <v>0</v>
      </c>
      <c r="AA118" s="27" t="s">
        <v>171</v>
      </c>
      <c r="AB118" s="1">
        <f t="shared" si="22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0" t="s">
        <v>164</v>
      </c>
      <c r="B119" s="1" t="s">
        <v>39</v>
      </c>
      <c r="C119" s="1"/>
      <c r="D119" s="1"/>
      <c r="E119" s="1"/>
      <c r="F119" s="1"/>
      <c r="G119" s="6">
        <v>0.33</v>
      </c>
      <c r="H119" s="1">
        <v>40</v>
      </c>
      <c r="I119" s="1" t="s">
        <v>33</v>
      </c>
      <c r="J119" s="1"/>
      <c r="K119" s="1">
        <f t="shared" si="20"/>
        <v>0</v>
      </c>
      <c r="L119" s="1"/>
      <c r="M119" s="1"/>
      <c r="N119" s="1">
        <v>18</v>
      </c>
      <c r="O119" s="1">
        <f t="shared" si="26"/>
        <v>0</v>
      </c>
      <c r="P119" s="5"/>
      <c r="Q119" s="5"/>
      <c r="R119" s="1"/>
      <c r="S119" s="1" t="e">
        <f t="shared" si="18"/>
        <v>#DIV/0!</v>
      </c>
      <c r="T119" s="1" t="e">
        <f t="shared" si="19"/>
        <v>#DIV/0!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 t="s">
        <v>143</v>
      </c>
      <c r="AB119" s="1">
        <f t="shared" si="22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0" t="s">
        <v>165</v>
      </c>
      <c r="B120" s="1" t="s">
        <v>39</v>
      </c>
      <c r="C120" s="1"/>
      <c r="D120" s="1"/>
      <c r="E120" s="1"/>
      <c r="F120" s="1"/>
      <c r="G120" s="6">
        <v>0.33</v>
      </c>
      <c r="H120" s="1">
        <v>50</v>
      </c>
      <c r="I120" s="1" t="s">
        <v>33</v>
      </c>
      <c r="J120" s="1"/>
      <c r="K120" s="1">
        <f t="shared" si="20"/>
        <v>0</v>
      </c>
      <c r="L120" s="1"/>
      <c r="M120" s="1"/>
      <c r="N120" s="1">
        <v>18</v>
      </c>
      <c r="O120" s="1">
        <f t="shared" si="26"/>
        <v>0</v>
      </c>
      <c r="P120" s="5"/>
      <c r="Q120" s="5"/>
      <c r="R120" s="1"/>
      <c r="S120" s="1" t="e">
        <f t="shared" si="18"/>
        <v>#DIV/0!</v>
      </c>
      <c r="T120" s="1" t="e">
        <f t="shared" si="19"/>
        <v>#DIV/0!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 t="s">
        <v>143</v>
      </c>
      <c r="AB120" s="1">
        <f t="shared" si="22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20" xr:uid="{361ED758-F73C-40AA-8B74-05E36D45B2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2024-11-06T13:04:19Z</dcterms:created>
  <dcterms:modified xsi:type="dcterms:W3CDTF">2024-11-06T13:33:47Z</dcterms:modified>
</cp:coreProperties>
</file>