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11,24 ПОКОМ КИ филиалы\"/>
    </mc:Choice>
  </mc:AlternateContent>
  <xr:revisionPtr revIDLastSave="0" documentId="13_ncr:1_{D626DEAA-F642-4E25-B745-9B523ACB8B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3" i="1" l="1"/>
  <c r="E5" i="1" s="1"/>
  <c r="AB10" i="1"/>
  <c r="AB11" i="1"/>
  <c r="AB12" i="1"/>
  <c r="AB15" i="1"/>
  <c r="AB20" i="1"/>
  <c r="AB22" i="1"/>
  <c r="AB26" i="1"/>
  <c r="AB30" i="1"/>
  <c r="AB35" i="1"/>
  <c r="AB38" i="1"/>
  <c r="AB40" i="1"/>
  <c r="AB41" i="1"/>
  <c r="AB42" i="1"/>
  <c r="AB43" i="1"/>
  <c r="AB47" i="1"/>
  <c r="AB48" i="1"/>
  <c r="AB49" i="1"/>
  <c r="AB53" i="1"/>
  <c r="AB55" i="1"/>
  <c r="AB59" i="1"/>
  <c r="AB62" i="1"/>
  <c r="AB63" i="1"/>
  <c r="AB68" i="1"/>
  <c r="AB69" i="1"/>
  <c r="AB70" i="1"/>
  <c r="AB72" i="1"/>
  <c r="AB73" i="1"/>
  <c r="AB74" i="1"/>
  <c r="AB75" i="1"/>
  <c r="AB76" i="1"/>
  <c r="AB77" i="1"/>
  <c r="AB79" i="1"/>
  <c r="AB86" i="1"/>
  <c r="AB97" i="1"/>
  <c r="L7" i="1"/>
  <c r="O7" i="1" s="1"/>
  <c r="AB7" i="1" s="1"/>
  <c r="L8" i="1"/>
  <c r="O8" i="1" s="1"/>
  <c r="P8" i="1" s="1"/>
  <c r="L9" i="1"/>
  <c r="O9" i="1" s="1"/>
  <c r="P9" i="1" s="1"/>
  <c r="AB9" i="1" s="1"/>
  <c r="L10" i="1"/>
  <c r="O10" i="1" s="1"/>
  <c r="S10" i="1" s="1"/>
  <c r="L11" i="1"/>
  <c r="O11" i="1" s="1"/>
  <c r="L12" i="1"/>
  <c r="O12" i="1" s="1"/>
  <c r="S12" i="1" s="1"/>
  <c r="L13" i="1"/>
  <c r="O13" i="1" s="1"/>
  <c r="AB13" i="1" s="1"/>
  <c r="L14" i="1"/>
  <c r="O14" i="1" s="1"/>
  <c r="AB14" i="1" s="1"/>
  <c r="L15" i="1"/>
  <c r="O15" i="1" s="1"/>
  <c r="L16" i="1"/>
  <c r="O16" i="1" s="1"/>
  <c r="L17" i="1"/>
  <c r="O17" i="1" s="1"/>
  <c r="L18" i="1"/>
  <c r="O18" i="1" s="1"/>
  <c r="P18" i="1" s="1"/>
  <c r="L19" i="1"/>
  <c r="O19" i="1" s="1"/>
  <c r="L20" i="1"/>
  <c r="O20" i="1" s="1"/>
  <c r="S20" i="1" s="1"/>
  <c r="L21" i="1"/>
  <c r="O21" i="1" s="1"/>
  <c r="P21" i="1" s="1"/>
  <c r="L22" i="1"/>
  <c r="O22" i="1" s="1"/>
  <c r="S22" i="1" s="1"/>
  <c r="L23" i="1"/>
  <c r="O23" i="1" s="1"/>
  <c r="P23" i="1" s="1"/>
  <c r="L24" i="1"/>
  <c r="O24" i="1" s="1"/>
  <c r="L25" i="1"/>
  <c r="O25" i="1" s="1"/>
  <c r="L26" i="1"/>
  <c r="O26" i="1" s="1"/>
  <c r="S26" i="1" s="1"/>
  <c r="L27" i="1"/>
  <c r="O27" i="1" s="1"/>
  <c r="P27" i="1" s="1"/>
  <c r="AB27" i="1" s="1"/>
  <c r="L28" i="1"/>
  <c r="O28" i="1" s="1"/>
  <c r="P28" i="1" s="1"/>
  <c r="AB28" i="1" s="1"/>
  <c r="L29" i="1"/>
  <c r="O29" i="1" s="1"/>
  <c r="L30" i="1"/>
  <c r="O30" i="1" s="1"/>
  <c r="S30" i="1" s="1"/>
  <c r="L31" i="1"/>
  <c r="O31" i="1" s="1"/>
  <c r="L32" i="1"/>
  <c r="O32" i="1" s="1"/>
  <c r="L33" i="1"/>
  <c r="O33" i="1" s="1"/>
  <c r="AB33" i="1" s="1"/>
  <c r="L34" i="1"/>
  <c r="O34" i="1" s="1"/>
  <c r="L35" i="1"/>
  <c r="O35" i="1" s="1"/>
  <c r="L36" i="1"/>
  <c r="O36" i="1" s="1"/>
  <c r="P36" i="1" s="1"/>
  <c r="AB36" i="1" s="1"/>
  <c r="L37" i="1"/>
  <c r="O37" i="1" s="1"/>
  <c r="L38" i="1"/>
  <c r="O38" i="1" s="1"/>
  <c r="L39" i="1"/>
  <c r="O39" i="1" s="1"/>
  <c r="L40" i="1"/>
  <c r="O40" i="1" s="1"/>
  <c r="L41" i="1"/>
  <c r="O41" i="1" s="1"/>
  <c r="S41" i="1" s="1"/>
  <c r="L42" i="1"/>
  <c r="O42" i="1" s="1"/>
  <c r="L43" i="1"/>
  <c r="O43" i="1" s="1"/>
  <c r="S43" i="1" s="1"/>
  <c r="L44" i="1"/>
  <c r="O44" i="1" s="1"/>
  <c r="P44" i="1" s="1"/>
  <c r="AB44" i="1" s="1"/>
  <c r="L45" i="1"/>
  <c r="O45" i="1" s="1"/>
  <c r="L46" i="1"/>
  <c r="O46" i="1" s="1"/>
  <c r="AB46" i="1" s="1"/>
  <c r="L47" i="1"/>
  <c r="O47" i="1" s="1"/>
  <c r="S47" i="1" s="1"/>
  <c r="L48" i="1"/>
  <c r="O48" i="1" s="1"/>
  <c r="L49" i="1"/>
  <c r="O49" i="1" s="1"/>
  <c r="S49" i="1" s="1"/>
  <c r="L50" i="1"/>
  <c r="O50" i="1" s="1"/>
  <c r="P50" i="1" s="1"/>
  <c r="AB50" i="1" s="1"/>
  <c r="L51" i="1"/>
  <c r="O51" i="1" s="1"/>
  <c r="L52" i="1"/>
  <c r="O52" i="1" s="1"/>
  <c r="L53" i="1"/>
  <c r="O53" i="1" s="1"/>
  <c r="S53" i="1" s="1"/>
  <c r="L54" i="1"/>
  <c r="O54" i="1" s="1"/>
  <c r="P54" i="1" s="1"/>
  <c r="AB54" i="1" s="1"/>
  <c r="L55" i="1"/>
  <c r="O55" i="1" s="1"/>
  <c r="L56" i="1"/>
  <c r="O56" i="1" s="1"/>
  <c r="AB56" i="1" s="1"/>
  <c r="L57" i="1"/>
  <c r="O57" i="1" s="1"/>
  <c r="P57" i="1" s="1"/>
  <c r="AB57" i="1" s="1"/>
  <c r="L58" i="1"/>
  <c r="O58" i="1" s="1"/>
  <c r="P58" i="1" s="1"/>
  <c r="AB58" i="1" s="1"/>
  <c r="L59" i="1"/>
  <c r="O59" i="1" s="1"/>
  <c r="L60" i="1"/>
  <c r="O60" i="1" s="1"/>
  <c r="P60" i="1" s="1"/>
  <c r="L61" i="1"/>
  <c r="O61" i="1" s="1"/>
  <c r="AB61" i="1" s="1"/>
  <c r="L62" i="1"/>
  <c r="O62" i="1" s="1"/>
  <c r="S62" i="1" s="1"/>
  <c r="L63" i="1"/>
  <c r="O63" i="1" s="1"/>
  <c r="S63" i="1" s="1"/>
  <c r="L64" i="1"/>
  <c r="O64" i="1" s="1"/>
  <c r="L65" i="1"/>
  <c r="O65" i="1" s="1"/>
  <c r="L66" i="1"/>
  <c r="O66" i="1" s="1"/>
  <c r="L67" i="1"/>
  <c r="O67" i="1" s="1"/>
  <c r="L68" i="1"/>
  <c r="O68" i="1" s="1"/>
  <c r="S68" i="1" s="1"/>
  <c r="L69" i="1"/>
  <c r="O69" i="1" s="1"/>
  <c r="S69" i="1" s="1"/>
  <c r="L70" i="1"/>
  <c r="O70" i="1" s="1"/>
  <c r="S70" i="1" s="1"/>
  <c r="L71" i="1"/>
  <c r="O71" i="1" s="1"/>
  <c r="L72" i="1"/>
  <c r="O72" i="1" s="1"/>
  <c r="S72" i="1" s="1"/>
  <c r="L73" i="1"/>
  <c r="O73" i="1" s="1"/>
  <c r="S73" i="1" s="1"/>
  <c r="L74" i="1"/>
  <c r="O74" i="1" s="1"/>
  <c r="S74" i="1" s="1"/>
  <c r="L75" i="1"/>
  <c r="O75" i="1" s="1"/>
  <c r="S75" i="1" s="1"/>
  <c r="L76" i="1"/>
  <c r="O76" i="1" s="1"/>
  <c r="S76" i="1" s="1"/>
  <c r="L77" i="1"/>
  <c r="O77" i="1" s="1"/>
  <c r="S77" i="1" s="1"/>
  <c r="L78" i="1"/>
  <c r="O78" i="1" s="1"/>
  <c r="AB78" i="1" s="1"/>
  <c r="L79" i="1"/>
  <c r="O79" i="1" s="1"/>
  <c r="S79" i="1" s="1"/>
  <c r="L80" i="1"/>
  <c r="O80" i="1" s="1"/>
  <c r="L81" i="1"/>
  <c r="O81" i="1" s="1"/>
  <c r="L82" i="1"/>
  <c r="O82" i="1" s="1"/>
  <c r="L83" i="1"/>
  <c r="O83" i="1" s="1"/>
  <c r="L84" i="1"/>
  <c r="O84" i="1" s="1"/>
  <c r="L85" i="1"/>
  <c r="O85" i="1" s="1"/>
  <c r="L86" i="1"/>
  <c r="O86" i="1" s="1"/>
  <c r="S86" i="1" s="1"/>
  <c r="L87" i="1"/>
  <c r="O87" i="1" s="1"/>
  <c r="L88" i="1"/>
  <c r="O88" i="1" s="1"/>
  <c r="P88" i="1" s="1"/>
  <c r="AB88" i="1" s="1"/>
  <c r="L89" i="1"/>
  <c r="O89" i="1" s="1"/>
  <c r="P89" i="1" s="1"/>
  <c r="L90" i="1"/>
  <c r="O90" i="1" s="1"/>
  <c r="AB90" i="1" s="1"/>
  <c r="L91" i="1"/>
  <c r="O91" i="1" s="1"/>
  <c r="L92" i="1"/>
  <c r="O92" i="1" s="1"/>
  <c r="AB92" i="1" s="1"/>
  <c r="L94" i="1"/>
  <c r="O94" i="1" s="1"/>
  <c r="AB94" i="1" s="1"/>
  <c r="L95" i="1"/>
  <c r="O95" i="1" s="1"/>
  <c r="L96" i="1"/>
  <c r="O96" i="1" s="1"/>
  <c r="AB96" i="1" s="1"/>
  <c r="L97" i="1"/>
  <c r="O97" i="1" s="1"/>
  <c r="S97" i="1" s="1"/>
  <c r="L98" i="1"/>
  <c r="O98" i="1" s="1"/>
  <c r="L99" i="1"/>
  <c r="O99" i="1" s="1"/>
  <c r="L100" i="1"/>
  <c r="O100" i="1" s="1"/>
  <c r="L101" i="1"/>
  <c r="O101" i="1" s="1"/>
  <c r="L102" i="1"/>
  <c r="O102" i="1" s="1"/>
  <c r="L6" i="1"/>
  <c r="O6" i="1" s="1"/>
  <c r="K102" i="1"/>
  <c r="K101" i="1"/>
  <c r="K100" i="1"/>
  <c r="K99" i="1"/>
  <c r="K98" i="1"/>
  <c r="K97" i="1"/>
  <c r="K96" i="1"/>
  <c r="K95" i="1"/>
  <c r="K94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AB17" i="1" l="1"/>
  <c r="P25" i="1"/>
  <c r="AB25" i="1" s="1"/>
  <c r="P52" i="1"/>
  <c r="AB52" i="1" s="1"/>
  <c r="AB31" i="1"/>
  <c r="AB21" i="1"/>
  <c r="AB19" i="1"/>
  <c r="AB29" i="1"/>
  <c r="AB23" i="1"/>
  <c r="K93" i="1"/>
  <c r="K5" i="1" s="1"/>
  <c r="T6" i="1"/>
  <c r="P6" i="1"/>
  <c r="AB6" i="1" s="1"/>
  <c r="AB101" i="1"/>
  <c r="AB99" i="1"/>
  <c r="AB95" i="1"/>
  <c r="L93" i="1"/>
  <c r="O93" i="1" s="1"/>
  <c r="P93" i="1" s="1"/>
  <c r="P91" i="1"/>
  <c r="AB91" i="1" s="1"/>
  <c r="AB89" i="1"/>
  <c r="P87" i="1"/>
  <c r="AB87" i="1" s="1"/>
  <c r="AB85" i="1"/>
  <c r="P83" i="1"/>
  <c r="AB83" i="1" s="1"/>
  <c r="AB81" i="1"/>
  <c r="AB71" i="1"/>
  <c r="P67" i="1"/>
  <c r="AB67" i="1" s="1"/>
  <c r="P65" i="1"/>
  <c r="AB65" i="1" s="1"/>
  <c r="P51" i="1"/>
  <c r="AB51" i="1" s="1"/>
  <c r="AB45" i="1"/>
  <c r="P39" i="1"/>
  <c r="AB39" i="1" s="1"/>
  <c r="AB37" i="1"/>
  <c r="AB8" i="1"/>
  <c r="AB16" i="1"/>
  <c r="AB18" i="1"/>
  <c r="P24" i="1"/>
  <c r="AB24" i="1" s="1"/>
  <c r="P32" i="1"/>
  <c r="AB32" i="1" s="1"/>
  <c r="P34" i="1"/>
  <c r="AB34" i="1" s="1"/>
  <c r="AB60" i="1"/>
  <c r="AB64" i="1"/>
  <c r="P66" i="1"/>
  <c r="AB66" i="1" s="1"/>
  <c r="AB80" i="1"/>
  <c r="AB82" i="1"/>
  <c r="AB84" i="1"/>
  <c r="AB98" i="1"/>
  <c r="P100" i="1"/>
  <c r="AB100" i="1" s="1"/>
  <c r="AB102" i="1"/>
  <c r="S96" i="1"/>
  <c r="S94" i="1"/>
  <c r="S92" i="1"/>
  <c r="S90" i="1"/>
  <c r="S88" i="1"/>
  <c r="S78" i="1"/>
  <c r="S58" i="1"/>
  <c r="S56" i="1"/>
  <c r="S36" i="1"/>
  <c r="S28" i="1"/>
  <c r="S14" i="1"/>
  <c r="T100" i="1"/>
  <c r="T96" i="1"/>
  <c r="T92" i="1"/>
  <c r="T102" i="1"/>
  <c r="T98" i="1"/>
  <c r="T94" i="1"/>
  <c r="T90" i="1"/>
  <c r="S61" i="1"/>
  <c r="T61" i="1"/>
  <c r="S59" i="1"/>
  <c r="T59" i="1"/>
  <c r="S57" i="1"/>
  <c r="T57" i="1"/>
  <c r="S55" i="1"/>
  <c r="T55" i="1"/>
  <c r="S54" i="1"/>
  <c r="T54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5" i="1"/>
  <c r="T35" i="1"/>
  <c r="S33" i="1"/>
  <c r="T33" i="1"/>
  <c r="S31" i="1"/>
  <c r="T31" i="1"/>
  <c r="T29" i="1"/>
  <c r="S27" i="1"/>
  <c r="T27" i="1"/>
  <c r="S25" i="1"/>
  <c r="T25" i="1"/>
  <c r="S23" i="1"/>
  <c r="T23" i="1"/>
  <c r="S21" i="1"/>
  <c r="T21" i="1"/>
  <c r="T19" i="1"/>
  <c r="T17" i="1"/>
  <c r="S15" i="1"/>
  <c r="T15" i="1"/>
  <c r="S13" i="1"/>
  <c r="T13" i="1"/>
  <c r="S11" i="1"/>
  <c r="T11" i="1"/>
  <c r="S9" i="1"/>
  <c r="T9" i="1"/>
  <c r="S7" i="1"/>
  <c r="T7" i="1"/>
  <c r="T101" i="1"/>
  <c r="T99" i="1"/>
  <c r="T97" i="1"/>
  <c r="T95" i="1"/>
  <c r="T91" i="1"/>
  <c r="T89" i="1"/>
  <c r="T85" i="1"/>
  <c r="T81" i="1"/>
  <c r="T77" i="1"/>
  <c r="T73" i="1"/>
  <c r="T69" i="1"/>
  <c r="T65" i="1"/>
  <c r="T87" i="1"/>
  <c r="T83" i="1"/>
  <c r="T79" i="1"/>
  <c r="T75" i="1"/>
  <c r="T71" i="1"/>
  <c r="T67" i="1"/>
  <c r="T63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3" i="1"/>
  <c r="T51" i="1"/>
  <c r="T49" i="1"/>
  <c r="T47" i="1"/>
  <c r="T45" i="1"/>
  <c r="T43" i="1"/>
  <c r="T41" i="1"/>
  <c r="T39" i="1"/>
  <c r="T37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S6" i="1" l="1"/>
  <c r="S29" i="1"/>
  <c r="S95" i="1"/>
  <c r="S99" i="1"/>
  <c r="S101" i="1"/>
  <c r="O5" i="1"/>
  <c r="S17" i="1"/>
  <c r="S19" i="1"/>
  <c r="S52" i="1"/>
  <c r="S16" i="1"/>
  <c r="S34" i="1"/>
  <c r="S80" i="1"/>
  <c r="S100" i="1"/>
  <c r="S24" i="1"/>
  <c r="S64" i="1"/>
  <c r="S84" i="1"/>
  <c r="S93" i="1"/>
  <c r="AB93" i="1"/>
  <c r="AB5" i="1" s="1"/>
  <c r="L5" i="1"/>
  <c r="T93" i="1"/>
  <c r="P5" i="1"/>
  <c r="S8" i="1"/>
  <c r="S18" i="1"/>
  <c r="S32" i="1"/>
  <c r="S60" i="1"/>
  <c r="S66" i="1"/>
  <c r="S82" i="1"/>
  <c r="S98" i="1"/>
  <c r="S102" i="1"/>
  <c r="S37" i="1"/>
  <c r="S39" i="1"/>
  <c r="S45" i="1"/>
  <c r="S51" i="1"/>
  <c r="S65" i="1"/>
  <c r="S67" i="1"/>
  <c r="S71" i="1"/>
  <c r="S81" i="1"/>
  <c r="S83" i="1"/>
  <c r="S85" i="1"/>
  <c r="S87" i="1"/>
  <c r="S89" i="1"/>
  <c r="S91" i="1"/>
</calcChain>
</file>

<file path=xl/sharedStrings.xml><?xml version="1.0" encoding="utf-8"?>
<sst xmlns="http://schemas.openxmlformats.org/spreadsheetml/2006/main" count="388" uniqueCount="146">
  <si>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</si>
  <si>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</si>
  <si>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</si>
  <si>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</si>
  <si>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</si>
  <si>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</si>
  <si>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</si>
  <si>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</si>
  <si>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</si>
  <si>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</si>
  <si>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</si>
  <si>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</si>
  <si>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</si>
  <si>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</si>
  <si>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</si>
  <si>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</si>
  <si>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</si>
  <si>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</si>
  <si>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</si>
  <si>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</si>
  <si>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</si>
  <si>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</si>
  <si>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04,11,</t>
  </si>
  <si>
    <t>06,11,</t>
  </si>
  <si>
    <t>31,10,</t>
  </si>
  <si>
    <t>30,10,</t>
  </si>
  <si>
    <t>24,10,</t>
  </si>
  <si>
    <t>23,10,</t>
  </si>
  <si>
    <t>17,10,</t>
  </si>
  <si>
    <t>16,10,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</si>
  <si>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</si>
  <si>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</si>
  <si>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</si>
  <si>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</si>
  <si>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</si>
  <si>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</si>
  <si>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</si>
  <si>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</si>
  <si>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</si>
  <si>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</si>
  <si>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</si>
  <si>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</si>
  <si>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</si>
  <si>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</si>
  <si>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продажи!!!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</si>
  <si>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</si>
  <si>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</si>
  <si>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</si>
  <si>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</si>
  <si>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</si>
  <si>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</si>
  <si>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</si>
  <si>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нужно увеличить продажи / ТМА октябрь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</si>
  <si>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</si>
  <si>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</si>
  <si>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</si>
  <si>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</si>
  <si>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</si>
  <si>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</si>
  <si>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</si>
  <si>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не в матрице</t>
  </si>
  <si>
    <t>вывод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</si>
  <si>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</si>
  <si>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</si>
  <si>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</si>
  <si>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</si>
  <si>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</si>
  <si>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</si>
  <si>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</si>
  <si>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</si>
  <si>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</si>
  <si>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</si>
  <si>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</si>
  <si>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</si>
  <si>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</si>
  <si>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</si>
  <si>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</si>
  <si>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</si>
  <si>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</si>
  <si>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</si>
  <si>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</si>
  <si>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</si>
  <si>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</si>
  <si>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</si>
  <si>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</si>
  <si>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</si>
  <si>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</si>
  <si>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</si>
  <si>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</si>
  <si>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</si>
  <si>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</si>
  <si>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</si>
  <si>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</si>
  <si>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</si>
  <si>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</si>
  <si>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</si>
  <si>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</si>
  <si>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</si>
  <si>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</si>
  <si>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</si>
  <si>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</si>
  <si>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</si>
  <si>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</si>
  <si>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</si>
  <si>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</si>
  <si>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</si>
  <si>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</si>
  <si>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</si>
  <si>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</si>
  <si>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</si>
  <si>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</si>
  <si>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</si>
  <si>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</si>
  <si>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</si>
  <si>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с 05,09 заказываем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</si>
  <si>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</si>
  <si>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</si>
  <si>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</si>
  <si>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</si>
  <si>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21,10,24 перемещение в уценку 64кг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</si>
  <si>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</si>
  <si>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</si>
  <si>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</si>
  <si>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</si>
  <si>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</si>
  <si>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</si>
  <si>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</si>
  <si>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</si>
  <si>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</si>
  <si>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</si>
  <si>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</si>
  <si>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</si>
  <si>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</si>
  <si>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</si>
  <si>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</si>
  <si>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</si>
  <si>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</si>
  <si>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</si>
  <si>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</si>
  <si>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Ветчины «Мясорубская с окороком» Фикс.вес 0,33 фиброуз ТМ «Стародворье»</t>
  </si>
  <si>
    <t>Ветчины «Стародворская» ф/в 0,33 п/а ТМ «Стародворье»</t>
  </si>
  <si>
    <t>ТМА октябрь / есть дубль</t>
  </si>
  <si>
    <t>дубль на 457</t>
  </si>
  <si>
    <t>11,10,24 появилась в бланке</t>
  </si>
  <si>
    <t>заказ</t>
  </si>
  <si>
    <t>09,11,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</si>
</sst>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0" borderId="1" xfId="1" applyNumberForma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.7109375" customWidth="1"/>
    <col min="3" max="6" width="6.7109375" customWidth="1"/>
    <col min="7" max="7" width="4.42578125" style="8" customWidth="1"/>
    <col min="8" max="8" width="4.42578125" customWidth="1"/>
    <col min="9" max="9" width="12.7109375" bestFit="1" customWidth="1"/>
    <col min="10" max="17" width="6.42578125" customWidth="1"/>
    <col min="18" max="18" width="21.5703125" customWidth="1"/>
    <col min="19" max="20" width="5.42578125" customWidth="1"/>
    <col min="21" max="26" width="5.85546875" customWidth="1"/>
    <col min="27" max="27" width="41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144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145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23774.460999999992</v>
      </c>
      <c r="F5" s="4">
        <f>SUM(F6:F498)</f>
        <v>15528.816999999997</v>
      </c>
      <c r="G5" s="6"/>
      <c r="H5" s="1"/>
      <c r="I5" s="1"/>
      <c r="J5" s="4">
        <f t="shared" ref="J5:Q5" si="0">SUM(J6:J498)</f>
        <v>31212.429999999997</v>
      </c>
      <c r="K5" s="4">
        <f t="shared" si="0"/>
        <v>-7437.969000000001</v>
      </c>
      <c r="L5" s="4">
        <f t="shared" si="0"/>
        <v>11792.690999999997</v>
      </c>
      <c r="M5" s="4">
        <f t="shared" si="0"/>
        <v>11981.77</v>
      </c>
      <c r="N5" s="4">
        <f t="shared" si="0"/>
        <v>1467.4519199999993</v>
      </c>
      <c r="O5" s="4">
        <f t="shared" si="0"/>
        <v>2358.5382000000004</v>
      </c>
      <c r="P5" s="4">
        <f t="shared" si="0"/>
        <v>7133.8132000000023</v>
      </c>
      <c r="Q5" s="4">
        <f t="shared" si="0"/>
        <v>0</v>
      </c>
      <c r="R5" s="1"/>
      <c r="S5" s="1"/>
      <c r="T5" s="1"/>
      <c r="U5" s="4">
        <f t="shared" ref="U5:Z5" si="1">SUM(U6:U498)</f>
        <v>2253.1586000000007</v>
      </c>
      <c r="V5" s="4">
        <f t="shared" si="1"/>
        <v>2389.1437999999998</v>
      </c>
      <c r="W5" s="4">
        <f t="shared" si="1"/>
        <v>2563.9396000000002</v>
      </c>
      <c r="X5" s="4">
        <f t="shared" si="1"/>
        <v>2697.1182000000003</v>
      </c>
      <c r="Y5" s="4">
        <f t="shared" si="1"/>
        <v>2770.5207999999998</v>
      </c>
      <c r="Z5" s="4">
        <f t="shared" si="1"/>
        <v>3015.7461999999996</v>
      </c>
      <c r="AA5" s="1"/>
      <c r="AB5" s="4">
        <f>SUM(AB6:AB498)</f>
        <v>6729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79.680000000000007</v>
      </c>
      <c r="D6" s="1">
        <v>85.444000000000003</v>
      </c>
      <c r="E6" s="1">
        <v>92.864000000000004</v>
      </c>
      <c r="F6" s="1">
        <v>57.281999999999996</v>
      </c>
      <c r="G6" s="6">
        <v>1</v>
      </c>
      <c r="H6" s="1">
        <v>50</v>
      </c>
      <c r="I6" s="1" t="s">
        <v>32</v>
      </c>
      <c r="J6" s="1">
        <v>88.9</v>
      </c>
      <c r="K6" s="1">
        <f t="shared" ref="K6:K36" si="2">E6-J6</f>
        <v>3.9639999999999986</v>
      </c>
      <c r="L6" s="1">
        <f>E6-M6</f>
        <v>77.242000000000004</v>
      </c>
      <c r="M6" s="1">
        <v>15.622</v>
      </c>
      <c r="N6" s="1">
        <v>34.634439999999962</v>
      </c>
      <c r="O6" s="1">
        <f>L6/5</f>
        <v>15.448400000000001</v>
      </c>
      <c r="P6" s="5">
        <f>10*O6-N6-F6</f>
        <v>62.567560000000057</v>
      </c>
      <c r="Q6" s="5"/>
      <c r="R6" s="1"/>
      <c r="S6" s="1">
        <f>(F6+N6+P6)/O6</f>
        <v>10.000000000000002</v>
      </c>
      <c r="T6" s="1">
        <f>(F6+N6)/O6</f>
        <v>5.9499003133010513</v>
      </c>
      <c r="U6" s="1">
        <v>12.964</v>
      </c>
      <c r="V6" s="1">
        <v>12.619199999999999</v>
      </c>
      <c r="W6" s="1">
        <v>13.8832</v>
      </c>
      <c r="X6" s="1">
        <v>17.335599999999999</v>
      </c>
      <c r="Y6" s="1">
        <v>17.0992</v>
      </c>
      <c r="Z6" s="1">
        <v>12.373200000000001</v>
      </c>
      <c r="AA6" s="1"/>
      <c r="AB6" s="1">
        <f t="shared" ref="AB6:AB37" si="3">ROUND(P6*G6,0)</f>
        <v>63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>
        <v>2.702</v>
      </c>
      <c r="D7" s="1">
        <v>247.37200000000001</v>
      </c>
      <c r="E7" s="1">
        <v>61.207999999999998</v>
      </c>
      <c r="F7" s="1">
        <v>179.75</v>
      </c>
      <c r="G7" s="6">
        <v>1</v>
      </c>
      <c r="H7" s="1">
        <v>45</v>
      </c>
      <c r="I7" s="1" t="s">
        <v>32</v>
      </c>
      <c r="J7" s="1">
        <v>53.8</v>
      </c>
      <c r="K7" s="1">
        <f t="shared" si="2"/>
        <v>7.4080000000000013</v>
      </c>
      <c r="L7" s="1">
        <f t="shared" ref="L7:L68" si="4">E7-M7</f>
        <v>61.207999999999998</v>
      </c>
      <c r="M7" s="1"/>
      <c r="N7" s="1"/>
      <c r="O7" s="1">
        <f t="shared" ref="O7:O68" si="5">L7/5</f>
        <v>12.2416</v>
      </c>
      <c r="P7" s="5"/>
      <c r="Q7" s="5"/>
      <c r="R7" s="1"/>
      <c r="S7" s="1">
        <f t="shared" ref="S7:S68" si="6">(F7+N7+P7)/O7</f>
        <v>14.683538099594823</v>
      </c>
      <c r="T7" s="1">
        <f t="shared" ref="T7:T68" si="7">(F7+N7)/O7</f>
        <v>14.683538099594823</v>
      </c>
      <c r="U7" s="1">
        <v>14.68359999999999</v>
      </c>
      <c r="V7" s="1">
        <v>23.7196</v>
      </c>
      <c r="W7" s="1">
        <v>14.231199999999999</v>
      </c>
      <c r="X7" s="1">
        <v>11.554</v>
      </c>
      <c r="Y7" s="1">
        <v>32.192</v>
      </c>
      <c r="Z7" s="1">
        <v>47.854999999999997</v>
      </c>
      <c r="AA7" s="1"/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20" t="s">
        <v>34</v>
      </c>
      <c r="B8" s="20" t="s">
        <v>31</v>
      </c>
      <c r="C8" s="20"/>
      <c r="D8" s="20">
        <v>458.58499999999998</v>
      </c>
      <c r="E8" s="20">
        <v>457.67899999999997</v>
      </c>
      <c r="F8" s="20"/>
      <c r="G8" s="21">
        <v>1</v>
      </c>
      <c r="H8" s="20">
        <v>45</v>
      </c>
      <c r="I8" s="20" t="s">
        <v>32</v>
      </c>
      <c r="J8" s="20">
        <v>467.2</v>
      </c>
      <c r="K8" s="20">
        <f t="shared" si="2"/>
        <v>-9.521000000000015</v>
      </c>
      <c r="L8" s="20">
        <f t="shared" si="4"/>
        <v>403.56899999999996</v>
      </c>
      <c r="M8" s="20">
        <v>54.11</v>
      </c>
      <c r="N8" s="20"/>
      <c r="O8" s="20">
        <f t="shared" si="5"/>
        <v>80.713799999999992</v>
      </c>
      <c r="P8" s="22">
        <f>5*O8-N8-F8</f>
        <v>403.56899999999996</v>
      </c>
      <c r="Q8" s="22"/>
      <c r="R8" s="20"/>
      <c r="S8" s="20">
        <f t="shared" si="6"/>
        <v>5</v>
      </c>
      <c r="T8" s="20">
        <f t="shared" si="7"/>
        <v>0</v>
      </c>
      <c r="U8" s="20">
        <v>34.576000000000001</v>
      </c>
      <c r="V8" s="20">
        <v>26.0764</v>
      </c>
      <c r="W8" s="20">
        <v>70.556400000000011</v>
      </c>
      <c r="X8" s="20">
        <v>69.551199999999994</v>
      </c>
      <c r="Y8" s="20">
        <v>42.452800000000003</v>
      </c>
      <c r="Z8" s="20">
        <v>82.468400000000003</v>
      </c>
      <c r="AA8" s="20" t="s">
        <v>35</v>
      </c>
      <c r="AB8" s="20">
        <f t="shared" si="3"/>
        <v>404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31</v>
      </c>
      <c r="C9" s="1">
        <v>118.655</v>
      </c>
      <c r="D9" s="1">
        <v>58.893000000000001</v>
      </c>
      <c r="E9" s="1">
        <v>97.082999999999998</v>
      </c>
      <c r="F9" s="1">
        <v>57.277999999999999</v>
      </c>
      <c r="G9" s="6">
        <v>1</v>
      </c>
      <c r="H9" s="1">
        <v>40</v>
      </c>
      <c r="I9" s="1" t="s">
        <v>32</v>
      </c>
      <c r="J9" s="1">
        <v>94.7</v>
      </c>
      <c r="K9" s="1">
        <f t="shared" si="2"/>
        <v>2.3829999999999956</v>
      </c>
      <c r="L9" s="1">
        <f t="shared" si="4"/>
        <v>97.082999999999998</v>
      </c>
      <c r="M9" s="1"/>
      <c r="N9" s="1">
        <v>38.261200000000002</v>
      </c>
      <c r="O9" s="1">
        <f t="shared" si="5"/>
        <v>19.416599999999999</v>
      </c>
      <c r="P9" s="5">
        <f t="shared" ref="P9" si="8">10*O9-N9-F9</f>
        <v>98.626800000000003</v>
      </c>
      <c r="Q9" s="5"/>
      <c r="R9" s="1"/>
      <c r="S9" s="1">
        <f t="shared" si="6"/>
        <v>10</v>
      </c>
      <c r="T9" s="1">
        <f t="shared" si="7"/>
        <v>4.9204907141312075</v>
      </c>
      <c r="U9" s="1">
        <v>15.2416</v>
      </c>
      <c r="V9" s="1">
        <v>13.740399999999999</v>
      </c>
      <c r="W9" s="1">
        <v>16.188800000000001</v>
      </c>
      <c r="X9" s="1">
        <v>19.6782</v>
      </c>
      <c r="Y9" s="1">
        <v>19.381399999999999</v>
      </c>
      <c r="Z9" s="1">
        <v>20.707000000000001</v>
      </c>
      <c r="AA9" s="1"/>
      <c r="AB9" s="1">
        <f t="shared" si="3"/>
        <v>99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5" t="s">
        <v>37</v>
      </c>
      <c r="B10" s="15" t="s">
        <v>38</v>
      </c>
      <c r="C10" s="15"/>
      <c r="D10" s="15"/>
      <c r="E10" s="15"/>
      <c r="F10" s="15"/>
      <c r="G10" s="16">
        <v>0</v>
      </c>
      <c r="H10" s="15">
        <v>45</v>
      </c>
      <c r="I10" s="15" t="s">
        <v>32</v>
      </c>
      <c r="J10" s="15">
        <v>7</v>
      </c>
      <c r="K10" s="15">
        <f t="shared" si="2"/>
        <v>-7</v>
      </c>
      <c r="L10" s="15">
        <f t="shared" si="4"/>
        <v>0</v>
      </c>
      <c r="M10" s="15"/>
      <c r="N10" s="15"/>
      <c r="O10" s="15">
        <f t="shared" si="5"/>
        <v>0</v>
      </c>
      <c r="P10" s="17"/>
      <c r="Q10" s="17"/>
      <c r="R10" s="15"/>
      <c r="S10" s="15" t="e">
        <f t="shared" si="6"/>
        <v>#DIV/0!</v>
      </c>
      <c r="T10" s="15" t="e">
        <f t="shared" si="7"/>
        <v>#DIV/0!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 t="s">
        <v>39</v>
      </c>
      <c r="AB10" s="15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5" t="s">
        <v>40</v>
      </c>
      <c r="B11" s="15" t="s">
        <v>38</v>
      </c>
      <c r="C11" s="15"/>
      <c r="D11" s="15"/>
      <c r="E11" s="15"/>
      <c r="F11" s="15"/>
      <c r="G11" s="16">
        <v>0</v>
      </c>
      <c r="H11" s="15">
        <v>45</v>
      </c>
      <c r="I11" s="15" t="s">
        <v>32</v>
      </c>
      <c r="J11" s="15">
        <v>7</v>
      </c>
      <c r="K11" s="15">
        <f t="shared" si="2"/>
        <v>-7</v>
      </c>
      <c r="L11" s="15">
        <f t="shared" si="4"/>
        <v>0</v>
      </c>
      <c r="M11" s="15"/>
      <c r="N11" s="15"/>
      <c r="O11" s="15">
        <f t="shared" si="5"/>
        <v>0</v>
      </c>
      <c r="P11" s="17"/>
      <c r="Q11" s="17"/>
      <c r="R11" s="15"/>
      <c r="S11" s="15" t="e">
        <f t="shared" si="6"/>
        <v>#DIV/0!</v>
      </c>
      <c r="T11" s="15" t="e">
        <f t="shared" si="7"/>
        <v>#DIV/0!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 t="s">
        <v>39</v>
      </c>
      <c r="AB11" s="15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5" t="s">
        <v>41</v>
      </c>
      <c r="B12" s="15" t="s">
        <v>38</v>
      </c>
      <c r="C12" s="15"/>
      <c r="D12" s="15"/>
      <c r="E12" s="15"/>
      <c r="F12" s="15"/>
      <c r="G12" s="16">
        <v>0</v>
      </c>
      <c r="H12" s="15">
        <v>180</v>
      </c>
      <c r="I12" s="15" t="s">
        <v>32</v>
      </c>
      <c r="J12" s="15"/>
      <c r="K12" s="15">
        <f t="shared" si="2"/>
        <v>0</v>
      </c>
      <c r="L12" s="15">
        <f t="shared" si="4"/>
        <v>0</v>
      </c>
      <c r="M12" s="15"/>
      <c r="N12" s="15"/>
      <c r="O12" s="15">
        <f t="shared" si="5"/>
        <v>0</v>
      </c>
      <c r="P12" s="17"/>
      <c r="Q12" s="17"/>
      <c r="R12" s="15"/>
      <c r="S12" s="15" t="e">
        <f t="shared" si="6"/>
        <v>#DIV/0!</v>
      </c>
      <c r="T12" s="15" t="e">
        <f t="shared" si="7"/>
        <v>#DIV/0!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 t="s">
        <v>39</v>
      </c>
      <c r="AB12" s="15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38</v>
      </c>
      <c r="C13" s="1">
        <v>35</v>
      </c>
      <c r="D13" s="1">
        <v>207</v>
      </c>
      <c r="E13" s="1">
        <v>57</v>
      </c>
      <c r="F13" s="1">
        <v>165</v>
      </c>
      <c r="G13" s="6">
        <v>0.3</v>
      </c>
      <c r="H13" s="1">
        <v>40</v>
      </c>
      <c r="I13" s="1" t="s">
        <v>32</v>
      </c>
      <c r="J13" s="1">
        <v>60</v>
      </c>
      <c r="K13" s="1">
        <f t="shared" si="2"/>
        <v>-3</v>
      </c>
      <c r="L13" s="1">
        <f t="shared" si="4"/>
        <v>57</v>
      </c>
      <c r="M13" s="1"/>
      <c r="N13" s="1">
        <v>36.800000000000011</v>
      </c>
      <c r="O13" s="1">
        <f t="shared" si="5"/>
        <v>11.4</v>
      </c>
      <c r="P13" s="5"/>
      <c r="Q13" s="5"/>
      <c r="R13" s="1"/>
      <c r="S13" s="1">
        <f t="shared" si="6"/>
        <v>17.701754385964914</v>
      </c>
      <c r="T13" s="1">
        <f t="shared" si="7"/>
        <v>17.701754385964914</v>
      </c>
      <c r="U13" s="1">
        <v>20.6</v>
      </c>
      <c r="V13" s="1">
        <v>19.8</v>
      </c>
      <c r="W13" s="1">
        <v>20.8</v>
      </c>
      <c r="X13" s="1">
        <v>18.399999999999999</v>
      </c>
      <c r="Y13" s="1">
        <v>4.4000000000000004</v>
      </c>
      <c r="Z13" s="1">
        <v>6.4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43</v>
      </c>
      <c r="B14" s="1" t="s">
        <v>38</v>
      </c>
      <c r="C14" s="1">
        <v>211</v>
      </c>
      <c r="D14" s="1"/>
      <c r="E14" s="1">
        <v>17</v>
      </c>
      <c r="F14" s="1">
        <v>191</v>
      </c>
      <c r="G14" s="6">
        <v>0.17</v>
      </c>
      <c r="H14" s="1">
        <v>180</v>
      </c>
      <c r="I14" s="1" t="s">
        <v>32</v>
      </c>
      <c r="J14" s="1">
        <v>17</v>
      </c>
      <c r="K14" s="1">
        <f t="shared" si="2"/>
        <v>0</v>
      </c>
      <c r="L14" s="1">
        <f t="shared" si="4"/>
        <v>17</v>
      </c>
      <c r="M14" s="1"/>
      <c r="N14" s="1"/>
      <c r="O14" s="1">
        <f t="shared" si="5"/>
        <v>3.4</v>
      </c>
      <c r="P14" s="5"/>
      <c r="Q14" s="5"/>
      <c r="R14" s="1"/>
      <c r="S14" s="1">
        <f t="shared" si="6"/>
        <v>56.176470588235297</v>
      </c>
      <c r="T14" s="1">
        <f t="shared" si="7"/>
        <v>56.176470588235297</v>
      </c>
      <c r="U14" s="1">
        <v>8.6</v>
      </c>
      <c r="V14" s="1">
        <v>8.1999999999999993</v>
      </c>
      <c r="W14" s="1">
        <v>9.1999999999999993</v>
      </c>
      <c r="X14" s="1">
        <v>11.8</v>
      </c>
      <c r="Y14" s="1">
        <v>16.2</v>
      </c>
      <c r="Z14" s="1">
        <v>19.2</v>
      </c>
      <c r="AA14" s="28" t="s">
        <v>44</v>
      </c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5" t="s">
        <v>45</v>
      </c>
      <c r="B15" s="15" t="s">
        <v>38</v>
      </c>
      <c r="C15" s="15"/>
      <c r="D15" s="15"/>
      <c r="E15" s="15"/>
      <c r="F15" s="15"/>
      <c r="G15" s="16">
        <v>0</v>
      </c>
      <c r="H15" s="15">
        <v>50</v>
      </c>
      <c r="I15" s="15" t="s">
        <v>32</v>
      </c>
      <c r="J15" s="15"/>
      <c r="K15" s="15">
        <f t="shared" si="2"/>
        <v>0</v>
      </c>
      <c r="L15" s="15">
        <f t="shared" si="4"/>
        <v>0</v>
      </c>
      <c r="M15" s="15"/>
      <c r="N15" s="15"/>
      <c r="O15" s="15">
        <f t="shared" si="5"/>
        <v>0</v>
      </c>
      <c r="P15" s="17"/>
      <c r="Q15" s="17"/>
      <c r="R15" s="15"/>
      <c r="S15" s="15" t="e">
        <f t="shared" si="6"/>
        <v>#DIV/0!</v>
      </c>
      <c r="T15" s="15" t="e">
        <f t="shared" si="7"/>
        <v>#DIV/0!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 t="s">
        <v>39</v>
      </c>
      <c r="AB15" s="15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38</v>
      </c>
      <c r="C16" s="1">
        <v>145</v>
      </c>
      <c r="D16" s="1">
        <v>48</v>
      </c>
      <c r="E16" s="1">
        <v>53</v>
      </c>
      <c r="F16" s="1">
        <v>118</v>
      </c>
      <c r="G16" s="6">
        <v>0.35</v>
      </c>
      <c r="H16" s="1">
        <v>50</v>
      </c>
      <c r="I16" s="1" t="s">
        <v>32</v>
      </c>
      <c r="J16" s="1">
        <v>57</v>
      </c>
      <c r="K16" s="1">
        <f t="shared" si="2"/>
        <v>-4</v>
      </c>
      <c r="L16" s="1">
        <f t="shared" si="4"/>
        <v>29</v>
      </c>
      <c r="M16" s="1">
        <v>24</v>
      </c>
      <c r="N16" s="1"/>
      <c r="O16" s="1">
        <f t="shared" si="5"/>
        <v>5.8</v>
      </c>
      <c r="P16" s="5"/>
      <c r="Q16" s="5"/>
      <c r="R16" s="1"/>
      <c r="S16" s="1">
        <f t="shared" si="6"/>
        <v>20.344827586206897</v>
      </c>
      <c r="T16" s="1">
        <f t="shared" si="7"/>
        <v>20.344827586206897</v>
      </c>
      <c r="U16" s="1">
        <v>8.4</v>
      </c>
      <c r="V16" s="1">
        <v>9.1999999999999993</v>
      </c>
      <c r="W16" s="1">
        <v>12.8</v>
      </c>
      <c r="X16" s="1">
        <v>15.2</v>
      </c>
      <c r="Y16" s="1">
        <v>17.8</v>
      </c>
      <c r="Z16" s="1">
        <v>15</v>
      </c>
      <c r="AA16" s="28" t="s">
        <v>44</v>
      </c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24" t="s">
        <v>48</v>
      </c>
      <c r="B17" s="24" t="s">
        <v>31</v>
      </c>
      <c r="C17" s="24">
        <v>52.219000000000001</v>
      </c>
      <c r="D17" s="24">
        <v>549.87300000000005</v>
      </c>
      <c r="E17" s="24">
        <v>198.43799999999999</v>
      </c>
      <c r="F17" s="24">
        <v>349.82600000000002</v>
      </c>
      <c r="G17" s="25">
        <v>1</v>
      </c>
      <c r="H17" s="24">
        <v>55</v>
      </c>
      <c r="I17" s="24" t="s">
        <v>32</v>
      </c>
      <c r="J17" s="24">
        <v>217.17599999999999</v>
      </c>
      <c r="K17" s="24">
        <f t="shared" si="2"/>
        <v>-18.738</v>
      </c>
      <c r="L17" s="24">
        <f t="shared" si="4"/>
        <v>130.12699999999998</v>
      </c>
      <c r="M17" s="24">
        <v>68.311000000000007</v>
      </c>
      <c r="N17" s="24"/>
      <c r="O17" s="24">
        <f t="shared" si="5"/>
        <v>26.025399999999998</v>
      </c>
      <c r="P17" s="26"/>
      <c r="Q17" s="26"/>
      <c r="R17" s="24"/>
      <c r="S17" s="24">
        <f t="shared" si="6"/>
        <v>13.441714632628127</v>
      </c>
      <c r="T17" s="24">
        <f t="shared" si="7"/>
        <v>13.441714632628127</v>
      </c>
      <c r="U17" s="24">
        <v>30.763999999999999</v>
      </c>
      <c r="V17" s="24">
        <v>34.8292</v>
      </c>
      <c r="W17" s="24">
        <v>22.488399999999999</v>
      </c>
      <c r="X17" s="24">
        <v>11.241199999999999</v>
      </c>
      <c r="Y17" s="24">
        <v>34.6556</v>
      </c>
      <c r="Z17" s="24">
        <v>45.2256</v>
      </c>
      <c r="AA17" s="24" t="s">
        <v>49</v>
      </c>
      <c r="AB17" s="24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20" t="s">
        <v>50</v>
      </c>
      <c r="B18" s="20" t="s">
        <v>31</v>
      </c>
      <c r="C18" s="20">
        <v>96.631</v>
      </c>
      <c r="D18" s="20">
        <v>4194.6000000000004</v>
      </c>
      <c r="E18" s="20">
        <v>3540.277</v>
      </c>
      <c r="F18" s="20">
        <v>652.79399999999998</v>
      </c>
      <c r="G18" s="21">
        <v>1</v>
      </c>
      <c r="H18" s="20">
        <v>50</v>
      </c>
      <c r="I18" s="20" t="s">
        <v>32</v>
      </c>
      <c r="J18" s="20">
        <v>4539.6850000000004</v>
      </c>
      <c r="K18" s="20">
        <f t="shared" si="2"/>
        <v>-999.40800000000036</v>
      </c>
      <c r="L18" s="20">
        <f t="shared" si="4"/>
        <v>1449.348</v>
      </c>
      <c r="M18" s="20">
        <v>2090.9290000000001</v>
      </c>
      <c r="N18" s="20"/>
      <c r="O18" s="20">
        <f t="shared" si="5"/>
        <v>289.86959999999999</v>
      </c>
      <c r="P18" s="22">
        <f>7*O18-N18-F18</f>
        <v>1376.2932000000001</v>
      </c>
      <c r="Q18" s="22"/>
      <c r="R18" s="20"/>
      <c r="S18" s="20">
        <f t="shared" si="6"/>
        <v>7</v>
      </c>
      <c r="T18" s="20">
        <f t="shared" si="7"/>
        <v>2.252026428435407</v>
      </c>
      <c r="U18" s="20">
        <v>218.87020000000001</v>
      </c>
      <c r="V18" s="20">
        <v>213.78360000000001</v>
      </c>
      <c r="W18" s="20">
        <v>296.5412</v>
      </c>
      <c r="X18" s="20">
        <v>325.91219999999998</v>
      </c>
      <c r="Y18" s="20">
        <v>262.27460000000002</v>
      </c>
      <c r="Z18" s="20">
        <v>297.50880000000001</v>
      </c>
      <c r="AA18" s="20" t="s">
        <v>35</v>
      </c>
      <c r="AB18" s="20">
        <f t="shared" si="3"/>
        <v>1376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20" t="s">
        <v>51</v>
      </c>
      <c r="B19" s="20" t="s">
        <v>31</v>
      </c>
      <c r="C19" s="20"/>
      <c r="D19" s="20">
        <v>458.97500000000002</v>
      </c>
      <c r="E19" s="20">
        <v>143.672</v>
      </c>
      <c r="F19" s="20">
        <v>312.85000000000002</v>
      </c>
      <c r="G19" s="21">
        <v>1</v>
      </c>
      <c r="H19" s="20">
        <v>60</v>
      </c>
      <c r="I19" s="20" t="s">
        <v>32</v>
      </c>
      <c r="J19" s="20">
        <v>135.66</v>
      </c>
      <c r="K19" s="20">
        <f t="shared" si="2"/>
        <v>8.0120000000000005</v>
      </c>
      <c r="L19" s="20">
        <f t="shared" si="4"/>
        <v>143.672</v>
      </c>
      <c r="M19" s="20"/>
      <c r="N19" s="20"/>
      <c r="O19" s="20">
        <f t="shared" si="5"/>
        <v>28.734400000000001</v>
      </c>
      <c r="P19" s="22"/>
      <c r="Q19" s="22"/>
      <c r="R19" s="20"/>
      <c r="S19" s="20">
        <f t="shared" si="6"/>
        <v>10.887646862297455</v>
      </c>
      <c r="T19" s="20">
        <f t="shared" si="7"/>
        <v>10.887646862297455</v>
      </c>
      <c r="U19" s="20">
        <v>17.938400000000001</v>
      </c>
      <c r="V19" s="20">
        <v>21.467199999999998</v>
      </c>
      <c r="W19" s="20">
        <v>65.686000000000007</v>
      </c>
      <c r="X19" s="20">
        <v>66.638800000000003</v>
      </c>
      <c r="Y19" s="20">
        <v>7.4668000000000001</v>
      </c>
      <c r="Z19" s="20">
        <v>0</v>
      </c>
      <c r="AA19" s="18" t="s">
        <v>52</v>
      </c>
      <c r="AB19" s="20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5" t="s">
        <v>53</v>
      </c>
      <c r="B20" s="15" t="s">
        <v>31</v>
      </c>
      <c r="C20" s="15"/>
      <c r="D20" s="15"/>
      <c r="E20" s="15"/>
      <c r="F20" s="15"/>
      <c r="G20" s="16">
        <v>0</v>
      </c>
      <c r="H20" s="15">
        <v>60</v>
      </c>
      <c r="I20" s="15" t="s">
        <v>32</v>
      </c>
      <c r="J20" s="15"/>
      <c r="K20" s="15">
        <f t="shared" si="2"/>
        <v>0</v>
      </c>
      <c r="L20" s="15">
        <f t="shared" si="4"/>
        <v>0</v>
      </c>
      <c r="M20" s="15"/>
      <c r="N20" s="15"/>
      <c r="O20" s="15">
        <f t="shared" si="5"/>
        <v>0</v>
      </c>
      <c r="P20" s="17"/>
      <c r="Q20" s="17"/>
      <c r="R20" s="15"/>
      <c r="S20" s="15" t="e">
        <f t="shared" si="6"/>
        <v>#DIV/0!</v>
      </c>
      <c r="T20" s="15" t="e">
        <f t="shared" si="7"/>
        <v>#DIV/0!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 t="s">
        <v>39</v>
      </c>
      <c r="AB20" s="15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24" t="s">
        <v>54</v>
      </c>
      <c r="B21" s="24" t="s">
        <v>31</v>
      </c>
      <c r="C21" s="24"/>
      <c r="D21" s="24">
        <v>343.41</v>
      </c>
      <c r="E21" s="24">
        <v>341.79399999999998</v>
      </c>
      <c r="F21" s="24">
        <v>1.6160000000000001</v>
      </c>
      <c r="G21" s="25">
        <v>1</v>
      </c>
      <c r="H21" s="24">
        <v>60</v>
      </c>
      <c r="I21" s="24" t="s">
        <v>32</v>
      </c>
      <c r="J21" s="24">
        <v>372.84</v>
      </c>
      <c r="K21" s="24">
        <f t="shared" si="2"/>
        <v>-31.045999999999992</v>
      </c>
      <c r="L21" s="24">
        <f t="shared" si="4"/>
        <v>323.36199999999997</v>
      </c>
      <c r="M21" s="24">
        <v>18.431999999999999</v>
      </c>
      <c r="N21" s="24">
        <v>76.03879999999991</v>
      </c>
      <c r="O21" s="24">
        <f t="shared" si="5"/>
        <v>64.672399999999996</v>
      </c>
      <c r="P21" s="26">
        <f>12*O21-N21-F21</f>
        <v>698.4140000000001</v>
      </c>
      <c r="Q21" s="26"/>
      <c r="R21" s="24"/>
      <c r="S21" s="24">
        <f t="shared" si="6"/>
        <v>12</v>
      </c>
      <c r="T21" s="24">
        <f t="shared" si="7"/>
        <v>1.2007409652340089</v>
      </c>
      <c r="U21" s="24">
        <v>25.88</v>
      </c>
      <c r="V21" s="24">
        <v>25.4724</v>
      </c>
      <c r="W21" s="24">
        <v>35.555599999999998</v>
      </c>
      <c r="X21" s="24">
        <v>29.197199999999999</v>
      </c>
      <c r="Y21" s="24">
        <v>37.650399999999998</v>
      </c>
      <c r="Z21" s="24">
        <v>54.084800000000001</v>
      </c>
      <c r="AA21" s="24" t="s">
        <v>49</v>
      </c>
      <c r="AB21" s="24">
        <f t="shared" si="3"/>
        <v>698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1" t="s">
        <v>55</v>
      </c>
      <c r="B22" s="12" t="s">
        <v>31</v>
      </c>
      <c r="C22" s="12"/>
      <c r="D22" s="12">
        <v>2.57</v>
      </c>
      <c r="E22" s="19">
        <v>2.57</v>
      </c>
      <c r="F22" s="12"/>
      <c r="G22" s="13">
        <v>0</v>
      </c>
      <c r="H22" s="12" t="e">
        <v>#N/A</v>
      </c>
      <c r="I22" s="12" t="s">
        <v>60</v>
      </c>
      <c r="J22" s="12">
        <v>2.5</v>
      </c>
      <c r="K22" s="12">
        <f t="shared" si="2"/>
        <v>6.999999999999984E-2</v>
      </c>
      <c r="L22" s="12">
        <f t="shared" si="4"/>
        <v>2.57</v>
      </c>
      <c r="M22" s="12"/>
      <c r="N22" s="12"/>
      <c r="O22" s="12">
        <f t="shared" si="5"/>
        <v>0.51400000000000001</v>
      </c>
      <c r="P22" s="14"/>
      <c r="Q22" s="14"/>
      <c r="R22" s="12"/>
      <c r="S22" s="12">
        <f t="shared" si="6"/>
        <v>0</v>
      </c>
      <c r="T22" s="12">
        <f t="shared" si="7"/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1" t="s">
        <v>142</v>
      </c>
      <c r="AB22" s="12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20" t="s">
        <v>56</v>
      </c>
      <c r="B23" s="20" t="s">
        <v>31</v>
      </c>
      <c r="C23" s="20">
        <v>209.68600000000001</v>
      </c>
      <c r="D23" s="20">
        <v>203.96199999999999</v>
      </c>
      <c r="E23" s="20">
        <v>215.797</v>
      </c>
      <c r="F23" s="20">
        <v>131.33799999999999</v>
      </c>
      <c r="G23" s="21">
        <v>1</v>
      </c>
      <c r="H23" s="20">
        <v>60</v>
      </c>
      <c r="I23" s="20" t="s">
        <v>32</v>
      </c>
      <c r="J23" s="20">
        <v>206.02</v>
      </c>
      <c r="K23" s="20">
        <f t="shared" si="2"/>
        <v>9.7769999999999868</v>
      </c>
      <c r="L23" s="20">
        <f t="shared" si="4"/>
        <v>175.149</v>
      </c>
      <c r="M23" s="20">
        <v>40.648000000000003</v>
      </c>
      <c r="N23" s="20">
        <v>13.62839999999996</v>
      </c>
      <c r="O23" s="20">
        <f t="shared" si="5"/>
        <v>35.029800000000002</v>
      </c>
      <c r="P23" s="22">
        <f>8*O23-N23-F23</f>
        <v>135.27200000000008</v>
      </c>
      <c r="Q23" s="22"/>
      <c r="R23" s="20"/>
      <c r="S23" s="20">
        <f t="shared" si="6"/>
        <v>8.0000000000000018</v>
      </c>
      <c r="T23" s="20">
        <f t="shared" si="7"/>
        <v>4.1383736133235116</v>
      </c>
      <c r="U23" s="20">
        <v>35.983199999999997</v>
      </c>
      <c r="V23" s="20">
        <v>39.318399999999997</v>
      </c>
      <c r="W23" s="20">
        <v>37.712599999999988</v>
      </c>
      <c r="X23" s="20">
        <v>39.973799999999997</v>
      </c>
      <c r="Y23" s="20">
        <v>54.301200000000001</v>
      </c>
      <c r="Z23" s="20">
        <v>55.197600000000001</v>
      </c>
      <c r="AA23" s="20" t="s">
        <v>35</v>
      </c>
      <c r="AB23" s="20">
        <f t="shared" si="3"/>
        <v>135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31</v>
      </c>
      <c r="C24" s="1">
        <v>228.756</v>
      </c>
      <c r="D24" s="1">
        <v>62.988</v>
      </c>
      <c r="E24" s="1">
        <v>113.34</v>
      </c>
      <c r="F24" s="1">
        <v>145.45699999999999</v>
      </c>
      <c r="G24" s="6">
        <v>1</v>
      </c>
      <c r="H24" s="1">
        <v>60</v>
      </c>
      <c r="I24" s="1" t="s">
        <v>32</v>
      </c>
      <c r="J24" s="1">
        <v>103.68</v>
      </c>
      <c r="K24" s="1">
        <f t="shared" si="2"/>
        <v>9.6599999999999966</v>
      </c>
      <c r="L24" s="1">
        <f t="shared" si="4"/>
        <v>86.102000000000004</v>
      </c>
      <c r="M24" s="1">
        <v>27.238</v>
      </c>
      <c r="N24" s="1">
        <v>13.660999999999969</v>
      </c>
      <c r="O24" s="1">
        <f t="shared" si="5"/>
        <v>17.220400000000001</v>
      </c>
      <c r="P24" s="5">
        <f t="shared" ref="P24" si="9">10*O24-N24-F24</f>
        <v>13.086000000000041</v>
      </c>
      <c r="Q24" s="5"/>
      <c r="R24" s="1"/>
      <c r="S24" s="1">
        <f t="shared" si="6"/>
        <v>10</v>
      </c>
      <c r="T24" s="1">
        <f t="shared" si="7"/>
        <v>9.2400873382732076</v>
      </c>
      <c r="U24" s="1">
        <v>20.388000000000002</v>
      </c>
      <c r="V24" s="1">
        <v>20.567</v>
      </c>
      <c r="W24" s="1">
        <v>11.070399999999999</v>
      </c>
      <c r="X24" s="1">
        <v>13.35</v>
      </c>
      <c r="Y24" s="1">
        <v>30.386800000000001</v>
      </c>
      <c r="Z24" s="1">
        <v>27.220199999999998</v>
      </c>
      <c r="AA24" s="1"/>
      <c r="AB24" s="1">
        <f t="shared" si="3"/>
        <v>13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24" t="s">
        <v>58</v>
      </c>
      <c r="B25" s="24" t="s">
        <v>31</v>
      </c>
      <c r="C25" s="24"/>
      <c r="D25" s="24">
        <v>532.97699999999998</v>
      </c>
      <c r="E25" s="24">
        <v>236.429</v>
      </c>
      <c r="F25" s="24">
        <v>294.27</v>
      </c>
      <c r="G25" s="25">
        <v>1</v>
      </c>
      <c r="H25" s="24">
        <v>60</v>
      </c>
      <c r="I25" s="24" t="s">
        <v>32</v>
      </c>
      <c r="J25" s="24">
        <v>227.35</v>
      </c>
      <c r="K25" s="24">
        <f t="shared" si="2"/>
        <v>9.0790000000000077</v>
      </c>
      <c r="L25" s="24">
        <f t="shared" si="4"/>
        <v>236.429</v>
      </c>
      <c r="M25" s="24"/>
      <c r="N25" s="24"/>
      <c r="O25" s="24">
        <f t="shared" si="5"/>
        <v>47.285800000000002</v>
      </c>
      <c r="P25" s="26">
        <f>12*O25-N25-F25</f>
        <v>273.15960000000007</v>
      </c>
      <c r="Q25" s="26"/>
      <c r="R25" s="24"/>
      <c r="S25" s="24">
        <f t="shared" si="6"/>
        <v>12</v>
      </c>
      <c r="T25" s="24">
        <f t="shared" si="7"/>
        <v>6.2232213476350191</v>
      </c>
      <c r="U25" s="24">
        <v>9.3666</v>
      </c>
      <c r="V25" s="24">
        <v>10.176</v>
      </c>
      <c r="W25" s="24">
        <v>40.013599999999997</v>
      </c>
      <c r="X25" s="24">
        <v>39.663200000000003</v>
      </c>
      <c r="Y25" s="24">
        <v>12.2722</v>
      </c>
      <c r="Z25" s="24">
        <v>14.3834</v>
      </c>
      <c r="AA25" s="24" t="s">
        <v>49</v>
      </c>
      <c r="AB25" s="24">
        <f t="shared" si="3"/>
        <v>273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2" t="s">
        <v>59</v>
      </c>
      <c r="B26" s="12" t="s">
        <v>31</v>
      </c>
      <c r="C26" s="12">
        <v>70.929000000000002</v>
      </c>
      <c r="D26" s="12">
        <v>150.21100000000001</v>
      </c>
      <c r="E26" s="12">
        <v>45.334000000000003</v>
      </c>
      <c r="F26" s="12">
        <v>143.13999999999999</v>
      </c>
      <c r="G26" s="13">
        <v>0</v>
      </c>
      <c r="H26" s="12">
        <v>35</v>
      </c>
      <c r="I26" s="12" t="s">
        <v>60</v>
      </c>
      <c r="J26" s="12">
        <v>60.8</v>
      </c>
      <c r="K26" s="12">
        <f t="shared" si="2"/>
        <v>-15.465999999999994</v>
      </c>
      <c r="L26" s="12">
        <f t="shared" si="4"/>
        <v>45.334000000000003</v>
      </c>
      <c r="M26" s="12"/>
      <c r="N26" s="12"/>
      <c r="O26" s="12">
        <f t="shared" si="5"/>
        <v>9.0668000000000006</v>
      </c>
      <c r="P26" s="14"/>
      <c r="Q26" s="14"/>
      <c r="R26" s="12"/>
      <c r="S26" s="12">
        <f t="shared" si="6"/>
        <v>15.787267834296552</v>
      </c>
      <c r="T26" s="12">
        <f t="shared" si="7"/>
        <v>15.787267834296552</v>
      </c>
      <c r="U26" s="12">
        <v>18.9802</v>
      </c>
      <c r="V26" s="12">
        <v>21.317599999999999</v>
      </c>
      <c r="W26" s="12">
        <v>4.0787999999999993</v>
      </c>
      <c r="X26" s="12">
        <v>-0.41880000000000001</v>
      </c>
      <c r="Y26" s="12">
        <v>17.363</v>
      </c>
      <c r="Z26" s="12">
        <v>21.2758</v>
      </c>
      <c r="AA26" s="12" t="s">
        <v>61</v>
      </c>
      <c r="AB26" s="12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62</v>
      </c>
      <c r="B27" s="1" t="s">
        <v>31</v>
      </c>
      <c r="C27" s="1">
        <v>262.56099999999998</v>
      </c>
      <c r="D27" s="1">
        <v>143.465</v>
      </c>
      <c r="E27" s="1">
        <v>231.85599999999999</v>
      </c>
      <c r="F27" s="1">
        <v>147.21700000000001</v>
      </c>
      <c r="G27" s="6">
        <v>1</v>
      </c>
      <c r="H27" s="1">
        <v>30</v>
      </c>
      <c r="I27" s="1" t="s">
        <v>32</v>
      </c>
      <c r="J27" s="1">
        <v>297.32499999999999</v>
      </c>
      <c r="K27" s="1">
        <f t="shared" si="2"/>
        <v>-65.468999999999994</v>
      </c>
      <c r="L27" s="1">
        <f t="shared" si="4"/>
        <v>88.390999999999991</v>
      </c>
      <c r="M27" s="1">
        <v>143.465</v>
      </c>
      <c r="N27" s="1"/>
      <c r="O27" s="1">
        <f t="shared" si="5"/>
        <v>17.678199999999997</v>
      </c>
      <c r="P27" s="5">
        <f t="shared" ref="P27:P28" si="10">10*O27-N27-F27</f>
        <v>29.564999999999969</v>
      </c>
      <c r="Q27" s="5"/>
      <c r="R27" s="1"/>
      <c r="S27" s="1">
        <f t="shared" si="6"/>
        <v>10</v>
      </c>
      <c r="T27" s="1">
        <f t="shared" si="7"/>
        <v>8.3276012263692021</v>
      </c>
      <c r="U27" s="1">
        <v>15.497400000000001</v>
      </c>
      <c r="V27" s="1">
        <v>16.646000000000001</v>
      </c>
      <c r="W27" s="1">
        <v>16.010200000000001</v>
      </c>
      <c r="X27" s="1">
        <v>20.081800000000001</v>
      </c>
      <c r="Y27" s="1">
        <v>30.8674</v>
      </c>
      <c r="Z27" s="1">
        <v>22.572199999999999</v>
      </c>
      <c r="AA27" s="1"/>
      <c r="AB27" s="1">
        <f t="shared" si="3"/>
        <v>30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63</v>
      </c>
      <c r="B28" s="1" t="s">
        <v>31</v>
      </c>
      <c r="C28" s="1">
        <v>117.78700000000001</v>
      </c>
      <c r="D28" s="1">
        <v>544.86900000000003</v>
      </c>
      <c r="E28" s="1">
        <v>460.10700000000003</v>
      </c>
      <c r="F28" s="1">
        <v>172.22</v>
      </c>
      <c r="G28" s="6">
        <v>1</v>
      </c>
      <c r="H28" s="1">
        <v>30</v>
      </c>
      <c r="I28" s="1" t="s">
        <v>32</v>
      </c>
      <c r="J28" s="1">
        <v>815.04200000000003</v>
      </c>
      <c r="K28" s="1">
        <f t="shared" si="2"/>
        <v>-354.935</v>
      </c>
      <c r="L28" s="1">
        <f t="shared" si="4"/>
        <v>102.22600000000006</v>
      </c>
      <c r="M28" s="1">
        <v>357.88099999999997</v>
      </c>
      <c r="N28" s="1">
        <v>17.80439999999993</v>
      </c>
      <c r="O28" s="1">
        <f t="shared" si="5"/>
        <v>20.44520000000001</v>
      </c>
      <c r="P28" s="5">
        <f t="shared" si="10"/>
        <v>14.427600000000183</v>
      </c>
      <c r="Q28" s="5"/>
      <c r="R28" s="1"/>
      <c r="S28" s="1">
        <f t="shared" si="6"/>
        <v>10</v>
      </c>
      <c r="T28" s="1">
        <f t="shared" si="7"/>
        <v>9.2943282530862916</v>
      </c>
      <c r="U28" s="1">
        <v>23.054400000000001</v>
      </c>
      <c r="V28" s="1">
        <v>25.047599999999999</v>
      </c>
      <c r="W28" s="1">
        <v>30.4192</v>
      </c>
      <c r="X28" s="1">
        <v>31.713999999999999</v>
      </c>
      <c r="Y28" s="1">
        <v>30.924199999999999</v>
      </c>
      <c r="Z28" s="1">
        <v>32.588200000000001</v>
      </c>
      <c r="AA28" s="1"/>
      <c r="AB28" s="1">
        <f t="shared" si="3"/>
        <v>14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0" t="s">
        <v>64</v>
      </c>
      <c r="B29" s="20" t="s">
        <v>31</v>
      </c>
      <c r="C29" s="20">
        <v>362.43900000000002</v>
      </c>
      <c r="D29" s="20">
        <v>277.39600000000002</v>
      </c>
      <c r="E29" s="20">
        <v>328.173</v>
      </c>
      <c r="F29" s="20">
        <v>232.977</v>
      </c>
      <c r="G29" s="21">
        <v>1</v>
      </c>
      <c r="H29" s="20">
        <v>30</v>
      </c>
      <c r="I29" s="20" t="s">
        <v>32</v>
      </c>
      <c r="J29" s="20">
        <v>330.072</v>
      </c>
      <c r="K29" s="20">
        <f t="shared" si="2"/>
        <v>-1.8990000000000009</v>
      </c>
      <c r="L29" s="20">
        <f t="shared" si="4"/>
        <v>178.26900000000001</v>
      </c>
      <c r="M29" s="20">
        <v>149.904</v>
      </c>
      <c r="N29" s="20">
        <v>184.80200000000011</v>
      </c>
      <c r="O29" s="20">
        <f t="shared" si="5"/>
        <v>35.653800000000004</v>
      </c>
      <c r="P29" s="22"/>
      <c r="Q29" s="22"/>
      <c r="R29" s="20"/>
      <c r="S29" s="20">
        <f t="shared" si="6"/>
        <v>11.71765702393574</v>
      </c>
      <c r="T29" s="20">
        <f t="shared" si="7"/>
        <v>11.71765702393574</v>
      </c>
      <c r="U29" s="20">
        <v>77.900400000000005</v>
      </c>
      <c r="V29" s="20">
        <v>74.093599999999995</v>
      </c>
      <c r="W29" s="20">
        <v>76.382199999999997</v>
      </c>
      <c r="X29" s="20">
        <v>75.159000000000006</v>
      </c>
      <c r="Y29" s="20">
        <v>88.497200000000007</v>
      </c>
      <c r="Z29" s="20">
        <v>92.309200000000004</v>
      </c>
      <c r="AA29" s="18" t="s">
        <v>52</v>
      </c>
      <c r="AB29" s="20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5" t="s">
        <v>65</v>
      </c>
      <c r="B30" s="15" t="s">
        <v>31</v>
      </c>
      <c r="C30" s="15"/>
      <c r="D30" s="15"/>
      <c r="E30" s="15"/>
      <c r="F30" s="15"/>
      <c r="G30" s="16">
        <v>0</v>
      </c>
      <c r="H30" s="15">
        <v>45</v>
      </c>
      <c r="I30" s="15" t="s">
        <v>32</v>
      </c>
      <c r="J30" s="15"/>
      <c r="K30" s="15">
        <f t="shared" si="2"/>
        <v>0</v>
      </c>
      <c r="L30" s="15">
        <f t="shared" si="4"/>
        <v>0</v>
      </c>
      <c r="M30" s="15"/>
      <c r="N30" s="15"/>
      <c r="O30" s="15">
        <f t="shared" si="5"/>
        <v>0</v>
      </c>
      <c r="P30" s="17"/>
      <c r="Q30" s="17"/>
      <c r="R30" s="15"/>
      <c r="S30" s="15" t="e">
        <f t="shared" si="6"/>
        <v>#DIV/0!</v>
      </c>
      <c r="T30" s="15" t="e">
        <f t="shared" si="7"/>
        <v>#DIV/0!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 t="s">
        <v>39</v>
      </c>
      <c r="AB30" s="15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24" t="s">
        <v>66</v>
      </c>
      <c r="B31" s="24" t="s">
        <v>31</v>
      </c>
      <c r="C31" s="24">
        <v>178.20400000000001</v>
      </c>
      <c r="D31" s="24">
        <v>772.846</v>
      </c>
      <c r="E31" s="24">
        <v>345.44099999999997</v>
      </c>
      <c r="F31" s="24">
        <v>562.10400000000004</v>
      </c>
      <c r="G31" s="25">
        <v>1</v>
      </c>
      <c r="H31" s="24">
        <v>40</v>
      </c>
      <c r="I31" s="24" t="s">
        <v>32</v>
      </c>
      <c r="J31" s="24">
        <v>379.87200000000001</v>
      </c>
      <c r="K31" s="24">
        <f t="shared" si="2"/>
        <v>-34.43100000000004</v>
      </c>
      <c r="L31" s="24">
        <f t="shared" si="4"/>
        <v>266.82499999999999</v>
      </c>
      <c r="M31" s="24">
        <v>78.616</v>
      </c>
      <c r="N31" s="24">
        <v>106.62592000000009</v>
      </c>
      <c r="O31" s="24">
        <f t="shared" si="5"/>
        <v>53.364999999999995</v>
      </c>
      <c r="P31" s="26"/>
      <c r="Q31" s="26"/>
      <c r="R31" s="24"/>
      <c r="S31" s="24">
        <f t="shared" si="6"/>
        <v>12.531245572941069</v>
      </c>
      <c r="T31" s="24">
        <f t="shared" si="7"/>
        <v>12.531245572941069</v>
      </c>
      <c r="U31" s="24">
        <v>64.547799999999995</v>
      </c>
      <c r="V31" s="24">
        <v>64.836199999999991</v>
      </c>
      <c r="W31" s="24">
        <v>31.756799999999998</v>
      </c>
      <c r="X31" s="24">
        <v>24.749600000000001</v>
      </c>
      <c r="Y31" s="24">
        <v>59.3354</v>
      </c>
      <c r="Z31" s="24">
        <v>79.0184</v>
      </c>
      <c r="AA31" s="24" t="s">
        <v>49</v>
      </c>
      <c r="AB31" s="24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67</v>
      </c>
      <c r="B32" s="1" t="s">
        <v>31</v>
      </c>
      <c r="C32" s="1">
        <v>90.539000000000001</v>
      </c>
      <c r="D32" s="1">
        <v>324.589</v>
      </c>
      <c r="E32" s="1">
        <v>131.30199999999999</v>
      </c>
      <c r="F32" s="1">
        <v>234.79499999999999</v>
      </c>
      <c r="G32" s="6">
        <v>1</v>
      </c>
      <c r="H32" s="1">
        <v>40</v>
      </c>
      <c r="I32" s="1" t="s">
        <v>32</v>
      </c>
      <c r="J32" s="1">
        <v>130.5</v>
      </c>
      <c r="K32" s="1">
        <f t="shared" si="2"/>
        <v>0.8019999999999925</v>
      </c>
      <c r="L32" s="1">
        <f t="shared" si="4"/>
        <v>129.946</v>
      </c>
      <c r="M32" s="1">
        <v>1.3560000000000001</v>
      </c>
      <c r="N32" s="1"/>
      <c r="O32" s="1">
        <f t="shared" si="5"/>
        <v>25.9892</v>
      </c>
      <c r="P32" s="5">
        <f t="shared" ref="P32:P34" si="11">10*O32-N32-F32</f>
        <v>25.097000000000008</v>
      </c>
      <c r="Q32" s="5"/>
      <c r="R32" s="1"/>
      <c r="S32" s="1">
        <f t="shared" si="6"/>
        <v>10</v>
      </c>
      <c r="T32" s="1">
        <f t="shared" si="7"/>
        <v>9.0343296446216108</v>
      </c>
      <c r="U32" s="1">
        <v>27.172799999999999</v>
      </c>
      <c r="V32" s="1">
        <v>31.383600000000001</v>
      </c>
      <c r="W32" s="1">
        <v>26.748200000000001</v>
      </c>
      <c r="X32" s="1">
        <v>23.280999999999999</v>
      </c>
      <c r="Y32" s="1">
        <v>22.594200000000001</v>
      </c>
      <c r="Z32" s="1">
        <v>31.9876</v>
      </c>
      <c r="AA32" s="1"/>
      <c r="AB32" s="1">
        <f t="shared" si="3"/>
        <v>25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68</v>
      </c>
      <c r="B33" s="1" t="s">
        <v>31</v>
      </c>
      <c r="C33" s="1">
        <v>38.628</v>
      </c>
      <c r="D33" s="1">
        <v>77.334999999999994</v>
      </c>
      <c r="E33" s="1">
        <v>34.965000000000003</v>
      </c>
      <c r="F33" s="1">
        <v>68.442999999999998</v>
      </c>
      <c r="G33" s="6">
        <v>1</v>
      </c>
      <c r="H33" s="1">
        <v>30</v>
      </c>
      <c r="I33" s="1" t="s">
        <v>32</v>
      </c>
      <c r="J33" s="1">
        <v>54.9</v>
      </c>
      <c r="K33" s="1">
        <f t="shared" si="2"/>
        <v>-19.934999999999995</v>
      </c>
      <c r="L33" s="1">
        <f t="shared" si="4"/>
        <v>34.965000000000003</v>
      </c>
      <c r="M33" s="1"/>
      <c r="N33" s="1">
        <v>16.805199999999999</v>
      </c>
      <c r="O33" s="1">
        <f t="shared" si="5"/>
        <v>6.9930000000000003</v>
      </c>
      <c r="P33" s="5"/>
      <c r="Q33" s="5"/>
      <c r="R33" s="1"/>
      <c r="S33" s="1">
        <f t="shared" si="6"/>
        <v>12.190504790504789</v>
      </c>
      <c r="T33" s="1">
        <f t="shared" si="7"/>
        <v>12.190504790504789</v>
      </c>
      <c r="U33" s="1">
        <v>9.5432000000000006</v>
      </c>
      <c r="V33" s="1">
        <v>9.7538000000000018</v>
      </c>
      <c r="W33" s="1">
        <v>5.7422000000000004</v>
      </c>
      <c r="X33" s="1">
        <v>4.8616000000000001</v>
      </c>
      <c r="Y33" s="1">
        <v>10.043799999999999</v>
      </c>
      <c r="Z33" s="1">
        <v>12.8002</v>
      </c>
      <c r="AA33" s="1"/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69</v>
      </c>
      <c r="B34" s="1" t="s">
        <v>31</v>
      </c>
      <c r="C34" s="1">
        <v>189.84899999999999</v>
      </c>
      <c r="D34" s="1">
        <v>85.614999999999995</v>
      </c>
      <c r="E34" s="1">
        <v>114.566</v>
      </c>
      <c r="F34" s="1">
        <v>117.339</v>
      </c>
      <c r="G34" s="6">
        <v>1</v>
      </c>
      <c r="H34" s="1">
        <v>50</v>
      </c>
      <c r="I34" s="1" t="s">
        <v>32</v>
      </c>
      <c r="J34" s="1">
        <v>111.8</v>
      </c>
      <c r="K34" s="1">
        <f t="shared" si="2"/>
        <v>2.7660000000000053</v>
      </c>
      <c r="L34" s="1">
        <f t="shared" si="4"/>
        <v>114.566</v>
      </c>
      <c r="M34" s="1"/>
      <c r="N34" s="1">
        <v>4.7358000000000118</v>
      </c>
      <c r="O34" s="1">
        <f t="shared" si="5"/>
        <v>22.9132</v>
      </c>
      <c r="P34" s="5">
        <f t="shared" si="11"/>
        <v>107.05719999999999</v>
      </c>
      <c r="Q34" s="5"/>
      <c r="R34" s="1"/>
      <c r="S34" s="1">
        <f t="shared" si="6"/>
        <v>10</v>
      </c>
      <c r="T34" s="1">
        <f t="shared" si="7"/>
        <v>5.3277063002985185</v>
      </c>
      <c r="U34" s="1">
        <v>17.783799999999999</v>
      </c>
      <c r="V34" s="1">
        <v>18.6554</v>
      </c>
      <c r="W34" s="1">
        <v>21.816400000000002</v>
      </c>
      <c r="X34" s="1">
        <v>23.344999999999999</v>
      </c>
      <c r="Y34" s="1">
        <v>28.146799999999999</v>
      </c>
      <c r="Z34" s="1">
        <v>28.434999999999999</v>
      </c>
      <c r="AA34" s="1"/>
      <c r="AB34" s="1">
        <f t="shared" si="3"/>
        <v>107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2" t="s">
        <v>70</v>
      </c>
      <c r="B35" s="12" t="s">
        <v>31</v>
      </c>
      <c r="C35" s="12">
        <v>48.517000000000003</v>
      </c>
      <c r="D35" s="12">
        <v>165.92599999999999</v>
      </c>
      <c r="E35" s="12">
        <v>98.338999999999999</v>
      </c>
      <c r="F35" s="12">
        <v>92.293000000000006</v>
      </c>
      <c r="G35" s="13">
        <v>0</v>
      </c>
      <c r="H35" s="12">
        <v>50</v>
      </c>
      <c r="I35" s="12" t="s">
        <v>60</v>
      </c>
      <c r="J35" s="12">
        <v>103.7</v>
      </c>
      <c r="K35" s="12">
        <f t="shared" si="2"/>
        <v>-5.3610000000000042</v>
      </c>
      <c r="L35" s="12">
        <f t="shared" si="4"/>
        <v>98.338999999999999</v>
      </c>
      <c r="M35" s="12"/>
      <c r="N35" s="12"/>
      <c r="O35" s="12">
        <f t="shared" si="5"/>
        <v>19.6678</v>
      </c>
      <c r="P35" s="14"/>
      <c r="Q35" s="14"/>
      <c r="R35" s="12"/>
      <c r="S35" s="12">
        <f t="shared" si="6"/>
        <v>4.6925939861092756</v>
      </c>
      <c r="T35" s="12">
        <f t="shared" si="7"/>
        <v>4.6925939861092756</v>
      </c>
      <c r="U35" s="12">
        <v>12.073399999999999</v>
      </c>
      <c r="V35" s="12">
        <v>13.4268</v>
      </c>
      <c r="W35" s="12">
        <v>18.5076</v>
      </c>
      <c r="X35" s="12">
        <v>15.9794</v>
      </c>
      <c r="Y35" s="12">
        <v>16.549199999999999</v>
      </c>
      <c r="Z35" s="12">
        <v>18.431000000000001</v>
      </c>
      <c r="AA35" s="12" t="s">
        <v>61</v>
      </c>
      <c r="AB35" s="12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71</v>
      </c>
      <c r="B36" s="1" t="s">
        <v>31</v>
      </c>
      <c r="C36" s="1">
        <v>43.225999999999999</v>
      </c>
      <c r="D36" s="1">
        <v>165.64</v>
      </c>
      <c r="E36" s="1">
        <v>98.356999999999999</v>
      </c>
      <c r="F36" s="1">
        <v>94.623000000000005</v>
      </c>
      <c r="G36" s="6">
        <v>1</v>
      </c>
      <c r="H36" s="1">
        <v>50</v>
      </c>
      <c r="I36" s="1" t="s">
        <v>32</v>
      </c>
      <c r="J36" s="1">
        <v>106.001</v>
      </c>
      <c r="K36" s="1">
        <f t="shared" si="2"/>
        <v>-7.6440000000000055</v>
      </c>
      <c r="L36" s="1">
        <f t="shared" si="4"/>
        <v>55.155999999999999</v>
      </c>
      <c r="M36" s="1">
        <v>43.201000000000001</v>
      </c>
      <c r="N36" s="1">
        <v>5</v>
      </c>
      <c r="O36" s="1">
        <f t="shared" si="5"/>
        <v>11.0312</v>
      </c>
      <c r="P36" s="5">
        <f t="shared" ref="P36" si="12">10*O36-N36-F36</f>
        <v>10.688999999999993</v>
      </c>
      <c r="Q36" s="5"/>
      <c r="R36" s="1"/>
      <c r="S36" s="1">
        <f t="shared" si="6"/>
        <v>10</v>
      </c>
      <c r="T36" s="1">
        <f t="shared" si="7"/>
        <v>9.0310211037783752</v>
      </c>
      <c r="U36" s="1">
        <v>11.734999999999999</v>
      </c>
      <c r="V36" s="1">
        <v>12.4374</v>
      </c>
      <c r="W36" s="1">
        <v>14.119</v>
      </c>
      <c r="X36" s="1">
        <v>11.9598</v>
      </c>
      <c r="Y36" s="1">
        <v>10.901999999999999</v>
      </c>
      <c r="Z36" s="1">
        <v>11.1812</v>
      </c>
      <c r="AA36" s="1"/>
      <c r="AB36" s="1">
        <f t="shared" si="3"/>
        <v>11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72</v>
      </c>
      <c r="B37" s="1" t="s">
        <v>38</v>
      </c>
      <c r="C37" s="1">
        <v>571</v>
      </c>
      <c r="D37" s="1">
        <v>512</v>
      </c>
      <c r="E37" s="1">
        <v>473</v>
      </c>
      <c r="F37" s="1">
        <v>557</v>
      </c>
      <c r="G37" s="6">
        <v>0.4</v>
      </c>
      <c r="H37" s="1">
        <v>45</v>
      </c>
      <c r="I37" s="1" t="s">
        <v>32</v>
      </c>
      <c r="J37" s="1">
        <v>474</v>
      </c>
      <c r="K37" s="1">
        <f t="shared" ref="K37:K67" si="13">E37-J37</f>
        <v>-1</v>
      </c>
      <c r="L37" s="1">
        <f t="shared" si="4"/>
        <v>221</v>
      </c>
      <c r="M37" s="1">
        <v>252</v>
      </c>
      <c r="N37" s="1"/>
      <c r="O37" s="1">
        <f t="shared" si="5"/>
        <v>44.2</v>
      </c>
      <c r="P37" s="5"/>
      <c r="Q37" s="5"/>
      <c r="R37" s="1"/>
      <c r="S37" s="1">
        <f t="shared" si="6"/>
        <v>12.601809954751131</v>
      </c>
      <c r="T37" s="1">
        <f t="shared" si="7"/>
        <v>12.601809954751131</v>
      </c>
      <c r="U37" s="1">
        <v>52.2</v>
      </c>
      <c r="V37" s="1">
        <v>64.2</v>
      </c>
      <c r="W37" s="1">
        <v>61.2</v>
      </c>
      <c r="X37" s="1">
        <v>79.8</v>
      </c>
      <c r="Y37" s="1">
        <v>93</v>
      </c>
      <c r="Z37" s="1">
        <v>69.599999999999994</v>
      </c>
      <c r="AA37" s="1"/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5" t="s">
        <v>73</v>
      </c>
      <c r="B38" s="15" t="s">
        <v>38</v>
      </c>
      <c r="C38" s="15"/>
      <c r="D38" s="15"/>
      <c r="E38" s="15"/>
      <c r="F38" s="15"/>
      <c r="G38" s="16">
        <v>0</v>
      </c>
      <c r="H38" s="15">
        <v>50</v>
      </c>
      <c r="I38" s="15" t="s">
        <v>32</v>
      </c>
      <c r="J38" s="15"/>
      <c r="K38" s="15">
        <f t="shared" si="13"/>
        <v>0</v>
      </c>
      <c r="L38" s="15">
        <f t="shared" si="4"/>
        <v>0</v>
      </c>
      <c r="M38" s="15"/>
      <c r="N38" s="15"/>
      <c r="O38" s="15">
        <f t="shared" si="5"/>
        <v>0</v>
      </c>
      <c r="P38" s="17"/>
      <c r="Q38" s="17"/>
      <c r="R38" s="15"/>
      <c r="S38" s="15" t="e">
        <f t="shared" si="6"/>
        <v>#DIV/0!</v>
      </c>
      <c r="T38" s="15" t="e">
        <f t="shared" si="7"/>
        <v>#DIV/0!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 t="s">
        <v>39</v>
      </c>
      <c r="AB38" s="15">
        <f t="shared" ref="AB38:AB69" si="14"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74</v>
      </c>
      <c r="B39" s="1" t="s">
        <v>38</v>
      </c>
      <c r="C39" s="1">
        <v>205</v>
      </c>
      <c r="D39" s="1">
        <v>978</v>
      </c>
      <c r="E39" s="1">
        <v>657</v>
      </c>
      <c r="F39" s="1">
        <v>463</v>
      </c>
      <c r="G39" s="6">
        <v>0.4</v>
      </c>
      <c r="H39" s="1">
        <v>45</v>
      </c>
      <c r="I39" s="1" t="s">
        <v>32</v>
      </c>
      <c r="J39" s="1">
        <v>659</v>
      </c>
      <c r="K39" s="1">
        <f t="shared" si="13"/>
        <v>-2</v>
      </c>
      <c r="L39" s="1">
        <f t="shared" si="4"/>
        <v>267</v>
      </c>
      <c r="M39" s="1">
        <v>390</v>
      </c>
      <c r="N39" s="1"/>
      <c r="O39" s="1">
        <f t="shared" si="5"/>
        <v>53.4</v>
      </c>
      <c r="P39" s="5">
        <f>10*O39-N39-F39</f>
        <v>71</v>
      </c>
      <c r="Q39" s="5"/>
      <c r="R39" s="1"/>
      <c r="S39" s="1">
        <f t="shared" si="6"/>
        <v>10</v>
      </c>
      <c r="T39" s="1">
        <f t="shared" si="7"/>
        <v>8.6704119850187276</v>
      </c>
      <c r="U39" s="1">
        <v>54</v>
      </c>
      <c r="V39" s="1">
        <v>61.6</v>
      </c>
      <c r="W39" s="1">
        <v>60</v>
      </c>
      <c r="X39" s="1">
        <v>52.4</v>
      </c>
      <c r="Y39" s="1">
        <v>65</v>
      </c>
      <c r="Z39" s="1">
        <v>78.400000000000006</v>
      </c>
      <c r="AA39" s="1"/>
      <c r="AB39" s="1">
        <f t="shared" si="14"/>
        <v>28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2" t="s">
        <v>75</v>
      </c>
      <c r="B40" s="12" t="s">
        <v>38</v>
      </c>
      <c r="C40" s="12"/>
      <c r="D40" s="12">
        <v>12</v>
      </c>
      <c r="E40" s="12">
        <v>12</v>
      </c>
      <c r="F40" s="12"/>
      <c r="G40" s="13">
        <v>0</v>
      </c>
      <c r="H40" s="12" t="e">
        <v>#N/A</v>
      </c>
      <c r="I40" s="12" t="s">
        <v>60</v>
      </c>
      <c r="J40" s="12">
        <v>16</v>
      </c>
      <c r="K40" s="12">
        <f t="shared" si="13"/>
        <v>-4</v>
      </c>
      <c r="L40" s="12">
        <f t="shared" si="4"/>
        <v>0</v>
      </c>
      <c r="M40" s="12">
        <v>12</v>
      </c>
      <c r="N40" s="12"/>
      <c r="O40" s="12">
        <f t="shared" si="5"/>
        <v>0</v>
      </c>
      <c r="P40" s="14"/>
      <c r="Q40" s="14"/>
      <c r="R40" s="12"/>
      <c r="S40" s="12" t="e">
        <f t="shared" si="6"/>
        <v>#DIV/0!</v>
      </c>
      <c r="T40" s="12" t="e">
        <f t="shared" si="7"/>
        <v>#DIV/0!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/>
      <c r="AB40" s="12">
        <f t="shared" si="1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5" t="s">
        <v>76</v>
      </c>
      <c r="B41" s="15" t="s">
        <v>31</v>
      </c>
      <c r="C41" s="15"/>
      <c r="D41" s="15">
        <v>66.067999999999998</v>
      </c>
      <c r="E41" s="15">
        <v>66.067999999999998</v>
      </c>
      <c r="F41" s="15"/>
      <c r="G41" s="16">
        <v>0</v>
      </c>
      <c r="H41" s="15">
        <v>45</v>
      </c>
      <c r="I41" s="15" t="s">
        <v>32</v>
      </c>
      <c r="J41" s="15">
        <v>66.067999999999998</v>
      </c>
      <c r="K41" s="15">
        <f t="shared" si="13"/>
        <v>0</v>
      </c>
      <c r="L41" s="15">
        <f t="shared" si="4"/>
        <v>0</v>
      </c>
      <c r="M41" s="15">
        <v>66.067999999999998</v>
      </c>
      <c r="N41" s="15"/>
      <c r="O41" s="15">
        <f t="shared" si="5"/>
        <v>0</v>
      </c>
      <c r="P41" s="17"/>
      <c r="Q41" s="17"/>
      <c r="R41" s="15"/>
      <c r="S41" s="15" t="e">
        <f t="shared" si="6"/>
        <v>#DIV/0!</v>
      </c>
      <c r="T41" s="15" t="e">
        <f t="shared" si="7"/>
        <v>#DIV/0!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 t="s">
        <v>39</v>
      </c>
      <c r="AB41" s="15">
        <f t="shared" si="1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5" t="s">
        <v>77</v>
      </c>
      <c r="B42" s="15" t="s">
        <v>38</v>
      </c>
      <c r="C42" s="15"/>
      <c r="D42" s="15"/>
      <c r="E42" s="15"/>
      <c r="F42" s="15"/>
      <c r="G42" s="16">
        <v>0</v>
      </c>
      <c r="H42" s="15">
        <v>45</v>
      </c>
      <c r="I42" s="15" t="s">
        <v>32</v>
      </c>
      <c r="J42" s="15"/>
      <c r="K42" s="15">
        <f t="shared" si="13"/>
        <v>0</v>
      </c>
      <c r="L42" s="15">
        <f t="shared" si="4"/>
        <v>0</v>
      </c>
      <c r="M42" s="15"/>
      <c r="N42" s="15"/>
      <c r="O42" s="15">
        <f t="shared" si="5"/>
        <v>0</v>
      </c>
      <c r="P42" s="17"/>
      <c r="Q42" s="17"/>
      <c r="R42" s="15"/>
      <c r="S42" s="15" t="e">
        <f t="shared" si="6"/>
        <v>#DIV/0!</v>
      </c>
      <c r="T42" s="15" t="e">
        <f t="shared" si="7"/>
        <v>#DIV/0!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 t="s">
        <v>39</v>
      </c>
      <c r="AB42" s="15">
        <f t="shared" si="1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5" t="s">
        <v>78</v>
      </c>
      <c r="B43" s="15" t="s">
        <v>38</v>
      </c>
      <c r="C43" s="15"/>
      <c r="D43" s="15"/>
      <c r="E43" s="15"/>
      <c r="F43" s="15"/>
      <c r="G43" s="16">
        <v>0</v>
      </c>
      <c r="H43" s="15">
        <v>40</v>
      </c>
      <c r="I43" s="15" t="s">
        <v>32</v>
      </c>
      <c r="J43" s="15"/>
      <c r="K43" s="15">
        <f t="shared" si="13"/>
        <v>0</v>
      </c>
      <c r="L43" s="15">
        <f t="shared" si="4"/>
        <v>0</v>
      </c>
      <c r="M43" s="15"/>
      <c r="N43" s="15"/>
      <c r="O43" s="15">
        <f t="shared" si="5"/>
        <v>0</v>
      </c>
      <c r="P43" s="17"/>
      <c r="Q43" s="17"/>
      <c r="R43" s="15"/>
      <c r="S43" s="15" t="e">
        <f t="shared" si="6"/>
        <v>#DIV/0!</v>
      </c>
      <c r="T43" s="15" t="e">
        <f t="shared" si="7"/>
        <v>#DIV/0!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 t="s">
        <v>39</v>
      </c>
      <c r="AB43" s="15">
        <f t="shared" si="1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79</v>
      </c>
      <c r="B44" s="1" t="s">
        <v>31</v>
      </c>
      <c r="C44" s="1">
        <v>155.024</v>
      </c>
      <c r="D44" s="1">
        <v>196.215</v>
      </c>
      <c r="E44" s="1">
        <v>150.893</v>
      </c>
      <c r="F44" s="1">
        <v>165.773</v>
      </c>
      <c r="G44" s="6">
        <v>1</v>
      </c>
      <c r="H44" s="1">
        <v>40</v>
      </c>
      <c r="I44" s="1" t="s">
        <v>32</v>
      </c>
      <c r="J44" s="1">
        <v>157.91499999999999</v>
      </c>
      <c r="K44" s="1">
        <f t="shared" si="13"/>
        <v>-7.0219999999999914</v>
      </c>
      <c r="L44" s="1">
        <f t="shared" si="4"/>
        <v>116.678</v>
      </c>
      <c r="M44" s="1">
        <v>34.215000000000003</v>
      </c>
      <c r="N44" s="1">
        <v>36.800600000000003</v>
      </c>
      <c r="O44" s="1">
        <f t="shared" si="5"/>
        <v>23.335599999999999</v>
      </c>
      <c r="P44" s="5">
        <f t="shared" ref="P44" si="15">10*O44-N44-F44</f>
        <v>30.782399999999996</v>
      </c>
      <c r="Q44" s="5"/>
      <c r="R44" s="1"/>
      <c r="S44" s="1">
        <f t="shared" si="6"/>
        <v>10</v>
      </c>
      <c r="T44" s="1">
        <f t="shared" si="7"/>
        <v>8.6808824285640824</v>
      </c>
      <c r="U44" s="1">
        <v>26.0152</v>
      </c>
      <c r="V44" s="1">
        <v>24.7286</v>
      </c>
      <c r="W44" s="1">
        <v>27.4236</v>
      </c>
      <c r="X44" s="1">
        <v>31.5886</v>
      </c>
      <c r="Y44" s="1">
        <v>32.926000000000002</v>
      </c>
      <c r="Z44" s="1">
        <v>36.586799999999997</v>
      </c>
      <c r="AA44" s="1"/>
      <c r="AB44" s="1">
        <f t="shared" si="14"/>
        <v>31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80</v>
      </c>
      <c r="B45" s="1" t="s">
        <v>38</v>
      </c>
      <c r="C45" s="1">
        <v>242</v>
      </c>
      <c r="D45" s="1">
        <v>120</v>
      </c>
      <c r="E45" s="1">
        <v>80</v>
      </c>
      <c r="F45" s="1">
        <v>269</v>
      </c>
      <c r="G45" s="6">
        <v>0.4</v>
      </c>
      <c r="H45" s="1">
        <v>40</v>
      </c>
      <c r="I45" s="1" t="s">
        <v>32</v>
      </c>
      <c r="J45" s="1">
        <v>81</v>
      </c>
      <c r="K45" s="1">
        <f t="shared" si="13"/>
        <v>-1</v>
      </c>
      <c r="L45" s="1">
        <f t="shared" si="4"/>
        <v>80</v>
      </c>
      <c r="M45" s="1"/>
      <c r="N45" s="1"/>
      <c r="O45" s="1">
        <f t="shared" si="5"/>
        <v>16</v>
      </c>
      <c r="P45" s="5"/>
      <c r="Q45" s="5"/>
      <c r="R45" s="1"/>
      <c r="S45" s="1">
        <f t="shared" si="6"/>
        <v>16.8125</v>
      </c>
      <c r="T45" s="1">
        <f t="shared" si="7"/>
        <v>16.8125</v>
      </c>
      <c r="U45" s="1">
        <v>24</v>
      </c>
      <c r="V45" s="1">
        <v>31.4</v>
      </c>
      <c r="W45" s="1">
        <v>26.2</v>
      </c>
      <c r="X45" s="1">
        <v>18.600000000000001</v>
      </c>
      <c r="Y45" s="1">
        <v>29.6</v>
      </c>
      <c r="Z45" s="1">
        <v>40.6</v>
      </c>
      <c r="AA45" s="18" t="s">
        <v>47</v>
      </c>
      <c r="AB45" s="1">
        <f t="shared" si="1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81</v>
      </c>
      <c r="B46" s="1" t="s">
        <v>38</v>
      </c>
      <c r="C46" s="1">
        <v>210</v>
      </c>
      <c r="D46" s="1">
        <v>216</v>
      </c>
      <c r="E46" s="1">
        <v>104</v>
      </c>
      <c r="F46" s="1">
        <v>302</v>
      </c>
      <c r="G46" s="6">
        <v>0.4</v>
      </c>
      <c r="H46" s="1">
        <v>45</v>
      </c>
      <c r="I46" s="1" t="s">
        <v>32</v>
      </c>
      <c r="J46" s="1">
        <v>109</v>
      </c>
      <c r="K46" s="1">
        <f t="shared" si="13"/>
        <v>-5</v>
      </c>
      <c r="L46" s="1">
        <f t="shared" si="4"/>
        <v>104</v>
      </c>
      <c r="M46" s="1"/>
      <c r="N46" s="1"/>
      <c r="O46" s="1">
        <f t="shared" si="5"/>
        <v>20.8</v>
      </c>
      <c r="P46" s="5"/>
      <c r="Q46" s="5"/>
      <c r="R46" s="1"/>
      <c r="S46" s="1">
        <f t="shared" si="6"/>
        <v>14.519230769230768</v>
      </c>
      <c r="T46" s="1">
        <f t="shared" si="7"/>
        <v>14.519230769230768</v>
      </c>
      <c r="U46" s="1">
        <v>28.4</v>
      </c>
      <c r="V46" s="1">
        <v>34</v>
      </c>
      <c r="W46" s="1">
        <v>32.200000000000003</v>
      </c>
      <c r="X46" s="1">
        <v>27.6</v>
      </c>
      <c r="Y46" s="1">
        <v>43</v>
      </c>
      <c r="Z46" s="1">
        <v>49.8</v>
      </c>
      <c r="AA46" s="18" t="s">
        <v>47</v>
      </c>
      <c r="AB46" s="1">
        <f t="shared" si="14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2" t="s">
        <v>82</v>
      </c>
      <c r="B47" s="12" t="s">
        <v>31</v>
      </c>
      <c r="C47" s="12"/>
      <c r="D47" s="12">
        <v>36.177</v>
      </c>
      <c r="E47" s="12">
        <v>34.576999999999998</v>
      </c>
      <c r="F47" s="12"/>
      <c r="G47" s="13">
        <v>0</v>
      </c>
      <c r="H47" s="12" t="e">
        <v>#N/A</v>
      </c>
      <c r="I47" s="12" t="s">
        <v>60</v>
      </c>
      <c r="J47" s="12">
        <v>44.576999999999998</v>
      </c>
      <c r="K47" s="12">
        <f t="shared" si="13"/>
        <v>-10</v>
      </c>
      <c r="L47" s="12">
        <f t="shared" si="4"/>
        <v>0</v>
      </c>
      <c r="M47" s="12">
        <v>34.576999999999998</v>
      </c>
      <c r="N47" s="12"/>
      <c r="O47" s="12">
        <f t="shared" si="5"/>
        <v>0</v>
      </c>
      <c r="P47" s="14"/>
      <c r="Q47" s="14"/>
      <c r="R47" s="12"/>
      <c r="S47" s="12" t="e">
        <f t="shared" si="6"/>
        <v>#DIV/0!</v>
      </c>
      <c r="T47" s="12" t="e">
        <f t="shared" si="7"/>
        <v>#DIV/0!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/>
      <c r="AB47" s="12">
        <f t="shared" si="14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5" t="s">
        <v>83</v>
      </c>
      <c r="B48" s="15" t="s">
        <v>31</v>
      </c>
      <c r="C48" s="15"/>
      <c r="D48" s="15">
        <v>35.97</v>
      </c>
      <c r="E48" s="15">
        <v>35.090000000000003</v>
      </c>
      <c r="F48" s="15"/>
      <c r="G48" s="16">
        <v>0</v>
      </c>
      <c r="H48" s="15">
        <v>40</v>
      </c>
      <c r="I48" s="15" t="s">
        <v>32</v>
      </c>
      <c r="J48" s="15">
        <v>44.37</v>
      </c>
      <c r="K48" s="15">
        <f t="shared" si="13"/>
        <v>-9.279999999999994</v>
      </c>
      <c r="L48" s="15">
        <f t="shared" si="4"/>
        <v>0.72000000000000597</v>
      </c>
      <c r="M48" s="15">
        <v>34.369999999999997</v>
      </c>
      <c r="N48" s="15"/>
      <c r="O48" s="15">
        <f t="shared" si="5"/>
        <v>0.14400000000000118</v>
      </c>
      <c r="P48" s="17"/>
      <c r="Q48" s="17"/>
      <c r="R48" s="15"/>
      <c r="S48" s="15">
        <f t="shared" si="6"/>
        <v>0</v>
      </c>
      <c r="T48" s="15">
        <f t="shared" si="7"/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 t="s">
        <v>39</v>
      </c>
      <c r="AB48" s="15">
        <f t="shared" si="14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5" t="s">
        <v>84</v>
      </c>
      <c r="B49" s="15" t="s">
        <v>38</v>
      </c>
      <c r="C49" s="15"/>
      <c r="D49" s="15">
        <v>48</v>
      </c>
      <c r="E49" s="15">
        <v>48</v>
      </c>
      <c r="F49" s="15"/>
      <c r="G49" s="16">
        <v>0</v>
      </c>
      <c r="H49" s="15">
        <v>40</v>
      </c>
      <c r="I49" s="15" t="s">
        <v>32</v>
      </c>
      <c r="J49" s="15">
        <v>52</v>
      </c>
      <c r="K49" s="15">
        <f t="shared" si="13"/>
        <v>-4</v>
      </c>
      <c r="L49" s="15">
        <f t="shared" si="4"/>
        <v>0</v>
      </c>
      <c r="M49" s="15">
        <v>48</v>
      </c>
      <c r="N49" s="15"/>
      <c r="O49" s="15">
        <f t="shared" si="5"/>
        <v>0</v>
      </c>
      <c r="P49" s="17"/>
      <c r="Q49" s="17"/>
      <c r="R49" s="15"/>
      <c r="S49" s="15" t="e">
        <f t="shared" si="6"/>
        <v>#DIV/0!</v>
      </c>
      <c r="T49" s="15" t="e">
        <f t="shared" si="7"/>
        <v>#DIV/0!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 t="s">
        <v>39</v>
      </c>
      <c r="AB49" s="15">
        <f t="shared" si="14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85</v>
      </c>
      <c r="B50" s="1" t="s">
        <v>38</v>
      </c>
      <c r="C50" s="1">
        <v>437</v>
      </c>
      <c r="D50" s="1">
        <v>900</v>
      </c>
      <c r="E50" s="1">
        <v>790</v>
      </c>
      <c r="F50" s="1">
        <v>472</v>
      </c>
      <c r="G50" s="6">
        <v>0.4</v>
      </c>
      <c r="H50" s="1">
        <v>40</v>
      </c>
      <c r="I50" s="1" t="s">
        <v>32</v>
      </c>
      <c r="J50" s="1">
        <v>793</v>
      </c>
      <c r="K50" s="1">
        <f t="shared" si="13"/>
        <v>-3</v>
      </c>
      <c r="L50" s="1">
        <f t="shared" si="4"/>
        <v>310</v>
      </c>
      <c r="M50" s="1">
        <v>480</v>
      </c>
      <c r="N50" s="1">
        <v>70.799999999999955</v>
      </c>
      <c r="O50" s="1">
        <f t="shared" si="5"/>
        <v>62</v>
      </c>
      <c r="P50" s="5">
        <f t="shared" ref="P50:P51" si="16">10*O50-N50-F50</f>
        <v>77.200000000000045</v>
      </c>
      <c r="Q50" s="5"/>
      <c r="R50" s="1"/>
      <c r="S50" s="1">
        <f t="shared" si="6"/>
        <v>10</v>
      </c>
      <c r="T50" s="1">
        <f t="shared" si="7"/>
        <v>8.7548387096774185</v>
      </c>
      <c r="U50" s="1">
        <v>62.8</v>
      </c>
      <c r="V50" s="1">
        <v>70.8</v>
      </c>
      <c r="W50" s="1">
        <v>65.2</v>
      </c>
      <c r="X50" s="1">
        <v>64.400000000000006</v>
      </c>
      <c r="Y50" s="1">
        <v>87.2</v>
      </c>
      <c r="Z50" s="1">
        <v>95</v>
      </c>
      <c r="AA50" s="1"/>
      <c r="AB50" s="1">
        <f t="shared" si="14"/>
        <v>31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86</v>
      </c>
      <c r="B51" s="1" t="s">
        <v>31</v>
      </c>
      <c r="C51" s="1">
        <v>160.46100000000001</v>
      </c>
      <c r="D51" s="1">
        <v>10.707000000000001</v>
      </c>
      <c r="E51" s="1">
        <v>71.475999999999999</v>
      </c>
      <c r="F51" s="1">
        <v>87.518000000000001</v>
      </c>
      <c r="G51" s="6">
        <v>1</v>
      </c>
      <c r="H51" s="1">
        <v>50</v>
      </c>
      <c r="I51" s="1" t="s">
        <v>32</v>
      </c>
      <c r="J51" s="1">
        <v>72.8</v>
      </c>
      <c r="K51" s="1">
        <f t="shared" si="13"/>
        <v>-1.3239999999999981</v>
      </c>
      <c r="L51" s="1">
        <f t="shared" si="4"/>
        <v>66.075999999999993</v>
      </c>
      <c r="M51" s="1">
        <v>5.4</v>
      </c>
      <c r="N51" s="1">
        <v>5</v>
      </c>
      <c r="O51" s="1">
        <f t="shared" si="5"/>
        <v>13.215199999999999</v>
      </c>
      <c r="P51" s="5">
        <f t="shared" si="16"/>
        <v>39.633999999999986</v>
      </c>
      <c r="Q51" s="5"/>
      <c r="R51" s="1"/>
      <c r="S51" s="1">
        <f t="shared" si="6"/>
        <v>10</v>
      </c>
      <c r="T51" s="1">
        <f t="shared" si="7"/>
        <v>7.0008777771051518</v>
      </c>
      <c r="U51" s="1">
        <v>12.1204</v>
      </c>
      <c r="V51" s="1">
        <v>12.4552</v>
      </c>
      <c r="W51" s="1">
        <v>15.5708</v>
      </c>
      <c r="X51" s="1">
        <v>19.309999999999999</v>
      </c>
      <c r="Y51" s="1">
        <v>21.409600000000001</v>
      </c>
      <c r="Z51" s="1">
        <v>19.219200000000001</v>
      </c>
      <c r="AA51" s="1"/>
      <c r="AB51" s="1">
        <f t="shared" si="14"/>
        <v>40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24" t="s">
        <v>87</v>
      </c>
      <c r="B52" s="24" t="s">
        <v>31</v>
      </c>
      <c r="C52" s="24">
        <v>66.835999999999999</v>
      </c>
      <c r="D52" s="24">
        <v>214.78299999999999</v>
      </c>
      <c r="E52" s="24">
        <v>169.732</v>
      </c>
      <c r="F52" s="24">
        <v>87.786000000000001</v>
      </c>
      <c r="G52" s="25">
        <v>1</v>
      </c>
      <c r="H52" s="24">
        <v>50</v>
      </c>
      <c r="I52" s="24" t="s">
        <v>32</v>
      </c>
      <c r="J52" s="24">
        <v>173.2</v>
      </c>
      <c r="K52" s="24">
        <f t="shared" si="13"/>
        <v>-3.4679999999999893</v>
      </c>
      <c r="L52" s="24">
        <f t="shared" si="4"/>
        <v>152.30000000000001</v>
      </c>
      <c r="M52" s="24">
        <v>17.431999999999999</v>
      </c>
      <c r="N52" s="24">
        <v>6.1823599999999033</v>
      </c>
      <c r="O52" s="24">
        <f t="shared" si="5"/>
        <v>30.46</v>
      </c>
      <c r="P52" s="26">
        <f>12*O52-N52-F52</f>
        <v>271.55164000000008</v>
      </c>
      <c r="Q52" s="26"/>
      <c r="R52" s="24"/>
      <c r="S52" s="24">
        <f t="shared" si="6"/>
        <v>11.999999999999998</v>
      </c>
      <c r="T52" s="24">
        <f t="shared" si="7"/>
        <v>3.0849757058437262</v>
      </c>
      <c r="U52" s="24">
        <v>16.507000000000001</v>
      </c>
      <c r="V52" s="24">
        <v>17.921399999999998</v>
      </c>
      <c r="W52" s="24">
        <v>21.919599999999999</v>
      </c>
      <c r="X52" s="24">
        <v>21.942</v>
      </c>
      <c r="Y52" s="24">
        <v>18.824400000000001</v>
      </c>
      <c r="Z52" s="24">
        <v>21.5472</v>
      </c>
      <c r="AA52" s="24" t="s">
        <v>49</v>
      </c>
      <c r="AB52" s="24">
        <f t="shared" si="14"/>
        <v>272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2" t="s">
        <v>88</v>
      </c>
      <c r="B53" s="12" t="s">
        <v>31</v>
      </c>
      <c r="C53" s="12"/>
      <c r="D53" s="12">
        <v>34.552999999999997</v>
      </c>
      <c r="E53" s="12">
        <v>34.552999999999997</v>
      </c>
      <c r="F53" s="12"/>
      <c r="G53" s="13">
        <v>0</v>
      </c>
      <c r="H53" s="12" t="e">
        <v>#N/A</v>
      </c>
      <c r="I53" s="12" t="s">
        <v>60</v>
      </c>
      <c r="J53" s="12">
        <v>195.238</v>
      </c>
      <c r="K53" s="12">
        <f t="shared" si="13"/>
        <v>-160.685</v>
      </c>
      <c r="L53" s="12">
        <f t="shared" si="4"/>
        <v>0</v>
      </c>
      <c r="M53" s="12">
        <v>34.552999999999997</v>
      </c>
      <c r="N53" s="12"/>
      <c r="O53" s="12">
        <f t="shared" si="5"/>
        <v>0</v>
      </c>
      <c r="P53" s="14"/>
      <c r="Q53" s="14"/>
      <c r="R53" s="12"/>
      <c r="S53" s="12" t="e">
        <f t="shared" si="6"/>
        <v>#DIV/0!</v>
      </c>
      <c r="T53" s="12" t="e">
        <f t="shared" si="7"/>
        <v>#DIV/0!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/>
      <c r="AB53" s="12">
        <f t="shared" si="14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89</v>
      </c>
      <c r="B54" s="1" t="s">
        <v>31</v>
      </c>
      <c r="C54" s="1">
        <v>216.24799999999999</v>
      </c>
      <c r="D54" s="1">
        <v>918.09500000000003</v>
      </c>
      <c r="E54" s="1">
        <v>911.23699999999997</v>
      </c>
      <c r="F54" s="1">
        <v>106.872</v>
      </c>
      <c r="G54" s="6">
        <v>1</v>
      </c>
      <c r="H54" s="1">
        <v>40</v>
      </c>
      <c r="I54" s="1" t="s">
        <v>32</v>
      </c>
      <c r="J54" s="1">
        <v>856.87199999999996</v>
      </c>
      <c r="K54" s="1">
        <f t="shared" si="13"/>
        <v>54.365000000000009</v>
      </c>
      <c r="L54" s="1">
        <f t="shared" si="4"/>
        <v>386.43599999999992</v>
      </c>
      <c r="M54" s="1">
        <v>524.80100000000004</v>
      </c>
      <c r="N54" s="1"/>
      <c r="O54" s="1">
        <f t="shared" si="5"/>
        <v>77.287199999999984</v>
      </c>
      <c r="P54" s="5">
        <f>10*O54-N54-F54</f>
        <v>665.99999999999989</v>
      </c>
      <c r="Q54" s="5"/>
      <c r="R54" s="1"/>
      <c r="S54" s="1">
        <f t="shared" si="6"/>
        <v>10</v>
      </c>
      <c r="T54" s="1">
        <f t="shared" si="7"/>
        <v>1.3827904232524924</v>
      </c>
      <c r="U54" s="1">
        <v>36.219399999999993</v>
      </c>
      <c r="V54" s="1">
        <v>46.210799999999992</v>
      </c>
      <c r="W54" s="1">
        <v>30.462</v>
      </c>
      <c r="X54" s="1">
        <v>86.117999999999995</v>
      </c>
      <c r="Y54" s="1">
        <v>77.909800000000004</v>
      </c>
      <c r="Z54" s="1">
        <v>52.027999999999999</v>
      </c>
      <c r="AA54" s="1"/>
      <c r="AB54" s="1">
        <f t="shared" si="14"/>
        <v>666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5" t="s">
        <v>90</v>
      </c>
      <c r="B55" s="15" t="s">
        <v>38</v>
      </c>
      <c r="C55" s="15"/>
      <c r="D55" s="15"/>
      <c r="E55" s="15"/>
      <c r="F55" s="15"/>
      <c r="G55" s="16">
        <v>0</v>
      </c>
      <c r="H55" s="15">
        <v>50</v>
      </c>
      <c r="I55" s="15" t="s">
        <v>32</v>
      </c>
      <c r="J55" s="15"/>
      <c r="K55" s="15">
        <f t="shared" si="13"/>
        <v>0</v>
      </c>
      <c r="L55" s="15">
        <f t="shared" si="4"/>
        <v>0</v>
      </c>
      <c r="M55" s="15"/>
      <c r="N55" s="15"/>
      <c r="O55" s="15">
        <f t="shared" si="5"/>
        <v>0</v>
      </c>
      <c r="P55" s="17"/>
      <c r="Q55" s="17"/>
      <c r="R55" s="15"/>
      <c r="S55" s="15" t="e">
        <f t="shared" si="6"/>
        <v>#DIV/0!</v>
      </c>
      <c r="T55" s="15" t="e">
        <f t="shared" si="7"/>
        <v>#DIV/0!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 t="s">
        <v>39</v>
      </c>
      <c r="AB55" s="15">
        <f t="shared" si="14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91</v>
      </c>
      <c r="B56" s="1" t="s">
        <v>31</v>
      </c>
      <c r="C56" s="1">
        <v>145.54</v>
      </c>
      <c r="D56" s="1">
        <v>479.87700000000001</v>
      </c>
      <c r="E56" s="1">
        <v>378.22399999999999</v>
      </c>
      <c r="F56" s="1">
        <v>221.678</v>
      </c>
      <c r="G56" s="6">
        <v>1</v>
      </c>
      <c r="H56" s="1">
        <v>40</v>
      </c>
      <c r="I56" s="1" t="s">
        <v>32</v>
      </c>
      <c r="J56" s="1">
        <v>375.00400000000002</v>
      </c>
      <c r="K56" s="1">
        <f t="shared" si="13"/>
        <v>3.2199999999999704</v>
      </c>
      <c r="L56" s="1">
        <f t="shared" si="4"/>
        <v>92.308999999999969</v>
      </c>
      <c r="M56" s="1">
        <v>285.91500000000002</v>
      </c>
      <c r="N56" s="1">
        <v>109.3416</v>
      </c>
      <c r="O56" s="1">
        <f t="shared" si="5"/>
        <v>18.461799999999993</v>
      </c>
      <c r="P56" s="5"/>
      <c r="Q56" s="5"/>
      <c r="R56" s="1"/>
      <c r="S56" s="1">
        <f t="shared" si="6"/>
        <v>17.92997432536373</v>
      </c>
      <c r="T56" s="1">
        <f t="shared" si="7"/>
        <v>17.92997432536373</v>
      </c>
      <c r="U56" s="1">
        <v>37.305999999999997</v>
      </c>
      <c r="V56" s="1">
        <v>34.712400000000002</v>
      </c>
      <c r="W56" s="1">
        <v>33.991</v>
      </c>
      <c r="X56" s="1">
        <v>33.501199999999997</v>
      </c>
      <c r="Y56" s="1">
        <v>38.559199999999997</v>
      </c>
      <c r="Z56" s="1">
        <v>34.838000000000001</v>
      </c>
      <c r="AA56" s="18" t="s">
        <v>47</v>
      </c>
      <c r="AB56" s="1">
        <f t="shared" si="14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92</v>
      </c>
      <c r="B57" s="1" t="s">
        <v>38</v>
      </c>
      <c r="C57" s="1">
        <v>175</v>
      </c>
      <c r="D57" s="1">
        <v>264</v>
      </c>
      <c r="E57" s="1">
        <v>180</v>
      </c>
      <c r="F57" s="1">
        <v>231</v>
      </c>
      <c r="G57" s="6">
        <v>0.4</v>
      </c>
      <c r="H57" s="1">
        <v>40</v>
      </c>
      <c r="I57" s="1" t="s">
        <v>32</v>
      </c>
      <c r="J57" s="1">
        <v>179</v>
      </c>
      <c r="K57" s="1">
        <f t="shared" si="13"/>
        <v>1</v>
      </c>
      <c r="L57" s="1">
        <f t="shared" si="4"/>
        <v>156</v>
      </c>
      <c r="M57" s="1">
        <v>24</v>
      </c>
      <c r="N57" s="1"/>
      <c r="O57" s="1">
        <f t="shared" si="5"/>
        <v>31.2</v>
      </c>
      <c r="P57" s="5">
        <f t="shared" ref="P57:P58" si="17">10*O57-N57-F57</f>
        <v>81</v>
      </c>
      <c r="Q57" s="5"/>
      <c r="R57" s="1"/>
      <c r="S57" s="1">
        <f t="shared" si="6"/>
        <v>10</v>
      </c>
      <c r="T57" s="1">
        <f t="shared" si="7"/>
        <v>7.4038461538461542</v>
      </c>
      <c r="U57" s="1">
        <v>28.2</v>
      </c>
      <c r="V57" s="1">
        <v>35.200000000000003</v>
      </c>
      <c r="W57" s="1">
        <v>30</v>
      </c>
      <c r="X57" s="1">
        <v>28</v>
      </c>
      <c r="Y57" s="1">
        <v>44.2</v>
      </c>
      <c r="Z57" s="1">
        <v>49.4</v>
      </c>
      <c r="AA57" s="1"/>
      <c r="AB57" s="1">
        <f t="shared" si="14"/>
        <v>32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93</v>
      </c>
      <c r="B58" s="1" t="s">
        <v>38</v>
      </c>
      <c r="C58" s="1">
        <v>238</v>
      </c>
      <c r="D58" s="1">
        <v>90</v>
      </c>
      <c r="E58" s="1">
        <v>152</v>
      </c>
      <c r="F58" s="1">
        <v>123</v>
      </c>
      <c r="G58" s="6">
        <v>0.4</v>
      </c>
      <c r="H58" s="1">
        <v>40</v>
      </c>
      <c r="I58" s="1" t="s">
        <v>32</v>
      </c>
      <c r="J58" s="1">
        <v>174</v>
      </c>
      <c r="K58" s="1">
        <f t="shared" si="13"/>
        <v>-22</v>
      </c>
      <c r="L58" s="1">
        <f t="shared" si="4"/>
        <v>152</v>
      </c>
      <c r="M58" s="1"/>
      <c r="N58" s="1"/>
      <c r="O58" s="1">
        <f t="shared" si="5"/>
        <v>30.4</v>
      </c>
      <c r="P58" s="5">
        <f t="shared" si="17"/>
        <v>181</v>
      </c>
      <c r="Q58" s="5"/>
      <c r="R58" s="1"/>
      <c r="S58" s="1">
        <f t="shared" si="6"/>
        <v>10</v>
      </c>
      <c r="T58" s="1">
        <f t="shared" si="7"/>
        <v>4.0460526315789478</v>
      </c>
      <c r="U58" s="1">
        <v>21</v>
      </c>
      <c r="V58" s="1">
        <v>26.8</v>
      </c>
      <c r="W58" s="1">
        <v>27.8</v>
      </c>
      <c r="X58" s="1">
        <v>29.6</v>
      </c>
      <c r="Y58" s="1">
        <v>51.8</v>
      </c>
      <c r="Z58" s="1">
        <v>57</v>
      </c>
      <c r="AA58" s="1"/>
      <c r="AB58" s="1">
        <f t="shared" si="14"/>
        <v>72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5" t="s">
        <v>94</v>
      </c>
      <c r="B59" s="15" t="s">
        <v>31</v>
      </c>
      <c r="C59" s="15"/>
      <c r="D59" s="15"/>
      <c r="E59" s="15"/>
      <c r="F59" s="15"/>
      <c r="G59" s="16">
        <v>0</v>
      </c>
      <c r="H59" s="15">
        <v>50</v>
      </c>
      <c r="I59" s="15" t="s">
        <v>32</v>
      </c>
      <c r="J59" s="15"/>
      <c r="K59" s="15">
        <f t="shared" si="13"/>
        <v>0</v>
      </c>
      <c r="L59" s="15">
        <f t="shared" si="4"/>
        <v>0</v>
      </c>
      <c r="M59" s="15"/>
      <c r="N59" s="15"/>
      <c r="O59" s="15">
        <f t="shared" si="5"/>
        <v>0</v>
      </c>
      <c r="P59" s="17"/>
      <c r="Q59" s="17"/>
      <c r="R59" s="15"/>
      <c r="S59" s="15" t="e">
        <f t="shared" si="6"/>
        <v>#DIV/0!</v>
      </c>
      <c r="T59" s="15" t="e">
        <f t="shared" si="7"/>
        <v>#DIV/0!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 t="s">
        <v>39</v>
      </c>
      <c r="AB59" s="15">
        <f t="shared" si="14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24" t="s">
        <v>95</v>
      </c>
      <c r="B60" s="24" t="s">
        <v>31</v>
      </c>
      <c r="C60" s="24">
        <v>89.620999999999995</v>
      </c>
      <c r="D60" s="24">
        <v>200.53899999999999</v>
      </c>
      <c r="E60" s="24">
        <v>192.56399999999999</v>
      </c>
      <c r="F60" s="24">
        <v>64.415999999999997</v>
      </c>
      <c r="G60" s="25">
        <v>1</v>
      </c>
      <c r="H60" s="24">
        <v>50</v>
      </c>
      <c r="I60" s="24" t="s">
        <v>32</v>
      </c>
      <c r="J60" s="24">
        <v>191.65</v>
      </c>
      <c r="K60" s="24">
        <f t="shared" si="13"/>
        <v>0.91399999999998727</v>
      </c>
      <c r="L60" s="24">
        <f t="shared" si="4"/>
        <v>155.679</v>
      </c>
      <c r="M60" s="24">
        <v>36.884999999999998</v>
      </c>
      <c r="N60" s="24">
        <v>10.55180000000003</v>
      </c>
      <c r="O60" s="24">
        <f t="shared" si="5"/>
        <v>31.1358</v>
      </c>
      <c r="P60" s="26">
        <f>12*O60-N60-F60</f>
        <v>298.66179999999997</v>
      </c>
      <c r="Q60" s="26"/>
      <c r="R60" s="24"/>
      <c r="S60" s="24">
        <f t="shared" si="6"/>
        <v>12</v>
      </c>
      <c r="T60" s="24">
        <f t="shared" si="7"/>
        <v>2.4077685493868803</v>
      </c>
      <c r="U60" s="24">
        <v>16.3582</v>
      </c>
      <c r="V60" s="24">
        <v>18.440999999999999</v>
      </c>
      <c r="W60" s="24">
        <v>19.390799999999999</v>
      </c>
      <c r="X60" s="24">
        <v>21.095600000000001</v>
      </c>
      <c r="Y60" s="24">
        <v>22.2364</v>
      </c>
      <c r="Z60" s="24">
        <v>24.818000000000001</v>
      </c>
      <c r="AA60" s="24" t="s">
        <v>49</v>
      </c>
      <c r="AB60" s="24">
        <f t="shared" si="14"/>
        <v>299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96</v>
      </c>
      <c r="B61" s="1" t="s">
        <v>31</v>
      </c>
      <c r="C61" s="1">
        <v>112.657</v>
      </c>
      <c r="D61" s="1">
        <v>0.53900000000000003</v>
      </c>
      <c r="E61" s="1">
        <v>36.856999999999999</v>
      </c>
      <c r="F61" s="1">
        <v>67.215999999999994</v>
      </c>
      <c r="G61" s="6">
        <v>1</v>
      </c>
      <c r="H61" s="1">
        <v>50</v>
      </c>
      <c r="I61" s="1" t="s">
        <v>32</v>
      </c>
      <c r="J61" s="1">
        <v>39.549999999999997</v>
      </c>
      <c r="K61" s="1">
        <f t="shared" si="13"/>
        <v>-2.6929999999999978</v>
      </c>
      <c r="L61" s="1">
        <f t="shared" si="4"/>
        <v>36.856999999999999</v>
      </c>
      <c r="M61" s="1"/>
      <c r="N61" s="1">
        <v>10.55420000000001</v>
      </c>
      <c r="O61" s="1">
        <f t="shared" si="5"/>
        <v>7.3713999999999995</v>
      </c>
      <c r="P61" s="5"/>
      <c r="Q61" s="5"/>
      <c r="R61" s="1"/>
      <c r="S61" s="1">
        <f t="shared" si="6"/>
        <v>10.550261822720245</v>
      </c>
      <c r="T61" s="1">
        <f t="shared" si="7"/>
        <v>10.550261822720245</v>
      </c>
      <c r="U61" s="1">
        <v>8.1316000000000006</v>
      </c>
      <c r="V61" s="1">
        <v>8.1248000000000005</v>
      </c>
      <c r="W61" s="1">
        <v>9.1471999999999998</v>
      </c>
      <c r="X61" s="1">
        <v>12.1142</v>
      </c>
      <c r="Y61" s="1">
        <v>15.345000000000001</v>
      </c>
      <c r="Z61" s="1">
        <v>14.795999999999999</v>
      </c>
      <c r="AA61" s="1"/>
      <c r="AB61" s="1">
        <f t="shared" si="14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5" t="s">
        <v>97</v>
      </c>
      <c r="B62" s="15" t="s">
        <v>38</v>
      </c>
      <c r="C62" s="15"/>
      <c r="D62" s="15"/>
      <c r="E62" s="15"/>
      <c r="F62" s="15"/>
      <c r="G62" s="16">
        <v>0</v>
      </c>
      <c r="H62" s="15">
        <v>50</v>
      </c>
      <c r="I62" s="15" t="s">
        <v>32</v>
      </c>
      <c r="J62" s="15"/>
      <c r="K62" s="15">
        <f t="shared" si="13"/>
        <v>0</v>
      </c>
      <c r="L62" s="15">
        <f t="shared" si="4"/>
        <v>0</v>
      </c>
      <c r="M62" s="15"/>
      <c r="N62" s="15"/>
      <c r="O62" s="15">
        <f t="shared" si="5"/>
        <v>0</v>
      </c>
      <c r="P62" s="17"/>
      <c r="Q62" s="17"/>
      <c r="R62" s="15"/>
      <c r="S62" s="15" t="e">
        <f t="shared" si="6"/>
        <v>#DIV/0!</v>
      </c>
      <c r="T62" s="15" t="e">
        <f t="shared" si="7"/>
        <v>#DIV/0!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 t="s">
        <v>39</v>
      </c>
      <c r="AB62" s="15">
        <f t="shared" si="14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2" t="s">
        <v>98</v>
      </c>
      <c r="B63" s="12" t="s">
        <v>31</v>
      </c>
      <c r="C63" s="12"/>
      <c r="D63" s="12">
        <v>42.031999999999996</v>
      </c>
      <c r="E63" s="12">
        <v>40.631999999999998</v>
      </c>
      <c r="F63" s="12"/>
      <c r="G63" s="13">
        <v>0</v>
      </c>
      <c r="H63" s="12" t="e">
        <v>#N/A</v>
      </c>
      <c r="I63" s="12" t="s">
        <v>60</v>
      </c>
      <c r="J63" s="12">
        <v>50.832000000000001</v>
      </c>
      <c r="K63" s="12">
        <f t="shared" si="13"/>
        <v>-10.200000000000003</v>
      </c>
      <c r="L63" s="12">
        <f t="shared" si="4"/>
        <v>0</v>
      </c>
      <c r="M63" s="12">
        <v>40.631999999999998</v>
      </c>
      <c r="N63" s="12"/>
      <c r="O63" s="12">
        <f t="shared" si="5"/>
        <v>0</v>
      </c>
      <c r="P63" s="14"/>
      <c r="Q63" s="14"/>
      <c r="R63" s="12"/>
      <c r="S63" s="12" t="e">
        <f t="shared" si="6"/>
        <v>#DIV/0!</v>
      </c>
      <c r="T63" s="12" t="e">
        <f t="shared" si="7"/>
        <v>#DIV/0!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/>
      <c r="AB63" s="12">
        <f t="shared" si="14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99</v>
      </c>
      <c r="B64" s="1" t="s">
        <v>38</v>
      </c>
      <c r="C64" s="1">
        <v>316</v>
      </c>
      <c r="D64" s="1">
        <v>979</v>
      </c>
      <c r="E64" s="1">
        <v>408</v>
      </c>
      <c r="F64" s="1">
        <v>785</v>
      </c>
      <c r="G64" s="6">
        <v>0.4</v>
      </c>
      <c r="H64" s="1">
        <v>40</v>
      </c>
      <c r="I64" s="1" t="s">
        <v>32</v>
      </c>
      <c r="J64" s="1">
        <v>411</v>
      </c>
      <c r="K64" s="1">
        <f t="shared" si="13"/>
        <v>-3</v>
      </c>
      <c r="L64" s="1">
        <f t="shared" si="4"/>
        <v>408</v>
      </c>
      <c r="M64" s="1"/>
      <c r="N64" s="1">
        <v>67.000000000000284</v>
      </c>
      <c r="O64" s="1">
        <f t="shared" si="5"/>
        <v>81.599999999999994</v>
      </c>
      <c r="P64" s="5"/>
      <c r="Q64" s="5"/>
      <c r="R64" s="1"/>
      <c r="S64" s="1">
        <f t="shared" si="6"/>
        <v>10.441176470588239</v>
      </c>
      <c r="T64" s="1">
        <f t="shared" si="7"/>
        <v>10.441176470588239</v>
      </c>
      <c r="U64" s="1">
        <v>97.4</v>
      </c>
      <c r="V64" s="1">
        <v>107.8</v>
      </c>
      <c r="W64" s="1">
        <v>95.8</v>
      </c>
      <c r="X64" s="1">
        <v>89.2</v>
      </c>
      <c r="Y64" s="1">
        <v>99.8</v>
      </c>
      <c r="Z64" s="1">
        <v>107</v>
      </c>
      <c r="AA64" s="1"/>
      <c r="AB64" s="1">
        <f t="shared" si="14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100</v>
      </c>
      <c r="B65" s="1" t="s">
        <v>38</v>
      </c>
      <c r="C65" s="1">
        <v>652</v>
      </c>
      <c r="D65" s="1">
        <v>714</v>
      </c>
      <c r="E65" s="1">
        <v>762</v>
      </c>
      <c r="F65" s="1">
        <v>509</v>
      </c>
      <c r="G65" s="6">
        <v>0.4</v>
      </c>
      <c r="H65" s="1">
        <v>40</v>
      </c>
      <c r="I65" s="1" t="s">
        <v>32</v>
      </c>
      <c r="J65" s="1">
        <v>763</v>
      </c>
      <c r="K65" s="1">
        <f t="shared" si="13"/>
        <v>-1</v>
      </c>
      <c r="L65" s="1">
        <f t="shared" si="4"/>
        <v>320</v>
      </c>
      <c r="M65" s="1">
        <v>442</v>
      </c>
      <c r="N65" s="1">
        <v>112.2</v>
      </c>
      <c r="O65" s="1">
        <f t="shared" si="5"/>
        <v>64</v>
      </c>
      <c r="P65" s="5">
        <f t="shared" ref="P65:P67" si="18">10*O65-N65-F65</f>
        <v>18.799999999999955</v>
      </c>
      <c r="Q65" s="5"/>
      <c r="R65" s="1"/>
      <c r="S65" s="1">
        <f t="shared" si="6"/>
        <v>10</v>
      </c>
      <c r="T65" s="1">
        <f t="shared" si="7"/>
        <v>9.7062500000000007</v>
      </c>
      <c r="U65" s="1">
        <v>74</v>
      </c>
      <c r="V65" s="1">
        <v>77.8</v>
      </c>
      <c r="W65" s="1">
        <v>71.8</v>
      </c>
      <c r="X65" s="1">
        <v>95.4</v>
      </c>
      <c r="Y65" s="1">
        <v>110.4</v>
      </c>
      <c r="Z65" s="1">
        <v>89.6</v>
      </c>
      <c r="AA65" s="1"/>
      <c r="AB65" s="1">
        <f t="shared" si="14"/>
        <v>8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101</v>
      </c>
      <c r="B66" s="1" t="s">
        <v>31</v>
      </c>
      <c r="C66" s="1">
        <v>48.317</v>
      </c>
      <c r="D66" s="1">
        <v>443.60399999999998</v>
      </c>
      <c r="E66" s="1">
        <v>337.589</v>
      </c>
      <c r="F66" s="1">
        <v>125.723</v>
      </c>
      <c r="G66" s="6">
        <v>1</v>
      </c>
      <c r="H66" s="1">
        <v>40</v>
      </c>
      <c r="I66" s="1" t="s">
        <v>32</v>
      </c>
      <c r="J66" s="1">
        <v>330.09399999999999</v>
      </c>
      <c r="K66" s="1">
        <f t="shared" si="13"/>
        <v>7.4950000000000045</v>
      </c>
      <c r="L66" s="1">
        <f t="shared" si="4"/>
        <v>166.655</v>
      </c>
      <c r="M66" s="1">
        <v>170.934</v>
      </c>
      <c r="N66" s="1">
        <v>25.046000000000021</v>
      </c>
      <c r="O66" s="1">
        <f t="shared" si="5"/>
        <v>33.331000000000003</v>
      </c>
      <c r="P66" s="5">
        <f t="shared" si="18"/>
        <v>182.541</v>
      </c>
      <c r="Q66" s="5"/>
      <c r="R66" s="1"/>
      <c r="S66" s="1">
        <f t="shared" si="6"/>
        <v>10</v>
      </c>
      <c r="T66" s="1">
        <f t="shared" si="7"/>
        <v>4.5233866370645943</v>
      </c>
      <c r="U66" s="1">
        <v>27.624400000000001</v>
      </c>
      <c r="V66" s="1">
        <v>28.455400000000001</v>
      </c>
      <c r="W66" s="1">
        <v>33.6736</v>
      </c>
      <c r="X66" s="1">
        <v>35.482399999999998</v>
      </c>
      <c r="Y66" s="1">
        <v>31.778400000000001</v>
      </c>
      <c r="Z66" s="1">
        <v>34.468000000000004</v>
      </c>
      <c r="AA66" s="1"/>
      <c r="AB66" s="1">
        <f t="shared" si="14"/>
        <v>183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102</v>
      </c>
      <c r="B67" s="1" t="s">
        <v>31</v>
      </c>
      <c r="C67" s="1">
        <v>168.613</v>
      </c>
      <c r="D67" s="1">
        <v>427.11700000000002</v>
      </c>
      <c r="E67" s="1">
        <v>429.53</v>
      </c>
      <c r="F67" s="1">
        <v>147.62100000000001</v>
      </c>
      <c r="G67" s="6">
        <v>1</v>
      </c>
      <c r="H67" s="1">
        <v>40</v>
      </c>
      <c r="I67" s="1" t="s">
        <v>32</v>
      </c>
      <c r="J67" s="1">
        <v>421.76100000000002</v>
      </c>
      <c r="K67" s="1">
        <f t="shared" si="13"/>
        <v>7.7689999999999486</v>
      </c>
      <c r="L67" s="1">
        <f t="shared" si="4"/>
        <v>165.51999999999998</v>
      </c>
      <c r="M67" s="1">
        <v>264.01</v>
      </c>
      <c r="N67" s="1">
        <v>9.6920000000000357</v>
      </c>
      <c r="O67" s="1">
        <f t="shared" si="5"/>
        <v>33.103999999999999</v>
      </c>
      <c r="P67" s="5">
        <f t="shared" si="18"/>
        <v>173.72699999999995</v>
      </c>
      <c r="Q67" s="5"/>
      <c r="R67" s="1"/>
      <c r="S67" s="1">
        <f t="shared" si="6"/>
        <v>10</v>
      </c>
      <c r="T67" s="1">
        <f t="shared" si="7"/>
        <v>4.7520843402609971</v>
      </c>
      <c r="U67" s="1">
        <v>26.715599999999998</v>
      </c>
      <c r="V67" s="1">
        <v>27.543600000000001</v>
      </c>
      <c r="W67" s="1">
        <v>32.130200000000002</v>
      </c>
      <c r="X67" s="1">
        <v>33.748600000000003</v>
      </c>
      <c r="Y67" s="1">
        <v>39.614800000000002</v>
      </c>
      <c r="Z67" s="1">
        <v>38.5792</v>
      </c>
      <c r="AA67" s="1"/>
      <c r="AB67" s="1">
        <f t="shared" si="14"/>
        <v>174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2" t="s">
        <v>103</v>
      </c>
      <c r="B68" s="12" t="s">
        <v>31</v>
      </c>
      <c r="C68" s="12"/>
      <c r="D68" s="12">
        <v>155.446</v>
      </c>
      <c r="E68" s="12">
        <v>155.446</v>
      </c>
      <c r="F68" s="12"/>
      <c r="G68" s="13">
        <v>0</v>
      </c>
      <c r="H68" s="12" t="e">
        <v>#N/A</v>
      </c>
      <c r="I68" s="12" t="s">
        <v>60</v>
      </c>
      <c r="J68" s="12">
        <v>160.946</v>
      </c>
      <c r="K68" s="12">
        <f t="shared" ref="K68:K99" si="19">E68-J68</f>
        <v>-5.5</v>
      </c>
      <c r="L68" s="12">
        <f t="shared" si="4"/>
        <v>0</v>
      </c>
      <c r="M68" s="12">
        <v>155.446</v>
      </c>
      <c r="N68" s="12"/>
      <c r="O68" s="12">
        <f t="shared" si="5"/>
        <v>0</v>
      </c>
      <c r="P68" s="14"/>
      <c r="Q68" s="14"/>
      <c r="R68" s="12"/>
      <c r="S68" s="12" t="e">
        <f t="shared" si="6"/>
        <v>#DIV/0!</v>
      </c>
      <c r="T68" s="12" t="e">
        <f t="shared" si="7"/>
        <v>#DIV/0!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/>
      <c r="AB68" s="12">
        <f t="shared" si="14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5" t="s">
        <v>104</v>
      </c>
      <c r="B69" s="15" t="s">
        <v>31</v>
      </c>
      <c r="C69" s="15"/>
      <c r="D69" s="15">
        <v>106.685</v>
      </c>
      <c r="E69" s="15">
        <v>106.685</v>
      </c>
      <c r="F69" s="15"/>
      <c r="G69" s="16">
        <v>0</v>
      </c>
      <c r="H69" s="15">
        <v>40</v>
      </c>
      <c r="I69" s="15" t="s">
        <v>32</v>
      </c>
      <c r="J69" s="15">
        <v>106.685</v>
      </c>
      <c r="K69" s="15">
        <f t="shared" si="19"/>
        <v>0</v>
      </c>
      <c r="L69" s="15">
        <f t="shared" ref="L69:L102" si="20">E69-M69</f>
        <v>0</v>
      </c>
      <c r="M69" s="15">
        <v>106.685</v>
      </c>
      <c r="N69" s="15"/>
      <c r="O69" s="15">
        <f t="shared" ref="O69:O102" si="21">L69/5</f>
        <v>0</v>
      </c>
      <c r="P69" s="17"/>
      <c r="Q69" s="17"/>
      <c r="R69" s="15"/>
      <c r="S69" s="15" t="e">
        <f t="shared" ref="S69:S102" si="22">(F69+N69+P69)/O69</f>
        <v>#DIV/0!</v>
      </c>
      <c r="T69" s="15" t="e">
        <f t="shared" ref="T69:T102" si="23">(F69+N69)/O69</f>
        <v>#DIV/0!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 t="s">
        <v>39</v>
      </c>
      <c r="AB69" s="15">
        <f t="shared" si="14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2" t="s">
        <v>105</v>
      </c>
      <c r="B70" s="12" t="s">
        <v>38</v>
      </c>
      <c r="C70" s="12"/>
      <c r="D70" s="12">
        <v>12</v>
      </c>
      <c r="E70" s="12">
        <v>12</v>
      </c>
      <c r="F70" s="12"/>
      <c r="G70" s="13">
        <v>0</v>
      </c>
      <c r="H70" s="12" t="e">
        <v>#N/A</v>
      </c>
      <c r="I70" s="12" t="s">
        <v>60</v>
      </c>
      <c r="J70" s="12">
        <v>12</v>
      </c>
      <c r="K70" s="12">
        <f t="shared" si="19"/>
        <v>0</v>
      </c>
      <c r="L70" s="12">
        <f t="shared" si="20"/>
        <v>0</v>
      </c>
      <c r="M70" s="12">
        <v>12</v>
      </c>
      <c r="N70" s="12"/>
      <c r="O70" s="12">
        <f t="shared" si="21"/>
        <v>0</v>
      </c>
      <c r="P70" s="14"/>
      <c r="Q70" s="14"/>
      <c r="R70" s="12"/>
      <c r="S70" s="12" t="e">
        <f t="shared" si="22"/>
        <v>#DIV/0!</v>
      </c>
      <c r="T70" s="12" t="e">
        <f t="shared" si="23"/>
        <v>#DIV/0!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/>
      <c r="AB70" s="12">
        <f t="shared" ref="AB70:AB102" si="24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106</v>
      </c>
      <c r="B71" s="1" t="s">
        <v>31</v>
      </c>
      <c r="C71" s="1">
        <v>62.295999999999999</v>
      </c>
      <c r="D71" s="1">
        <v>99.876999999999995</v>
      </c>
      <c r="E71" s="1">
        <v>54.271000000000001</v>
      </c>
      <c r="F71" s="1">
        <v>80.834999999999994</v>
      </c>
      <c r="G71" s="6">
        <v>1</v>
      </c>
      <c r="H71" s="1">
        <v>30</v>
      </c>
      <c r="I71" s="1" t="s">
        <v>32</v>
      </c>
      <c r="J71" s="1">
        <v>58.8</v>
      </c>
      <c r="K71" s="1">
        <f t="shared" si="19"/>
        <v>-4.5289999999999964</v>
      </c>
      <c r="L71" s="1">
        <f t="shared" si="20"/>
        <v>54.271000000000001</v>
      </c>
      <c r="M71" s="1"/>
      <c r="N71" s="1">
        <v>41.812600000000003</v>
      </c>
      <c r="O71" s="1">
        <f t="shared" si="21"/>
        <v>10.854200000000001</v>
      </c>
      <c r="P71" s="5"/>
      <c r="Q71" s="5"/>
      <c r="R71" s="1"/>
      <c r="S71" s="1">
        <f t="shared" si="22"/>
        <v>11.299552247056438</v>
      </c>
      <c r="T71" s="1">
        <f t="shared" si="23"/>
        <v>11.299552247056438</v>
      </c>
      <c r="U71" s="1">
        <v>14.3536</v>
      </c>
      <c r="V71" s="1">
        <v>13.3018</v>
      </c>
      <c r="W71" s="1">
        <v>10.478999999999999</v>
      </c>
      <c r="X71" s="1">
        <v>13.378</v>
      </c>
      <c r="Y71" s="1">
        <v>13.002599999999999</v>
      </c>
      <c r="Z71" s="1">
        <v>10.766</v>
      </c>
      <c r="AA71" s="1"/>
      <c r="AB71" s="1">
        <f t="shared" si="24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5" t="s">
        <v>107</v>
      </c>
      <c r="B72" s="15" t="s">
        <v>38</v>
      </c>
      <c r="C72" s="15"/>
      <c r="D72" s="15"/>
      <c r="E72" s="15"/>
      <c r="F72" s="15"/>
      <c r="G72" s="16">
        <v>0</v>
      </c>
      <c r="H72" s="15">
        <v>60</v>
      </c>
      <c r="I72" s="15" t="s">
        <v>32</v>
      </c>
      <c r="J72" s="15"/>
      <c r="K72" s="15">
        <f t="shared" si="19"/>
        <v>0</v>
      </c>
      <c r="L72" s="15">
        <f t="shared" si="20"/>
        <v>0</v>
      </c>
      <c r="M72" s="15"/>
      <c r="N72" s="15"/>
      <c r="O72" s="15">
        <f t="shared" si="21"/>
        <v>0</v>
      </c>
      <c r="P72" s="17"/>
      <c r="Q72" s="17"/>
      <c r="R72" s="15"/>
      <c r="S72" s="15" t="e">
        <f t="shared" si="22"/>
        <v>#DIV/0!</v>
      </c>
      <c r="T72" s="15" t="e">
        <f t="shared" si="23"/>
        <v>#DIV/0!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 t="s">
        <v>39</v>
      </c>
      <c r="AB72" s="15">
        <f t="shared" si="24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5" t="s">
        <v>108</v>
      </c>
      <c r="B73" s="15" t="s">
        <v>38</v>
      </c>
      <c r="C73" s="15"/>
      <c r="D73" s="15"/>
      <c r="E73" s="15"/>
      <c r="F73" s="15"/>
      <c r="G73" s="16">
        <v>0</v>
      </c>
      <c r="H73" s="15">
        <v>50</v>
      </c>
      <c r="I73" s="15" t="s">
        <v>32</v>
      </c>
      <c r="J73" s="15"/>
      <c r="K73" s="15">
        <f t="shared" si="19"/>
        <v>0</v>
      </c>
      <c r="L73" s="15">
        <f t="shared" si="20"/>
        <v>0</v>
      </c>
      <c r="M73" s="15"/>
      <c r="N73" s="15"/>
      <c r="O73" s="15">
        <f t="shared" si="21"/>
        <v>0</v>
      </c>
      <c r="P73" s="17"/>
      <c r="Q73" s="17"/>
      <c r="R73" s="15"/>
      <c r="S73" s="15" t="e">
        <f t="shared" si="22"/>
        <v>#DIV/0!</v>
      </c>
      <c r="T73" s="15" t="e">
        <f t="shared" si="23"/>
        <v>#DIV/0!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 t="s">
        <v>39</v>
      </c>
      <c r="AB73" s="15">
        <f t="shared" si="24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5" t="s">
        <v>109</v>
      </c>
      <c r="B74" s="15" t="s">
        <v>38</v>
      </c>
      <c r="C74" s="15"/>
      <c r="D74" s="15"/>
      <c r="E74" s="15"/>
      <c r="F74" s="15"/>
      <c r="G74" s="16">
        <v>0</v>
      </c>
      <c r="H74" s="15">
        <v>50</v>
      </c>
      <c r="I74" s="15" t="s">
        <v>32</v>
      </c>
      <c r="J74" s="15"/>
      <c r="K74" s="15">
        <f t="shared" si="19"/>
        <v>0</v>
      </c>
      <c r="L74" s="15">
        <f t="shared" si="20"/>
        <v>0</v>
      </c>
      <c r="M74" s="15"/>
      <c r="N74" s="15"/>
      <c r="O74" s="15">
        <f t="shared" si="21"/>
        <v>0</v>
      </c>
      <c r="P74" s="17"/>
      <c r="Q74" s="17"/>
      <c r="R74" s="15"/>
      <c r="S74" s="15" t="e">
        <f t="shared" si="22"/>
        <v>#DIV/0!</v>
      </c>
      <c r="T74" s="15" t="e">
        <f t="shared" si="23"/>
        <v>#DIV/0!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 t="s">
        <v>39</v>
      </c>
      <c r="AB74" s="15">
        <f t="shared" si="24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5" t="s">
        <v>110</v>
      </c>
      <c r="B75" s="15" t="s">
        <v>38</v>
      </c>
      <c r="C75" s="15"/>
      <c r="D75" s="15"/>
      <c r="E75" s="15"/>
      <c r="F75" s="15"/>
      <c r="G75" s="16">
        <v>0</v>
      </c>
      <c r="H75" s="15">
        <v>30</v>
      </c>
      <c r="I75" s="15" t="s">
        <v>32</v>
      </c>
      <c r="J75" s="15"/>
      <c r="K75" s="15">
        <f t="shared" si="19"/>
        <v>0</v>
      </c>
      <c r="L75" s="15">
        <f t="shared" si="20"/>
        <v>0</v>
      </c>
      <c r="M75" s="15"/>
      <c r="N75" s="15"/>
      <c r="O75" s="15">
        <f t="shared" si="21"/>
        <v>0</v>
      </c>
      <c r="P75" s="17"/>
      <c r="Q75" s="17"/>
      <c r="R75" s="15"/>
      <c r="S75" s="15" t="e">
        <f t="shared" si="22"/>
        <v>#DIV/0!</v>
      </c>
      <c r="T75" s="15" t="e">
        <f t="shared" si="23"/>
        <v>#DIV/0!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 t="s">
        <v>39</v>
      </c>
      <c r="AB75" s="15">
        <f t="shared" si="24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5" t="s">
        <v>111</v>
      </c>
      <c r="B76" s="15" t="s">
        <v>38</v>
      </c>
      <c r="C76" s="15"/>
      <c r="D76" s="15"/>
      <c r="E76" s="15"/>
      <c r="F76" s="15"/>
      <c r="G76" s="16">
        <v>0</v>
      </c>
      <c r="H76" s="15">
        <v>55</v>
      </c>
      <c r="I76" s="15" t="s">
        <v>32</v>
      </c>
      <c r="J76" s="15"/>
      <c r="K76" s="15">
        <f t="shared" si="19"/>
        <v>0</v>
      </c>
      <c r="L76" s="15">
        <f t="shared" si="20"/>
        <v>0</v>
      </c>
      <c r="M76" s="15"/>
      <c r="N76" s="15"/>
      <c r="O76" s="15">
        <f t="shared" si="21"/>
        <v>0</v>
      </c>
      <c r="P76" s="17"/>
      <c r="Q76" s="17"/>
      <c r="R76" s="15"/>
      <c r="S76" s="15" t="e">
        <f t="shared" si="22"/>
        <v>#DIV/0!</v>
      </c>
      <c r="T76" s="15" t="e">
        <f t="shared" si="23"/>
        <v>#DIV/0!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 t="s">
        <v>39</v>
      </c>
      <c r="AB76" s="15">
        <f t="shared" si="24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5" t="s">
        <v>112</v>
      </c>
      <c r="B77" s="15" t="s">
        <v>38</v>
      </c>
      <c r="C77" s="15"/>
      <c r="D77" s="15"/>
      <c r="E77" s="15"/>
      <c r="F77" s="15"/>
      <c r="G77" s="16">
        <v>0</v>
      </c>
      <c r="H77" s="15">
        <v>40</v>
      </c>
      <c r="I77" s="15" t="s">
        <v>32</v>
      </c>
      <c r="J77" s="15"/>
      <c r="K77" s="15">
        <f t="shared" si="19"/>
        <v>0</v>
      </c>
      <c r="L77" s="15">
        <f t="shared" si="20"/>
        <v>0</v>
      </c>
      <c r="M77" s="15"/>
      <c r="N77" s="15"/>
      <c r="O77" s="15">
        <f t="shared" si="21"/>
        <v>0</v>
      </c>
      <c r="P77" s="17"/>
      <c r="Q77" s="17"/>
      <c r="R77" s="15"/>
      <c r="S77" s="15" t="e">
        <f t="shared" si="22"/>
        <v>#DIV/0!</v>
      </c>
      <c r="T77" s="15" t="e">
        <f t="shared" si="23"/>
        <v>#DIV/0!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 t="s">
        <v>39</v>
      </c>
      <c r="AB77" s="15">
        <f t="shared" si="24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113</v>
      </c>
      <c r="B78" s="1" t="s">
        <v>38</v>
      </c>
      <c r="C78" s="1">
        <v>3</v>
      </c>
      <c r="D78" s="1">
        <v>102</v>
      </c>
      <c r="E78" s="1">
        <v>2</v>
      </c>
      <c r="F78" s="1">
        <v>100</v>
      </c>
      <c r="G78" s="6">
        <v>0.4</v>
      </c>
      <c r="H78" s="1">
        <v>50</v>
      </c>
      <c r="I78" s="1" t="s">
        <v>32</v>
      </c>
      <c r="J78" s="1">
        <v>2</v>
      </c>
      <c r="K78" s="1">
        <f t="shared" si="19"/>
        <v>0</v>
      </c>
      <c r="L78" s="1">
        <f t="shared" si="20"/>
        <v>2</v>
      </c>
      <c r="M78" s="1"/>
      <c r="N78" s="1"/>
      <c r="O78" s="1">
        <f t="shared" si="21"/>
        <v>0.4</v>
      </c>
      <c r="P78" s="5"/>
      <c r="Q78" s="5"/>
      <c r="R78" s="1"/>
      <c r="S78" s="1">
        <f t="shared" si="22"/>
        <v>250</v>
      </c>
      <c r="T78" s="1">
        <f t="shared" si="23"/>
        <v>250</v>
      </c>
      <c r="U78" s="1">
        <v>4.4000000000000004</v>
      </c>
      <c r="V78" s="1">
        <v>8.8000000000000007</v>
      </c>
      <c r="W78" s="1">
        <v>9.6</v>
      </c>
      <c r="X78" s="1">
        <v>13.4</v>
      </c>
      <c r="Y78" s="1">
        <v>14.6</v>
      </c>
      <c r="Z78" s="1">
        <v>10.4</v>
      </c>
      <c r="AA78" s="1" t="s">
        <v>114</v>
      </c>
      <c r="AB78" s="1">
        <f t="shared" si="24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5" t="s">
        <v>115</v>
      </c>
      <c r="B79" s="15" t="s">
        <v>38</v>
      </c>
      <c r="C79" s="15"/>
      <c r="D79" s="15"/>
      <c r="E79" s="15"/>
      <c r="F79" s="15"/>
      <c r="G79" s="16">
        <v>0</v>
      </c>
      <c r="H79" s="15">
        <v>150</v>
      </c>
      <c r="I79" s="15" t="s">
        <v>32</v>
      </c>
      <c r="J79" s="15"/>
      <c r="K79" s="15">
        <f t="shared" si="19"/>
        <v>0</v>
      </c>
      <c r="L79" s="15">
        <f t="shared" si="20"/>
        <v>0</v>
      </c>
      <c r="M79" s="15"/>
      <c r="N79" s="15"/>
      <c r="O79" s="15">
        <f t="shared" si="21"/>
        <v>0</v>
      </c>
      <c r="P79" s="17"/>
      <c r="Q79" s="17"/>
      <c r="R79" s="15"/>
      <c r="S79" s="15" t="e">
        <f t="shared" si="22"/>
        <v>#DIV/0!</v>
      </c>
      <c r="T79" s="15" t="e">
        <f t="shared" si="23"/>
        <v>#DIV/0!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 t="s">
        <v>39</v>
      </c>
      <c r="AB79" s="15">
        <f t="shared" si="24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116</v>
      </c>
      <c r="B80" s="1" t="s">
        <v>38</v>
      </c>
      <c r="C80" s="1">
        <v>2</v>
      </c>
      <c r="D80" s="1">
        <v>161</v>
      </c>
      <c r="E80" s="1">
        <v>55</v>
      </c>
      <c r="F80" s="1">
        <v>106</v>
      </c>
      <c r="G80" s="6">
        <v>0.06</v>
      </c>
      <c r="H80" s="1">
        <v>60</v>
      </c>
      <c r="I80" s="1" t="s">
        <v>32</v>
      </c>
      <c r="J80" s="1">
        <v>56</v>
      </c>
      <c r="K80" s="1">
        <f t="shared" si="19"/>
        <v>-1</v>
      </c>
      <c r="L80" s="1">
        <f t="shared" si="20"/>
        <v>55</v>
      </c>
      <c r="M80" s="1"/>
      <c r="N80" s="1"/>
      <c r="O80" s="1">
        <f t="shared" si="21"/>
        <v>11</v>
      </c>
      <c r="P80" s="5"/>
      <c r="Q80" s="5"/>
      <c r="R80" s="1"/>
      <c r="S80" s="1">
        <f t="shared" si="22"/>
        <v>9.6363636363636367</v>
      </c>
      <c r="T80" s="1">
        <f t="shared" si="23"/>
        <v>9.6363636363636367</v>
      </c>
      <c r="U80" s="1">
        <v>6.4</v>
      </c>
      <c r="V80" s="1">
        <v>7.4</v>
      </c>
      <c r="W80" s="1">
        <v>13</v>
      </c>
      <c r="X80" s="1">
        <v>16.399999999999999</v>
      </c>
      <c r="Y80" s="1">
        <v>6.4</v>
      </c>
      <c r="Z80" s="1">
        <v>-0.4</v>
      </c>
      <c r="AA80" s="10" t="s">
        <v>143</v>
      </c>
      <c r="AB80" s="1">
        <f t="shared" si="24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117</v>
      </c>
      <c r="B81" s="1" t="s">
        <v>38</v>
      </c>
      <c r="C81" s="1"/>
      <c r="D81" s="1">
        <v>20</v>
      </c>
      <c r="E81" s="1">
        <v>10</v>
      </c>
      <c r="F81" s="1">
        <v>10</v>
      </c>
      <c r="G81" s="6">
        <v>0.15</v>
      </c>
      <c r="H81" s="1">
        <v>60</v>
      </c>
      <c r="I81" s="1" t="s">
        <v>32</v>
      </c>
      <c r="J81" s="1">
        <v>10</v>
      </c>
      <c r="K81" s="1">
        <f t="shared" si="19"/>
        <v>0</v>
      </c>
      <c r="L81" s="1">
        <f t="shared" si="20"/>
        <v>10</v>
      </c>
      <c r="M81" s="1"/>
      <c r="N81" s="1">
        <v>20</v>
      </c>
      <c r="O81" s="1">
        <f t="shared" si="21"/>
        <v>2</v>
      </c>
      <c r="P81" s="5"/>
      <c r="Q81" s="5"/>
      <c r="R81" s="1"/>
      <c r="S81" s="1">
        <f t="shared" si="22"/>
        <v>15</v>
      </c>
      <c r="T81" s="1">
        <f t="shared" si="23"/>
        <v>15</v>
      </c>
      <c r="U81" s="1">
        <v>0</v>
      </c>
      <c r="V81" s="1">
        <v>0</v>
      </c>
      <c r="W81" s="1">
        <v>-0.2</v>
      </c>
      <c r="X81" s="1">
        <v>-0.2</v>
      </c>
      <c r="Y81" s="1">
        <v>-0.4</v>
      </c>
      <c r="Z81" s="1">
        <v>-0.4</v>
      </c>
      <c r="AA81" s="1"/>
      <c r="AB81" s="1">
        <f t="shared" si="24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118</v>
      </c>
      <c r="B82" s="1" t="s">
        <v>31</v>
      </c>
      <c r="C82" s="1"/>
      <c r="D82" s="1">
        <v>11.515000000000001</v>
      </c>
      <c r="E82" s="1">
        <v>4.3259999999999996</v>
      </c>
      <c r="F82" s="1">
        <v>7.1859999999999999</v>
      </c>
      <c r="G82" s="6">
        <v>1</v>
      </c>
      <c r="H82" s="1">
        <v>55</v>
      </c>
      <c r="I82" s="1" t="s">
        <v>32</v>
      </c>
      <c r="J82" s="1">
        <v>4.2</v>
      </c>
      <c r="K82" s="1">
        <f t="shared" si="19"/>
        <v>0.12599999999999945</v>
      </c>
      <c r="L82" s="1">
        <f t="shared" si="20"/>
        <v>4.3259999999999996</v>
      </c>
      <c r="M82" s="1"/>
      <c r="N82" s="1">
        <v>5</v>
      </c>
      <c r="O82" s="1">
        <f t="shared" si="21"/>
        <v>0.86519999999999997</v>
      </c>
      <c r="P82" s="5"/>
      <c r="Q82" s="5"/>
      <c r="R82" s="1"/>
      <c r="S82" s="1">
        <f t="shared" si="22"/>
        <v>14.084604715672677</v>
      </c>
      <c r="T82" s="1">
        <f t="shared" si="23"/>
        <v>14.084604715672677</v>
      </c>
      <c r="U82" s="1">
        <v>-0.55559999999999998</v>
      </c>
      <c r="V82" s="1">
        <v>-0.55559999999999998</v>
      </c>
      <c r="W82" s="1">
        <v>0.5756</v>
      </c>
      <c r="X82" s="1">
        <v>0.75119999999999998</v>
      </c>
      <c r="Y82" s="1">
        <v>1.115</v>
      </c>
      <c r="Z82" s="1">
        <v>2.0049999999999999</v>
      </c>
      <c r="AA82" s="1" t="s">
        <v>119</v>
      </c>
      <c r="AB82" s="1">
        <f t="shared" si="24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120</v>
      </c>
      <c r="B83" s="1" t="s">
        <v>38</v>
      </c>
      <c r="C83" s="1">
        <v>28</v>
      </c>
      <c r="D83" s="1">
        <v>40</v>
      </c>
      <c r="E83" s="1">
        <v>28</v>
      </c>
      <c r="F83" s="1">
        <v>37</v>
      </c>
      <c r="G83" s="6">
        <v>0.4</v>
      </c>
      <c r="H83" s="1">
        <v>55</v>
      </c>
      <c r="I83" s="1" t="s">
        <v>32</v>
      </c>
      <c r="J83" s="1">
        <v>28</v>
      </c>
      <c r="K83" s="1">
        <f t="shared" si="19"/>
        <v>0</v>
      </c>
      <c r="L83" s="1">
        <f t="shared" si="20"/>
        <v>28</v>
      </c>
      <c r="M83" s="1"/>
      <c r="N83" s="1">
        <v>8</v>
      </c>
      <c r="O83" s="1">
        <f t="shared" si="21"/>
        <v>5.6</v>
      </c>
      <c r="P83" s="5">
        <f t="shared" ref="P83" si="25">10*O83-N83-F83</f>
        <v>11</v>
      </c>
      <c r="Q83" s="5"/>
      <c r="R83" s="1"/>
      <c r="S83" s="1">
        <f t="shared" si="22"/>
        <v>10</v>
      </c>
      <c r="T83" s="1">
        <f t="shared" si="23"/>
        <v>8.0357142857142865</v>
      </c>
      <c r="U83" s="1">
        <v>5</v>
      </c>
      <c r="V83" s="1">
        <v>5</v>
      </c>
      <c r="W83" s="1">
        <v>4</v>
      </c>
      <c r="X83" s="1">
        <v>4.4000000000000004</v>
      </c>
      <c r="Y83" s="1">
        <v>5</v>
      </c>
      <c r="Z83" s="1">
        <v>4.5999999999999996</v>
      </c>
      <c r="AA83" s="1"/>
      <c r="AB83" s="1">
        <f t="shared" si="24"/>
        <v>4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121</v>
      </c>
      <c r="B84" s="1" t="s">
        <v>31</v>
      </c>
      <c r="C84" s="1">
        <v>28.216000000000001</v>
      </c>
      <c r="D84" s="1">
        <v>65.805999999999997</v>
      </c>
      <c r="E84" s="1">
        <v>36.692</v>
      </c>
      <c r="F84" s="1">
        <v>54.44</v>
      </c>
      <c r="G84" s="6">
        <v>1</v>
      </c>
      <c r="H84" s="1">
        <v>55</v>
      </c>
      <c r="I84" s="1" t="s">
        <v>32</v>
      </c>
      <c r="J84" s="1">
        <v>38.700000000000003</v>
      </c>
      <c r="K84" s="1">
        <f t="shared" si="19"/>
        <v>-2.0080000000000027</v>
      </c>
      <c r="L84" s="1">
        <f t="shared" si="20"/>
        <v>36.692</v>
      </c>
      <c r="M84" s="1"/>
      <c r="N84" s="1">
        <v>19.648</v>
      </c>
      <c r="O84" s="1">
        <f t="shared" si="21"/>
        <v>7.3384</v>
      </c>
      <c r="P84" s="5"/>
      <c r="Q84" s="5"/>
      <c r="R84" s="1"/>
      <c r="S84" s="1">
        <f t="shared" si="22"/>
        <v>10.095933718521747</v>
      </c>
      <c r="T84" s="1">
        <f t="shared" si="23"/>
        <v>10.095933718521747</v>
      </c>
      <c r="U84" s="1">
        <v>5.7856000000000014</v>
      </c>
      <c r="V84" s="1">
        <v>4.9192</v>
      </c>
      <c r="W84" s="1">
        <v>4.8851999999999993</v>
      </c>
      <c r="X84" s="1">
        <v>4.8852000000000002</v>
      </c>
      <c r="Y84" s="1">
        <v>5.16</v>
      </c>
      <c r="Z84" s="1">
        <v>6.0296000000000003</v>
      </c>
      <c r="AA84" s="1"/>
      <c r="AB84" s="1">
        <f t="shared" si="24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122</v>
      </c>
      <c r="B85" s="1" t="s">
        <v>38</v>
      </c>
      <c r="C85" s="1">
        <v>33</v>
      </c>
      <c r="D85" s="1">
        <v>10</v>
      </c>
      <c r="E85" s="1">
        <v>15</v>
      </c>
      <c r="F85" s="1">
        <v>23</v>
      </c>
      <c r="G85" s="6">
        <v>0.4</v>
      </c>
      <c r="H85" s="1">
        <v>55</v>
      </c>
      <c r="I85" s="1" t="s">
        <v>32</v>
      </c>
      <c r="J85" s="1">
        <v>16</v>
      </c>
      <c r="K85" s="1">
        <f t="shared" si="19"/>
        <v>-1</v>
      </c>
      <c r="L85" s="1">
        <f t="shared" si="20"/>
        <v>15</v>
      </c>
      <c r="M85" s="1"/>
      <c r="N85" s="1">
        <v>12.400000000000009</v>
      </c>
      <c r="O85" s="1">
        <f t="shared" si="21"/>
        <v>3</v>
      </c>
      <c r="P85" s="5"/>
      <c r="Q85" s="5"/>
      <c r="R85" s="1"/>
      <c r="S85" s="1">
        <f t="shared" si="22"/>
        <v>11.800000000000002</v>
      </c>
      <c r="T85" s="1">
        <f t="shared" si="23"/>
        <v>11.800000000000002</v>
      </c>
      <c r="U85" s="1">
        <v>4.2</v>
      </c>
      <c r="V85" s="1">
        <v>3.8</v>
      </c>
      <c r="W85" s="1">
        <v>3.6</v>
      </c>
      <c r="X85" s="1">
        <v>4.4000000000000004</v>
      </c>
      <c r="Y85" s="1">
        <v>6</v>
      </c>
      <c r="Z85" s="1">
        <v>5.2</v>
      </c>
      <c r="AA85" s="1"/>
      <c r="AB85" s="1">
        <f t="shared" si="24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5" t="s">
        <v>123</v>
      </c>
      <c r="B86" s="15" t="s">
        <v>31</v>
      </c>
      <c r="C86" s="15"/>
      <c r="D86" s="15"/>
      <c r="E86" s="15"/>
      <c r="F86" s="15"/>
      <c r="G86" s="16">
        <v>0</v>
      </c>
      <c r="H86" s="15">
        <v>50</v>
      </c>
      <c r="I86" s="15" t="s">
        <v>32</v>
      </c>
      <c r="J86" s="15"/>
      <c r="K86" s="15">
        <f t="shared" si="19"/>
        <v>0</v>
      </c>
      <c r="L86" s="15">
        <f t="shared" si="20"/>
        <v>0</v>
      </c>
      <c r="M86" s="15"/>
      <c r="N86" s="15"/>
      <c r="O86" s="15">
        <f t="shared" si="21"/>
        <v>0</v>
      </c>
      <c r="P86" s="17"/>
      <c r="Q86" s="17"/>
      <c r="R86" s="15"/>
      <c r="S86" s="15" t="e">
        <f t="shared" si="22"/>
        <v>#DIV/0!</v>
      </c>
      <c r="T86" s="15" t="e">
        <f t="shared" si="23"/>
        <v>#DIV/0!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 t="s">
        <v>39</v>
      </c>
      <c r="AB86" s="15">
        <f t="shared" si="24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124</v>
      </c>
      <c r="B87" s="1" t="s">
        <v>38</v>
      </c>
      <c r="C87" s="1"/>
      <c r="D87" s="1">
        <v>66</v>
      </c>
      <c r="E87" s="1">
        <v>64</v>
      </c>
      <c r="F87" s="1"/>
      <c r="G87" s="6">
        <v>0.2</v>
      </c>
      <c r="H87" s="1">
        <v>40</v>
      </c>
      <c r="I87" s="1" t="s">
        <v>32</v>
      </c>
      <c r="J87" s="1">
        <v>65</v>
      </c>
      <c r="K87" s="1">
        <f t="shared" si="19"/>
        <v>-1</v>
      </c>
      <c r="L87" s="1">
        <f t="shared" si="20"/>
        <v>64</v>
      </c>
      <c r="M87" s="1"/>
      <c r="N87" s="1">
        <v>17.599999999999991</v>
      </c>
      <c r="O87" s="1">
        <f t="shared" si="21"/>
        <v>12.8</v>
      </c>
      <c r="P87" s="5">
        <f t="shared" ref="P87:P91" si="26">10*O87-N87-F87</f>
        <v>110.4</v>
      </c>
      <c r="Q87" s="5"/>
      <c r="R87" s="1"/>
      <c r="S87" s="1">
        <f t="shared" si="22"/>
        <v>10</v>
      </c>
      <c r="T87" s="1">
        <f t="shared" si="23"/>
        <v>1.3749999999999991</v>
      </c>
      <c r="U87" s="1">
        <v>4.8</v>
      </c>
      <c r="V87" s="1">
        <v>0</v>
      </c>
      <c r="W87" s="1">
        <v>4.8</v>
      </c>
      <c r="X87" s="1">
        <v>4.8</v>
      </c>
      <c r="Y87" s="1">
        <v>0</v>
      </c>
      <c r="Z87" s="1">
        <v>0</v>
      </c>
      <c r="AA87" s="1" t="s">
        <v>125</v>
      </c>
      <c r="AB87" s="1">
        <f t="shared" si="24"/>
        <v>22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126</v>
      </c>
      <c r="B88" s="1" t="s">
        <v>38</v>
      </c>
      <c r="C88" s="1"/>
      <c r="D88" s="1">
        <v>66</v>
      </c>
      <c r="E88" s="1">
        <v>65</v>
      </c>
      <c r="F88" s="1"/>
      <c r="G88" s="6">
        <v>0.2</v>
      </c>
      <c r="H88" s="1">
        <v>35</v>
      </c>
      <c r="I88" s="1" t="s">
        <v>32</v>
      </c>
      <c r="J88" s="1">
        <v>88</v>
      </c>
      <c r="K88" s="1">
        <f t="shared" si="19"/>
        <v>-23</v>
      </c>
      <c r="L88" s="1">
        <f t="shared" si="20"/>
        <v>65</v>
      </c>
      <c r="M88" s="1"/>
      <c r="N88" s="1">
        <v>61.800000000000011</v>
      </c>
      <c r="O88" s="1">
        <f t="shared" si="21"/>
        <v>13</v>
      </c>
      <c r="P88" s="5">
        <f t="shared" si="26"/>
        <v>68.199999999999989</v>
      </c>
      <c r="Q88" s="5"/>
      <c r="R88" s="1"/>
      <c r="S88" s="1">
        <f t="shared" si="22"/>
        <v>10</v>
      </c>
      <c r="T88" s="1">
        <f t="shared" si="23"/>
        <v>4.7538461538461547</v>
      </c>
      <c r="U88" s="1">
        <v>7.4</v>
      </c>
      <c r="V88" s="1">
        <v>0</v>
      </c>
      <c r="W88" s="1">
        <v>4.8</v>
      </c>
      <c r="X88" s="1">
        <v>4.8</v>
      </c>
      <c r="Y88" s="1">
        <v>0</v>
      </c>
      <c r="Z88" s="1">
        <v>0</v>
      </c>
      <c r="AA88" s="1" t="s">
        <v>125</v>
      </c>
      <c r="AB88" s="1">
        <f t="shared" si="24"/>
        <v>14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24" t="s">
        <v>127</v>
      </c>
      <c r="B89" s="24" t="s">
        <v>31</v>
      </c>
      <c r="C89" s="24">
        <v>188.61</v>
      </c>
      <c r="D89" s="24">
        <v>209.97</v>
      </c>
      <c r="E89" s="24">
        <v>214.142</v>
      </c>
      <c r="F89" s="24">
        <v>132.12200000000001</v>
      </c>
      <c r="G89" s="25">
        <v>1</v>
      </c>
      <c r="H89" s="24">
        <v>60</v>
      </c>
      <c r="I89" s="24" t="s">
        <v>32</v>
      </c>
      <c r="J89" s="24">
        <v>212.96</v>
      </c>
      <c r="K89" s="24">
        <f t="shared" si="19"/>
        <v>1.1819999999999879</v>
      </c>
      <c r="L89" s="24">
        <f t="shared" si="20"/>
        <v>201.404</v>
      </c>
      <c r="M89" s="24">
        <v>12.738</v>
      </c>
      <c r="N89" s="24">
        <v>72.705200000000019</v>
      </c>
      <c r="O89" s="24">
        <f t="shared" si="21"/>
        <v>40.280799999999999</v>
      </c>
      <c r="P89" s="26">
        <f>12*O89-N89-F89</f>
        <v>278.54239999999999</v>
      </c>
      <c r="Q89" s="26"/>
      <c r="R89" s="24"/>
      <c r="S89" s="24">
        <f t="shared" si="22"/>
        <v>12</v>
      </c>
      <c r="T89" s="24">
        <f t="shared" si="23"/>
        <v>5.0849834164167556</v>
      </c>
      <c r="U89" s="24">
        <v>27.6524</v>
      </c>
      <c r="V89" s="24">
        <v>26.468800000000002</v>
      </c>
      <c r="W89" s="24">
        <v>7.3897999999999993</v>
      </c>
      <c r="X89" s="24">
        <v>3.9733999999999998</v>
      </c>
      <c r="Y89" s="24">
        <v>32.875599999999999</v>
      </c>
      <c r="Z89" s="24">
        <v>45.144199999999998</v>
      </c>
      <c r="AA89" s="24" t="s">
        <v>49</v>
      </c>
      <c r="AB89" s="24">
        <f t="shared" si="24"/>
        <v>279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128</v>
      </c>
      <c r="B90" s="1" t="s">
        <v>38</v>
      </c>
      <c r="C90" s="1">
        <v>19</v>
      </c>
      <c r="D90" s="1">
        <v>18</v>
      </c>
      <c r="E90" s="1">
        <v>2</v>
      </c>
      <c r="F90" s="1">
        <v>32</v>
      </c>
      <c r="G90" s="6">
        <v>0.3</v>
      </c>
      <c r="H90" s="1">
        <v>40</v>
      </c>
      <c r="I90" s="1" t="s">
        <v>32</v>
      </c>
      <c r="J90" s="1">
        <v>5</v>
      </c>
      <c r="K90" s="1">
        <f t="shared" si="19"/>
        <v>-3</v>
      </c>
      <c r="L90" s="1">
        <f t="shared" si="20"/>
        <v>2</v>
      </c>
      <c r="M90" s="1"/>
      <c r="N90" s="1">
        <v>8</v>
      </c>
      <c r="O90" s="1">
        <f t="shared" si="21"/>
        <v>0.4</v>
      </c>
      <c r="P90" s="5"/>
      <c r="Q90" s="5"/>
      <c r="R90" s="1"/>
      <c r="S90" s="1">
        <f t="shared" si="22"/>
        <v>100</v>
      </c>
      <c r="T90" s="1">
        <f t="shared" si="23"/>
        <v>100</v>
      </c>
      <c r="U90" s="1">
        <v>3</v>
      </c>
      <c r="V90" s="1">
        <v>2.8</v>
      </c>
      <c r="W90" s="1">
        <v>0.6</v>
      </c>
      <c r="X90" s="1">
        <v>1.2</v>
      </c>
      <c r="Y90" s="1">
        <v>0.6</v>
      </c>
      <c r="Z90" s="1">
        <v>1.4</v>
      </c>
      <c r="AA90" s="28" t="s">
        <v>44</v>
      </c>
      <c r="AB90" s="1">
        <f t="shared" si="24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129</v>
      </c>
      <c r="B91" s="1" t="s">
        <v>31</v>
      </c>
      <c r="C91" s="1">
        <v>269.18099999999998</v>
      </c>
      <c r="D91" s="1">
        <v>4288.4849999999997</v>
      </c>
      <c r="E91" s="1">
        <v>3172.3330000000001</v>
      </c>
      <c r="F91" s="1">
        <v>1083.9849999999999</v>
      </c>
      <c r="G91" s="6">
        <v>1</v>
      </c>
      <c r="H91" s="1">
        <v>60</v>
      </c>
      <c r="I91" s="1" t="s">
        <v>32</v>
      </c>
      <c r="J91" s="1">
        <v>4642.28</v>
      </c>
      <c r="K91" s="1">
        <f t="shared" si="19"/>
        <v>-1469.9469999999997</v>
      </c>
      <c r="L91" s="1">
        <f t="shared" si="20"/>
        <v>1114.6500000000001</v>
      </c>
      <c r="M91" s="1">
        <v>2057.683</v>
      </c>
      <c r="N91" s="1">
        <v>80.667999999998869</v>
      </c>
      <c r="O91" s="1">
        <f t="shared" si="21"/>
        <v>222.93</v>
      </c>
      <c r="P91" s="5">
        <f t="shared" si="26"/>
        <v>1064.6470000000015</v>
      </c>
      <c r="Q91" s="5"/>
      <c r="R91" s="1"/>
      <c r="S91" s="1">
        <f t="shared" si="22"/>
        <v>10</v>
      </c>
      <c r="T91" s="1">
        <f t="shared" si="23"/>
        <v>5.2242991073431071</v>
      </c>
      <c r="U91" s="1">
        <v>133.05760000000001</v>
      </c>
      <c r="V91" s="1">
        <v>140.02359999999999</v>
      </c>
      <c r="W91" s="1">
        <v>192.5712</v>
      </c>
      <c r="X91" s="1">
        <v>184.678</v>
      </c>
      <c r="Y91" s="1">
        <v>188.72040000000001</v>
      </c>
      <c r="Z91" s="1">
        <v>228.83959999999999</v>
      </c>
      <c r="AA91" s="1"/>
      <c r="AB91" s="1">
        <f t="shared" si="24"/>
        <v>1065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20" t="s">
        <v>130</v>
      </c>
      <c r="B92" s="20" t="s">
        <v>31</v>
      </c>
      <c r="C92" s="20">
        <v>270.71199999999999</v>
      </c>
      <c r="D92" s="20">
        <v>4419.1949999999997</v>
      </c>
      <c r="E92" s="20">
        <v>2148.1390000000001</v>
      </c>
      <c r="F92" s="20">
        <v>2074.511</v>
      </c>
      <c r="G92" s="21">
        <v>1</v>
      </c>
      <c r="H92" s="20">
        <v>60</v>
      </c>
      <c r="I92" s="20" t="s">
        <v>32</v>
      </c>
      <c r="J92" s="20">
        <v>4230.13</v>
      </c>
      <c r="K92" s="20">
        <f t="shared" si="19"/>
        <v>-2081.991</v>
      </c>
      <c r="L92" s="20">
        <f t="shared" si="20"/>
        <v>912.20200000000023</v>
      </c>
      <c r="M92" s="20">
        <v>1235.9369999999999</v>
      </c>
      <c r="N92" s="20"/>
      <c r="O92" s="20">
        <f t="shared" si="21"/>
        <v>182.44040000000004</v>
      </c>
      <c r="P92" s="22"/>
      <c r="Q92" s="22"/>
      <c r="R92" s="20"/>
      <c r="S92" s="20">
        <f t="shared" si="22"/>
        <v>11.370897016231051</v>
      </c>
      <c r="T92" s="20">
        <f t="shared" si="23"/>
        <v>11.370897016231051</v>
      </c>
      <c r="U92" s="20">
        <v>289.08120000000002</v>
      </c>
      <c r="V92" s="20">
        <v>316.02480000000003</v>
      </c>
      <c r="W92" s="20">
        <v>290.72199999999998</v>
      </c>
      <c r="X92" s="20">
        <v>307.58620000000002</v>
      </c>
      <c r="Y92" s="20">
        <v>301.65780000000001</v>
      </c>
      <c r="Z92" s="20">
        <v>345.7414</v>
      </c>
      <c r="AA92" s="20" t="s">
        <v>35</v>
      </c>
      <c r="AB92" s="20">
        <f t="shared" si="24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20" t="s">
        <v>131</v>
      </c>
      <c r="B93" s="20" t="s">
        <v>31</v>
      </c>
      <c r="C93" s="20">
        <v>354.33800000000002</v>
      </c>
      <c r="D93" s="20">
        <v>5052.558</v>
      </c>
      <c r="E93" s="19">
        <f>3281.151+E22</f>
        <v>3283.721</v>
      </c>
      <c r="F93" s="20">
        <v>1769.2619999999999</v>
      </c>
      <c r="G93" s="21">
        <v>1</v>
      </c>
      <c r="H93" s="20">
        <v>60</v>
      </c>
      <c r="I93" s="20" t="s">
        <v>32</v>
      </c>
      <c r="J93" s="20">
        <v>5397.375</v>
      </c>
      <c r="K93" s="20">
        <f t="shared" si="19"/>
        <v>-2113.654</v>
      </c>
      <c r="L93" s="20">
        <f t="shared" si="20"/>
        <v>1193.9450000000002</v>
      </c>
      <c r="M93" s="20">
        <v>2089.7759999999998</v>
      </c>
      <c r="N93" s="20"/>
      <c r="O93" s="20">
        <f t="shared" si="21"/>
        <v>238.78900000000004</v>
      </c>
      <c r="P93" s="22">
        <f t="shared" ref="P93" si="27">8*O93-N93-F93</f>
        <v>141.05000000000041</v>
      </c>
      <c r="Q93" s="22"/>
      <c r="R93" s="20"/>
      <c r="S93" s="20">
        <f t="shared" si="22"/>
        <v>8</v>
      </c>
      <c r="T93" s="20">
        <f t="shared" si="23"/>
        <v>7.4093111491735364</v>
      </c>
      <c r="U93" s="20">
        <v>279.93540000000002</v>
      </c>
      <c r="V93" s="20">
        <v>299.88339999999999</v>
      </c>
      <c r="W93" s="20">
        <v>320.35140000000001</v>
      </c>
      <c r="X93" s="20">
        <v>346.21199999999999</v>
      </c>
      <c r="Y93" s="20">
        <v>334.1628</v>
      </c>
      <c r="Z93" s="20">
        <v>366.63279999999997</v>
      </c>
      <c r="AA93" s="23" t="s">
        <v>141</v>
      </c>
      <c r="AB93" s="20">
        <f t="shared" si="24"/>
        <v>141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132</v>
      </c>
      <c r="B94" s="1" t="s">
        <v>31</v>
      </c>
      <c r="C94" s="1">
        <v>48.476999999999997</v>
      </c>
      <c r="D94" s="1">
        <v>95.105000000000004</v>
      </c>
      <c r="E94" s="1">
        <v>26.076000000000001</v>
      </c>
      <c r="F94" s="1">
        <v>113.80200000000001</v>
      </c>
      <c r="G94" s="6">
        <v>1</v>
      </c>
      <c r="H94" s="1">
        <v>55</v>
      </c>
      <c r="I94" s="1" t="s">
        <v>32</v>
      </c>
      <c r="J94" s="1">
        <v>30.1</v>
      </c>
      <c r="K94" s="1">
        <f t="shared" si="19"/>
        <v>-4.0240000000000009</v>
      </c>
      <c r="L94" s="1">
        <f t="shared" si="20"/>
        <v>26.076000000000001</v>
      </c>
      <c r="M94" s="1"/>
      <c r="N94" s="1"/>
      <c r="O94" s="1">
        <f t="shared" si="21"/>
        <v>5.2152000000000003</v>
      </c>
      <c r="P94" s="5"/>
      <c r="Q94" s="5"/>
      <c r="R94" s="1"/>
      <c r="S94" s="1">
        <f t="shared" si="22"/>
        <v>21.821214910262309</v>
      </c>
      <c r="T94" s="1">
        <f t="shared" si="23"/>
        <v>21.821214910262309</v>
      </c>
      <c r="U94" s="1">
        <v>5.6351999999999993</v>
      </c>
      <c r="V94" s="1">
        <v>5.9207999999999998</v>
      </c>
      <c r="W94" s="1">
        <v>9.7362000000000002</v>
      </c>
      <c r="X94" s="1">
        <v>10.291</v>
      </c>
      <c r="Y94" s="1">
        <v>9.6167999999999996</v>
      </c>
      <c r="Z94" s="1">
        <v>10.628</v>
      </c>
      <c r="AA94" s="28" t="s">
        <v>44</v>
      </c>
      <c r="AB94" s="1">
        <f t="shared" si="24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133</v>
      </c>
      <c r="B95" s="1" t="s">
        <v>31</v>
      </c>
      <c r="C95" s="1">
        <v>57.624000000000002</v>
      </c>
      <c r="D95" s="1">
        <v>76.613</v>
      </c>
      <c r="E95" s="1">
        <v>19.568000000000001</v>
      </c>
      <c r="F95" s="1">
        <v>108.988</v>
      </c>
      <c r="G95" s="6">
        <v>1</v>
      </c>
      <c r="H95" s="1">
        <v>55</v>
      </c>
      <c r="I95" s="1" t="s">
        <v>32</v>
      </c>
      <c r="J95" s="1">
        <v>21.5</v>
      </c>
      <c r="K95" s="1">
        <f t="shared" si="19"/>
        <v>-1.9319999999999986</v>
      </c>
      <c r="L95" s="1">
        <f t="shared" si="20"/>
        <v>19.568000000000001</v>
      </c>
      <c r="M95" s="1"/>
      <c r="N95" s="1"/>
      <c r="O95" s="1">
        <f t="shared" si="21"/>
        <v>3.9136000000000002</v>
      </c>
      <c r="P95" s="5"/>
      <c r="Q95" s="5"/>
      <c r="R95" s="1"/>
      <c r="S95" s="1">
        <f t="shared" si="22"/>
        <v>27.848528209321341</v>
      </c>
      <c r="T95" s="1">
        <f t="shared" si="23"/>
        <v>27.848528209321341</v>
      </c>
      <c r="U95" s="1">
        <v>6.3823999999999996</v>
      </c>
      <c r="V95" s="1">
        <v>6.8628</v>
      </c>
      <c r="W95" s="1">
        <v>10.1774</v>
      </c>
      <c r="X95" s="1">
        <v>10.190200000000001</v>
      </c>
      <c r="Y95" s="1">
        <v>8.7078000000000007</v>
      </c>
      <c r="Z95" s="1">
        <v>10.593400000000001</v>
      </c>
      <c r="AA95" s="28" t="s">
        <v>44</v>
      </c>
      <c r="AB95" s="1">
        <f t="shared" si="24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134</v>
      </c>
      <c r="B96" s="1" t="s">
        <v>31</v>
      </c>
      <c r="C96" s="1">
        <v>26.614000000000001</v>
      </c>
      <c r="D96" s="1">
        <v>64.869</v>
      </c>
      <c r="E96" s="1">
        <v>19.152000000000001</v>
      </c>
      <c r="F96" s="1">
        <v>67.328999999999994</v>
      </c>
      <c r="G96" s="6">
        <v>1</v>
      </c>
      <c r="H96" s="1">
        <v>55</v>
      </c>
      <c r="I96" s="1" t="s">
        <v>32</v>
      </c>
      <c r="J96" s="1">
        <v>21.3</v>
      </c>
      <c r="K96" s="1">
        <f t="shared" si="19"/>
        <v>-2.1479999999999997</v>
      </c>
      <c r="L96" s="1">
        <f t="shared" si="20"/>
        <v>19.152000000000001</v>
      </c>
      <c r="M96" s="1"/>
      <c r="N96" s="1">
        <v>11.25240000000001</v>
      </c>
      <c r="O96" s="1">
        <f t="shared" si="21"/>
        <v>3.8304</v>
      </c>
      <c r="P96" s="5"/>
      <c r="Q96" s="5"/>
      <c r="R96" s="1"/>
      <c r="S96" s="1">
        <f t="shared" si="22"/>
        <v>20.515194235588972</v>
      </c>
      <c r="T96" s="1">
        <f t="shared" si="23"/>
        <v>20.515194235588972</v>
      </c>
      <c r="U96" s="1">
        <v>5.93</v>
      </c>
      <c r="V96" s="1">
        <v>5.9336000000000002</v>
      </c>
      <c r="W96" s="1">
        <v>4.1395999999999997</v>
      </c>
      <c r="X96" s="1">
        <v>4.9691999999999998</v>
      </c>
      <c r="Y96" s="1">
        <v>6.3422000000000001</v>
      </c>
      <c r="Z96" s="1">
        <v>6.8630000000000004</v>
      </c>
      <c r="AA96" s="18" t="s">
        <v>47</v>
      </c>
      <c r="AB96" s="1">
        <f t="shared" si="24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5" t="s">
        <v>135</v>
      </c>
      <c r="B97" s="15" t="s">
        <v>31</v>
      </c>
      <c r="C97" s="15"/>
      <c r="D97" s="15"/>
      <c r="E97" s="15"/>
      <c r="F97" s="15"/>
      <c r="G97" s="16">
        <v>0</v>
      </c>
      <c r="H97" s="15">
        <v>60</v>
      </c>
      <c r="I97" s="15" t="s">
        <v>32</v>
      </c>
      <c r="J97" s="15"/>
      <c r="K97" s="15">
        <f t="shared" si="19"/>
        <v>0</v>
      </c>
      <c r="L97" s="15">
        <f t="shared" si="20"/>
        <v>0</v>
      </c>
      <c r="M97" s="15"/>
      <c r="N97" s="15"/>
      <c r="O97" s="15">
        <f t="shared" si="21"/>
        <v>0</v>
      </c>
      <c r="P97" s="17"/>
      <c r="Q97" s="17"/>
      <c r="R97" s="15"/>
      <c r="S97" s="15" t="e">
        <f t="shared" si="22"/>
        <v>#DIV/0!</v>
      </c>
      <c r="T97" s="15" t="e">
        <f t="shared" si="23"/>
        <v>#DIV/0!</v>
      </c>
      <c r="U97" s="15">
        <v>0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 t="s">
        <v>39</v>
      </c>
      <c r="AB97" s="15">
        <f t="shared" si="24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136</v>
      </c>
      <c r="B98" s="1" t="s">
        <v>38</v>
      </c>
      <c r="C98" s="1">
        <v>52</v>
      </c>
      <c r="D98" s="1">
        <v>244</v>
      </c>
      <c r="E98" s="1">
        <v>66</v>
      </c>
      <c r="F98" s="1">
        <v>207</v>
      </c>
      <c r="G98" s="6">
        <v>0.3</v>
      </c>
      <c r="H98" s="1">
        <v>40</v>
      </c>
      <c r="I98" s="1" t="s">
        <v>32</v>
      </c>
      <c r="J98" s="1">
        <v>71</v>
      </c>
      <c r="K98" s="1">
        <f t="shared" si="19"/>
        <v>-5</v>
      </c>
      <c r="L98" s="1">
        <f t="shared" si="20"/>
        <v>66</v>
      </c>
      <c r="M98" s="1"/>
      <c r="N98" s="1">
        <v>37.399999999999977</v>
      </c>
      <c r="O98" s="1">
        <f t="shared" si="21"/>
        <v>13.2</v>
      </c>
      <c r="P98" s="5"/>
      <c r="Q98" s="5"/>
      <c r="R98" s="1"/>
      <c r="S98" s="1">
        <f t="shared" si="22"/>
        <v>18.515151515151516</v>
      </c>
      <c r="T98" s="1">
        <f t="shared" si="23"/>
        <v>18.515151515151516</v>
      </c>
      <c r="U98" s="1">
        <v>23</v>
      </c>
      <c r="V98" s="1">
        <v>24.6</v>
      </c>
      <c r="W98" s="1">
        <v>29.4</v>
      </c>
      <c r="X98" s="1">
        <v>26.6</v>
      </c>
      <c r="Y98" s="1">
        <v>5.6</v>
      </c>
      <c r="Z98" s="1">
        <v>0.2</v>
      </c>
      <c r="AA98" s="18" t="s">
        <v>47</v>
      </c>
      <c r="AB98" s="1">
        <f t="shared" si="24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137</v>
      </c>
      <c r="B99" s="1" t="s">
        <v>38</v>
      </c>
      <c r="C99" s="1">
        <v>45</v>
      </c>
      <c r="D99" s="1">
        <v>240</v>
      </c>
      <c r="E99" s="1">
        <v>68</v>
      </c>
      <c r="F99" s="1">
        <v>193</v>
      </c>
      <c r="G99" s="6">
        <v>0.3</v>
      </c>
      <c r="H99" s="1">
        <v>40</v>
      </c>
      <c r="I99" s="1" t="s">
        <v>32</v>
      </c>
      <c r="J99" s="1">
        <v>82</v>
      </c>
      <c r="K99" s="1">
        <f t="shared" si="19"/>
        <v>-14</v>
      </c>
      <c r="L99" s="1">
        <f t="shared" si="20"/>
        <v>68</v>
      </c>
      <c r="M99" s="1"/>
      <c r="N99" s="1">
        <v>14</v>
      </c>
      <c r="O99" s="1">
        <f t="shared" si="21"/>
        <v>13.6</v>
      </c>
      <c r="P99" s="5"/>
      <c r="Q99" s="5"/>
      <c r="R99" s="1"/>
      <c r="S99" s="1">
        <f t="shared" si="22"/>
        <v>15.220588235294118</v>
      </c>
      <c r="T99" s="1">
        <f t="shared" si="23"/>
        <v>15.220588235294118</v>
      </c>
      <c r="U99" s="1">
        <v>20.8</v>
      </c>
      <c r="V99" s="1">
        <v>23.2</v>
      </c>
      <c r="W99" s="1">
        <v>30.8</v>
      </c>
      <c r="X99" s="1">
        <v>28</v>
      </c>
      <c r="Y99" s="1">
        <v>5</v>
      </c>
      <c r="Z99" s="1">
        <v>0</v>
      </c>
      <c r="AA99" s="1"/>
      <c r="AB99" s="1">
        <f t="shared" si="24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138</v>
      </c>
      <c r="B100" s="1" t="s">
        <v>31</v>
      </c>
      <c r="C100" s="1"/>
      <c r="D100" s="1">
        <v>96.438999999999993</v>
      </c>
      <c r="E100" s="1">
        <v>75.296999999999997</v>
      </c>
      <c r="F100" s="1">
        <v>21.141999999999999</v>
      </c>
      <c r="G100" s="6">
        <v>1</v>
      </c>
      <c r="H100" s="1">
        <v>45</v>
      </c>
      <c r="I100" s="1" t="s">
        <v>32</v>
      </c>
      <c r="J100" s="1">
        <v>74</v>
      </c>
      <c r="K100" s="1">
        <f t="shared" ref="K100:K102" si="28">E100-J100</f>
        <v>1.296999999999997</v>
      </c>
      <c r="L100" s="1">
        <f t="shared" si="20"/>
        <v>75.296999999999997</v>
      </c>
      <c r="M100" s="1"/>
      <c r="N100" s="1">
        <v>9.1999999999999957</v>
      </c>
      <c r="O100" s="1">
        <f t="shared" si="21"/>
        <v>15.0594</v>
      </c>
      <c r="P100" s="5">
        <f t="shared" ref="P100" si="29">10*O100-N100-F100</f>
        <v>120.25200000000001</v>
      </c>
      <c r="Q100" s="5"/>
      <c r="R100" s="1"/>
      <c r="S100" s="1">
        <f t="shared" si="22"/>
        <v>10</v>
      </c>
      <c r="T100" s="1">
        <f t="shared" si="23"/>
        <v>2.0148213076218173</v>
      </c>
      <c r="U100" s="1">
        <v>5.359</v>
      </c>
      <c r="V100" s="1">
        <v>0</v>
      </c>
      <c r="W100" s="1">
        <v>6.2953999999999999</v>
      </c>
      <c r="X100" s="1">
        <v>6.2953999999999999</v>
      </c>
      <c r="Y100" s="1">
        <v>0</v>
      </c>
      <c r="Z100" s="1">
        <v>0</v>
      </c>
      <c r="AA100" s="1" t="s">
        <v>125</v>
      </c>
      <c r="AB100" s="1">
        <f t="shared" si="24"/>
        <v>120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27" t="s">
        <v>139</v>
      </c>
      <c r="B101" s="1" t="s">
        <v>38</v>
      </c>
      <c r="C101" s="1"/>
      <c r="D101" s="1"/>
      <c r="E101" s="1"/>
      <c r="F101" s="1"/>
      <c r="G101" s="6">
        <v>0.33</v>
      </c>
      <c r="H101" s="1">
        <v>40</v>
      </c>
      <c r="I101" s="1" t="s">
        <v>32</v>
      </c>
      <c r="J101" s="1"/>
      <c r="K101" s="1">
        <f t="shared" si="28"/>
        <v>0</v>
      </c>
      <c r="L101" s="1">
        <f t="shared" si="20"/>
        <v>0</v>
      </c>
      <c r="M101" s="1"/>
      <c r="N101" s="1">
        <v>18</v>
      </c>
      <c r="O101" s="1">
        <f t="shared" si="21"/>
        <v>0</v>
      </c>
      <c r="P101" s="5"/>
      <c r="Q101" s="5"/>
      <c r="R101" s="1"/>
      <c r="S101" s="1" t="e">
        <f t="shared" si="22"/>
        <v>#DIV/0!</v>
      </c>
      <c r="T101" s="1" t="e">
        <f t="shared" si="23"/>
        <v>#DIV/0!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 t="s">
        <v>125</v>
      </c>
      <c r="AB101" s="1">
        <f t="shared" si="24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27" t="s">
        <v>140</v>
      </c>
      <c r="B102" s="1" t="s">
        <v>38</v>
      </c>
      <c r="C102" s="1"/>
      <c r="D102" s="1"/>
      <c r="E102" s="1"/>
      <c r="F102" s="1"/>
      <c r="G102" s="6">
        <v>0.33</v>
      </c>
      <c r="H102" s="1">
        <v>50</v>
      </c>
      <c r="I102" s="1" t="s">
        <v>32</v>
      </c>
      <c r="J102" s="1"/>
      <c r="K102" s="1">
        <f t="shared" si="28"/>
        <v>0</v>
      </c>
      <c r="L102" s="1">
        <f t="shared" si="20"/>
        <v>0</v>
      </c>
      <c r="M102" s="1"/>
      <c r="N102" s="1">
        <v>18</v>
      </c>
      <c r="O102" s="1">
        <f t="shared" si="21"/>
        <v>0</v>
      </c>
      <c r="P102" s="5"/>
      <c r="Q102" s="5"/>
      <c r="R102" s="1"/>
      <c r="S102" s="1" t="e">
        <f t="shared" si="22"/>
        <v>#DIV/0!</v>
      </c>
      <c r="T102" s="1" t="e">
        <f t="shared" si="23"/>
        <v>#DIV/0!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 t="s">
        <v>125</v>
      </c>
      <c r="AB102" s="1">
        <f t="shared" si="24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B102" xr:uid="{70D81A41-FE7C-42EC-876A-A911855ADC9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2024-11-06T14:02:56Z</dcterms:created>
  <dcterms:modified xsi:type="dcterms:W3CDTF">2024-11-07T07:04:56Z</dcterms:modified>
</cp:coreProperties>
</file>