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CC07DF-D453-4022-BEAA-92A825CC22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Z496" i="1" s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Y654" i="1" l="1"/>
  <c r="Z451" i="1"/>
  <c r="Z435" i="1"/>
  <c r="Z302" i="1"/>
  <c r="Z290" i="1"/>
  <c r="Z604" i="1"/>
  <c r="Z585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<sst xmlns="http://schemas.openxmlformats.org/spreadsheetml/2006/main" count="3077" uniqueCount="1090">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</sst>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3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110</v>
      </c>
      <c r="Y48" s="762">
        <f t="shared" ref="Y48:Y53" si="6">IFERROR(IF(X48="",0,CEILING((X48/$H48),1)*$H48),"")</f>
        <v>118.80000000000001</v>
      </c>
      <c r="Z48" s="36">
        <f>IFERROR(IF(Y48=0,"",ROUNDUP(Y48/H48,0)*0.02175),"")</f>
        <v>0.23924999999999999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114.88888888888887</v>
      </c>
      <c r="BN48" s="64">
        <f t="shared" ref="BN48:BN53" si="8">IFERROR(Y48*I48/H48,"0")</f>
        <v>124.08</v>
      </c>
      <c r="BO48" s="64">
        <f t="shared" ref="BO48:BO53" si="9">IFERROR(1/J48*(X48/H48),"0")</f>
        <v>0.18187830687830686</v>
      </c>
      <c r="BP48" s="64">
        <f t="shared" ref="BP48:BP53" si="10">IFERROR(1/J48*(Y48/H48),"0")</f>
        <v>0.19642857142857142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10.185185185185185</v>
      </c>
      <c r="Y54" s="763">
        <f>IFERROR(Y48/H48,"0")+IFERROR(Y49/H49,"0")+IFERROR(Y50/H50,"0")+IFERROR(Y51/H51,"0")+IFERROR(Y52/H52,"0")+IFERROR(Y53/H53,"0")</f>
        <v>11</v>
      </c>
      <c r="Z54" s="763">
        <f>IFERROR(IF(Z48="",0,Z48),"0")+IFERROR(IF(Z49="",0,Z49),"0")+IFERROR(IF(Z50="",0,Z50),"0")+IFERROR(IF(Z51="",0,Z51),"0")+IFERROR(IF(Z52="",0,Z52),"0")+IFERROR(IF(Z53="",0,Z53),"0")</f>
        <v>0.23924999999999999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110</v>
      </c>
      <c r="Y55" s="763">
        <f>IFERROR(SUM(Y48:Y53),"0")</f>
        <v>118.80000000000001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2</v>
      </c>
      <c r="Y70" s="762">
        <f t="shared" si="11"/>
        <v>4</v>
      </c>
      <c r="Z70" s="36">
        <f>IFERROR(IF(Y70=0,"",ROUNDUP(Y70/H70,0)*0.00902),"")</f>
        <v>9.0200000000000002E-3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2.105</v>
      </c>
      <c r="BN70" s="64">
        <f t="shared" si="13"/>
        <v>4.21</v>
      </c>
      <c r="BO70" s="64">
        <f t="shared" si="14"/>
        <v>3.787878787878788E-3</v>
      </c>
      <c r="BP70" s="64">
        <f t="shared" si="15"/>
        <v>7.575757575757576E-3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0.5</v>
      </c>
      <c r="Y72" s="763">
        <f>IFERROR(Y63/H63,"0")+IFERROR(Y64/H64,"0")+IFERROR(Y65/H65,"0")+IFERROR(Y66/H66,"0")+IFERROR(Y67/H67,"0")+IFERROR(Y68/H68,"0")+IFERROR(Y69/H69,"0")+IFERROR(Y70/H70,"0")+IFERROR(Y71/H71,"0")</f>
        <v>1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9.0200000000000002E-3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2</v>
      </c>
      <c r="Y73" s="763">
        <f>IFERROR(SUM(Y63:Y71),"0")</f>
        <v>4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158</v>
      </c>
      <c r="Y107" s="762">
        <f>IFERROR(IF(X107="",0,CEILING((X107/$H107),1)*$H107),"")</f>
        <v>162</v>
      </c>
      <c r="Z107" s="36">
        <f>IFERROR(IF(Y107=0,"",ROUNDUP(Y107/H107,0)*0.02175),"")</f>
        <v>0.32624999999999998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165.02222222222221</v>
      </c>
      <c r="BN107" s="64">
        <f>IFERROR(Y107*I107/H107,"0")</f>
        <v>169.2</v>
      </c>
      <c r="BO107" s="64">
        <f>IFERROR(1/J107*(X107/H107),"0")</f>
        <v>0.26124338624338622</v>
      </c>
      <c r="BP107" s="64">
        <f>IFERROR(1/J107*(Y107/H107),"0")</f>
        <v>0.26785714285714279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9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9.42</v>
      </c>
      <c r="BN109" s="64">
        <f>IFERROR(Y109*I109/H109,"0")</f>
        <v>9.42</v>
      </c>
      <c r="BO109" s="64">
        <f>IFERROR(1/J109*(X109/H109),"0")</f>
        <v>1.5151515151515152E-2</v>
      </c>
      <c r="BP109" s="64">
        <f>IFERROR(1/J109*(Y109/H109),"0")</f>
        <v>1.5151515151515152E-2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16.629629629629626</v>
      </c>
      <c r="Y111" s="763">
        <f>IFERROR(Y107/H107,"0")+IFERROR(Y108/H108,"0")+IFERROR(Y109/H109,"0")+IFERROR(Y110/H110,"0")</f>
        <v>17</v>
      </c>
      <c r="Z111" s="763">
        <f>IFERROR(IF(Z107="",0,Z107),"0")+IFERROR(IF(Z108="",0,Z108),"0")+IFERROR(IF(Z109="",0,Z109),"0")+IFERROR(IF(Z110="",0,Z110),"0")</f>
        <v>0.34428999999999998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167</v>
      </c>
      <c r="Y112" s="763">
        <f>IFERROR(SUM(Y107:Y110),"0")</f>
        <v>171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45</v>
      </c>
      <c r="Y115" s="762">
        <f>IFERROR(IF(X115="",0,CEILING((X115/$H115),1)*$H115),"")</f>
        <v>50.400000000000006</v>
      </c>
      <c r="Z115" s="36">
        <f>IFERROR(IF(Y115=0,"",ROUNDUP(Y115/H115,0)*0.02175),"")</f>
        <v>0.1305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48.021428571428572</v>
      </c>
      <c r="BN115" s="64">
        <f>IFERROR(Y115*I115/H115,"0")</f>
        <v>53.784000000000006</v>
      </c>
      <c r="BO115" s="64">
        <f>IFERROR(1/J115*(X115/H115),"0")</f>
        <v>9.566326530612243E-2</v>
      </c>
      <c r="BP115" s="64">
        <f>IFERROR(1/J115*(Y115/H115),"0")</f>
        <v>0.10714285714285714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</v>
      </c>
      <c r="Y116" s="762">
        <f>IFERROR(IF(X116="",0,CEILING((X116/$H116),1)*$H116),"")</f>
        <v>5.4</v>
      </c>
      <c r="Z116" s="36">
        <f>IFERROR(IF(Y116=0,"",ROUNDUP(Y116/H116,0)*0.00753),"")</f>
        <v>1.506E-2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5.5037037037037031</v>
      </c>
      <c r="BN116" s="64">
        <f>IFERROR(Y116*I116/H116,"0")</f>
        <v>5.944</v>
      </c>
      <c r="BO116" s="64">
        <f>IFERROR(1/J116*(X116/H116),"0")</f>
        <v>1.1870845204178537E-2</v>
      </c>
      <c r="BP116" s="64">
        <f>IFERROR(1/J116*(Y116/H116),"0")</f>
        <v>1.282051282051282E-2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7</v>
      </c>
      <c r="Y118" s="762">
        <f>IFERROR(IF(X118="",0,CEILING((X118/$H118),1)*$H118),"")</f>
        <v>8.1000000000000014</v>
      </c>
      <c r="Z118" s="36">
        <f>IFERROR(IF(Y118=0,"",ROUNDUP(Y118/H118,0)*0.00902),"")</f>
        <v>2.7060000000000001E-2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7.7466666666666661</v>
      </c>
      <c r="BN118" s="64">
        <f>IFERROR(Y118*I118/H118,"0")</f>
        <v>8.9640000000000004</v>
      </c>
      <c r="BO118" s="64">
        <f>IFERROR(1/J118*(X118/H118),"0")</f>
        <v>1.9640852974186308E-2</v>
      </c>
      <c r="BP118" s="64">
        <f>IFERROR(1/J118*(Y118/H118),"0")</f>
        <v>2.2727272727272731E-2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9.8015873015873005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0.17262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57</v>
      </c>
      <c r="Y120" s="763">
        <f>IFERROR(SUM(Y114:Y118),"0")</f>
        <v>63.900000000000006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122</v>
      </c>
      <c r="Y124" s="762">
        <f>IFERROR(IF(X124="",0,CEILING((X124/$H124),1)*$H124),"")</f>
        <v>123.19999999999999</v>
      </c>
      <c r="Z124" s="36">
        <f>IFERROR(IF(Y124=0,"",ROUNDUP(Y124/H124,0)*0.02175),"")</f>
        <v>0.23924999999999999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127.22857142857144</v>
      </c>
      <c r="BN124" s="64">
        <f>IFERROR(Y124*I124/H124,"0")</f>
        <v>128.47999999999999</v>
      </c>
      <c r="BO124" s="64">
        <f>IFERROR(1/J124*(X124/H124),"0")</f>
        <v>0.19451530612244899</v>
      </c>
      <c r="BP124" s="64">
        <f>IFERROR(1/J124*(Y124/H124),"0")</f>
        <v>0.19642857142857142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5</v>
      </c>
      <c r="Y126" s="762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5.2333333333333334</v>
      </c>
      <c r="BN126" s="64">
        <f>IFERROR(Y126*I126/H126,"0")</f>
        <v>9.42</v>
      </c>
      <c r="BO126" s="64">
        <f>IFERROR(1/J126*(X126/H126),"0")</f>
        <v>8.4175084175084174E-3</v>
      </c>
      <c r="BP126" s="64">
        <f>IFERROR(1/J126*(Y126/H126),"0")</f>
        <v>1.5151515151515152E-2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12.003968253968255</v>
      </c>
      <c r="Y128" s="763">
        <f>IFERROR(Y123/H123,"0")+IFERROR(Y124/H124,"0")+IFERROR(Y125/H125,"0")+IFERROR(Y126/H126,"0")+IFERROR(Y127/H127,"0")</f>
        <v>13</v>
      </c>
      <c r="Z128" s="763">
        <f>IFERROR(IF(Z123="",0,Z123),"0")+IFERROR(IF(Z124="",0,Z124),"0")+IFERROR(IF(Z125="",0,Z125),"0")+IFERROR(IF(Z126="",0,Z126),"0")+IFERROR(IF(Z127="",0,Z127),"0")</f>
        <v>0.25729000000000002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127</v>
      </c>
      <c r="Y129" s="763">
        <f>IFERROR(SUM(Y123:Y127),"0")</f>
        <v>132.19999999999999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18</v>
      </c>
      <c r="Y140" s="762">
        <f t="shared" si="26"/>
        <v>25.200000000000003</v>
      </c>
      <c r="Z140" s="36">
        <f>IFERROR(IF(Y140=0,"",ROUNDUP(Y140/H140,0)*0.02175),"")</f>
        <v>6.5250000000000002E-2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19.195714285714285</v>
      </c>
      <c r="BN140" s="64">
        <f t="shared" si="28"/>
        <v>26.874000000000002</v>
      </c>
      <c r="BO140" s="64">
        <f t="shared" si="29"/>
        <v>3.8265306122448974E-2</v>
      </c>
      <c r="BP140" s="64">
        <f t="shared" si="30"/>
        <v>5.3571428571428568E-2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24</v>
      </c>
      <c r="Y143" s="762">
        <f t="shared" si="26"/>
        <v>24.3</v>
      </c>
      <c r="Z143" s="36">
        <f>IFERROR(IF(Y143=0,"",ROUNDUP(Y143/H143,0)*0.00753),"")</f>
        <v>6.7769999999999997E-2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26.417777777777776</v>
      </c>
      <c r="BN143" s="64">
        <f t="shared" si="28"/>
        <v>26.747999999999998</v>
      </c>
      <c r="BO143" s="64">
        <f t="shared" si="29"/>
        <v>5.6980056980056967E-2</v>
      </c>
      <c r="BP143" s="64">
        <f t="shared" si="30"/>
        <v>5.7692307692307689E-2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11.03174603174603</v>
      </c>
      <c r="Y146" s="763">
        <f>IFERROR(Y139/H139,"0")+IFERROR(Y140/H140,"0")+IFERROR(Y141/H141,"0")+IFERROR(Y142/H142,"0")+IFERROR(Y143/H143,"0")+IFERROR(Y144/H144,"0")+IFERROR(Y145/H145,"0")</f>
        <v>12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0.13302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42</v>
      </c>
      <c r="Y147" s="763">
        <f>IFERROR(SUM(Y139:Y145),"0")</f>
        <v>49.5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34</v>
      </c>
      <c r="Y183" s="762">
        <f>IFERROR(IF(X183="",0,CEILING((X183/$H183),1)*$H183),"")</f>
        <v>42</v>
      </c>
      <c r="Z183" s="36">
        <f>IFERROR(IF(Y183=0,"",ROUNDUP(Y183/H183,0)*0.02175),"")</f>
        <v>0.10874999999999999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36.282857142857139</v>
      </c>
      <c r="BN183" s="64">
        <f>IFERROR(Y183*I183/H183,"0")</f>
        <v>44.82</v>
      </c>
      <c r="BO183" s="64">
        <f>IFERROR(1/J183*(X183/H183),"0")</f>
        <v>7.2278911564625847E-2</v>
      </c>
      <c r="BP183" s="64">
        <f>IFERROR(1/J183*(Y183/H183),"0")</f>
        <v>8.9285714285714274E-2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4.0476190476190474</v>
      </c>
      <c r="Y186" s="763">
        <f>IFERROR(Y183/H183,"0")+IFERROR(Y184/H184,"0")+IFERROR(Y185/H185,"0")</f>
        <v>5</v>
      </c>
      <c r="Z186" s="763">
        <f>IFERROR(IF(Z183="",0,Z183),"0")+IFERROR(IF(Z184="",0,Z184),"0")+IFERROR(IF(Z185="",0,Z185),"0")</f>
        <v>0.10874999999999999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34</v>
      </c>
      <c r="Y187" s="763">
        <f>IFERROR(SUM(Y183:Y185),"0")</f>
        <v>42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92</v>
      </c>
      <c r="Y195" s="762">
        <f t="shared" ref="Y195:Y202" si="31">IFERROR(IF(X195="",0,CEILING((X195/$H195),1)*$H195),"")</f>
        <v>92.4</v>
      </c>
      <c r="Z195" s="36">
        <f>IFERROR(IF(Y195=0,"",ROUNDUP(Y195/H195,0)*0.00753),"")</f>
        <v>0.16566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97.695238095238096</v>
      </c>
      <c r="BN195" s="64">
        <f t="shared" ref="BN195:BN202" si="33">IFERROR(Y195*I195/H195,"0")</f>
        <v>98.12</v>
      </c>
      <c r="BO195" s="64">
        <f t="shared" ref="BO195:BO202" si="34">IFERROR(1/J195*(X195/H195),"0")</f>
        <v>0.14041514041514042</v>
      </c>
      <c r="BP195" s="64">
        <f t="shared" ref="BP195:BP202" si="35">IFERROR(1/J195*(Y195/H195),"0")</f>
        <v>0.14102564102564102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9</v>
      </c>
      <c r="Y197" s="762">
        <f t="shared" si="31"/>
        <v>12.600000000000001</v>
      </c>
      <c r="Z197" s="36">
        <f>IFERROR(IF(Y197=0,"",ROUNDUP(Y197/H197,0)*0.00753),"")</f>
        <v>2.2589999999999999E-2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9.4285714285714288</v>
      </c>
      <c r="BN197" s="64">
        <f t="shared" si="33"/>
        <v>13.200000000000003</v>
      </c>
      <c r="BO197" s="64">
        <f t="shared" si="34"/>
        <v>1.3736263736263736E-2</v>
      </c>
      <c r="BP197" s="64">
        <f t="shared" si="35"/>
        <v>1.9230769230769232E-2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8</v>
      </c>
      <c r="Y198" s="762">
        <f t="shared" si="31"/>
        <v>8.4</v>
      </c>
      <c r="Z198" s="36">
        <f>IFERROR(IF(Y198=0,"",ROUNDUP(Y198/H198,0)*0.00502),"")</f>
        <v>2.0080000000000001E-2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8.4952380952380953</v>
      </c>
      <c r="BN198" s="64">
        <f t="shared" si="33"/>
        <v>8.92</v>
      </c>
      <c r="BO198" s="64">
        <f t="shared" si="34"/>
        <v>1.6280016280016282E-2</v>
      </c>
      <c r="BP198" s="64">
        <f t="shared" si="35"/>
        <v>1.7094017094017096E-2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15</v>
      </c>
      <c r="Y200" s="762">
        <f t="shared" si="31"/>
        <v>16.8</v>
      </c>
      <c r="Z200" s="36">
        <f>IFERROR(IF(Y200=0,"",ROUNDUP(Y200/H200,0)*0.00502),"")</f>
        <v>4.0160000000000001E-2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15.714285714285714</v>
      </c>
      <c r="BN200" s="64">
        <f t="shared" si="33"/>
        <v>17.600000000000001</v>
      </c>
      <c r="BO200" s="64">
        <f t="shared" si="34"/>
        <v>3.0525030525030528E-2</v>
      </c>
      <c r="BP200" s="64">
        <f t="shared" si="35"/>
        <v>3.4188034188034191E-2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</v>
      </c>
      <c r="Y203" s="763">
        <f>IFERROR(Y195/H195,"0")+IFERROR(Y196/H196,"0")+IFERROR(Y197/H197,"0")+IFERROR(Y198/H198,"0")+IFERROR(Y199/H199,"0")+IFERROR(Y200/H200,"0")+IFERROR(Y201/H201,"0")+IFERROR(Y202/H202,"0")</f>
        <v>37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0.24849000000000002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124</v>
      </c>
      <c r="Y204" s="763">
        <f>IFERROR(SUM(Y195:Y202),"0")</f>
        <v>130.20000000000002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40</v>
      </c>
      <c r="Y218" s="762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24</v>
      </c>
      <c r="Y220" s="762">
        <f t="shared" si="36"/>
        <v>27</v>
      </c>
      <c r="Z220" s="36">
        <f>IFERROR(IF(Y220=0,"",ROUNDUP(Y220/H220,0)*0.00902),"")</f>
        <v>4.5100000000000001E-2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24.933333333333334</v>
      </c>
      <c r="BN220" s="64">
        <f t="shared" si="38"/>
        <v>28.049999999999997</v>
      </c>
      <c r="BO220" s="64">
        <f t="shared" si="39"/>
        <v>3.3670033670033662E-2</v>
      </c>
      <c r="BP220" s="64">
        <f t="shared" si="40"/>
        <v>3.787878787878788E-2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11.851851851851851</v>
      </c>
      <c r="Y225" s="763">
        <f>IFERROR(Y217/H217,"0")+IFERROR(Y218/H218,"0")+IFERROR(Y219/H219,"0")+IFERROR(Y220/H220,"0")+IFERROR(Y221/H221,"0")+IFERROR(Y222/H222,"0")+IFERROR(Y223/H223,"0")+IFERROR(Y224/H224,"0")</f>
        <v>13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0.11726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64</v>
      </c>
      <c r="Y226" s="763">
        <f>IFERROR(SUM(Y217:Y224),"0")</f>
        <v>70.2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51</v>
      </c>
      <c r="Y234" s="762">
        <f t="shared" si="41"/>
        <v>52.8</v>
      </c>
      <c r="Z234" s="36">
        <f t="shared" si="46"/>
        <v>0.16566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56.780000000000008</v>
      </c>
      <c r="BN234" s="64">
        <f t="shared" si="43"/>
        <v>58.784000000000006</v>
      </c>
      <c r="BO234" s="64">
        <f t="shared" si="44"/>
        <v>0.13621794871794871</v>
      </c>
      <c r="BP234" s="64">
        <f t="shared" si="45"/>
        <v>0.14102564102564102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81</v>
      </c>
      <c r="Y235" s="762">
        <f t="shared" si="41"/>
        <v>81.599999999999994</v>
      </c>
      <c r="Z235" s="36">
        <f t="shared" si="46"/>
        <v>0.25602000000000003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90.18</v>
      </c>
      <c r="BN235" s="64">
        <f t="shared" si="43"/>
        <v>90.847999999999999</v>
      </c>
      <c r="BO235" s="64">
        <f t="shared" si="44"/>
        <v>0.21634615384615383</v>
      </c>
      <c r="BP235" s="64">
        <f t="shared" si="45"/>
        <v>0.21794871794871795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102</v>
      </c>
      <c r="Y237" s="762">
        <f t="shared" si="41"/>
        <v>103.2</v>
      </c>
      <c r="Z237" s="36">
        <f t="shared" si="46"/>
        <v>0.32379000000000002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113.56000000000002</v>
      </c>
      <c r="BN237" s="64">
        <f t="shared" si="43"/>
        <v>114.89600000000002</v>
      </c>
      <c r="BO237" s="64">
        <f t="shared" si="44"/>
        <v>0.27243589743589741</v>
      </c>
      <c r="BP237" s="64">
        <f t="shared" si="45"/>
        <v>0.27564102564102561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218</v>
      </c>
      <c r="Y238" s="762">
        <f t="shared" si="41"/>
        <v>218.4</v>
      </c>
      <c r="Z238" s="36">
        <f t="shared" si="46"/>
        <v>0.68523000000000001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243.25166666666667</v>
      </c>
      <c r="BN238" s="64">
        <f t="shared" si="43"/>
        <v>243.69799999999998</v>
      </c>
      <c r="BO238" s="64">
        <f t="shared" si="44"/>
        <v>0.58226495726495731</v>
      </c>
      <c r="BP238" s="64">
        <f t="shared" si="45"/>
        <v>0.58333333333333326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188.33333333333334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190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1.4307000000000001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452</v>
      </c>
      <c r="Y240" s="763">
        <f>IFERROR(SUM(Y228:Y238),"0")</f>
        <v>456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41</v>
      </c>
      <c r="Y310" s="762">
        <f t="shared" si="62"/>
        <v>43.199999999999996</v>
      </c>
      <c r="Z310" s="36">
        <f>IFERROR(IF(Y310=0,"",ROUNDUP(Y310/H310,0)*0.00753),"")</f>
        <v>0.13553999999999999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44.416666666666671</v>
      </c>
      <c r="BN310" s="64">
        <f t="shared" si="64"/>
        <v>46.8</v>
      </c>
      <c r="BO310" s="64">
        <f t="shared" si="65"/>
        <v>0.10950854700854702</v>
      </c>
      <c r="BP310" s="64">
        <f t="shared" si="66"/>
        <v>0.11538461538461538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17.083333333333336</v>
      </c>
      <c r="Y312" s="763">
        <f>IFERROR(Y306/H306,"0")+IFERROR(Y307/H307,"0")+IFERROR(Y308/H308,"0")+IFERROR(Y309/H309,"0")+IFERROR(Y310/H310,"0")+IFERROR(Y311/H311,"0")</f>
        <v>18</v>
      </c>
      <c r="Z312" s="763">
        <f>IFERROR(IF(Z306="",0,Z306),"0")+IFERROR(IF(Z307="",0,Z307),"0")+IFERROR(IF(Z308="",0,Z308),"0")+IFERROR(IF(Z309="",0,Z309),"0")+IFERROR(IF(Z310="",0,Z310),"0")+IFERROR(IF(Z311="",0,Z311),"0")</f>
        <v>0.13553999999999999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41</v>
      </c>
      <c r="Y313" s="763">
        <f>IFERROR(SUM(Y306:Y311),"0")</f>
        <v>43.199999999999996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10</v>
      </c>
      <c r="Y355" s="762">
        <f t="shared" si="67"/>
        <v>10.8</v>
      </c>
      <c r="Z355" s="36">
        <f>IFERROR(IF(Y355=0,"",ROUNDUP(Y355/H355,0)*0.02175),"")</f>
        <v>2.1749999999999999E-2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10.444444444444443</v>
      </c>
      <c r="BN355" s="64">
        <f t="shared" si="69"/>
        <v>11.28</v>
      </c>
      <c r="BO355" s="64">
        <f t="shared" si="70"/>
        <v>1.653439153439153E-2</v>
      </c>
      <c r="BP355" s="64">
        <f t="shared" si="71"/>
        <v>1.7857142857142856E-2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0.92592592592592582</v>
      </c>
      <c r="Y362" s="763">
        <f>IFERROR(Y353/H353,"0")+IFERROR(Y354/H354,"0")+IFERROR(Y355/H355,"0")+IFERROR(Y356/H356,"0")+IFERROR(Y357/H357,"0")+IFERROR(Y358/H358,"0")+IFERROR(Y359/H359,"0")+IFERROR(Y360/H360,"0")+IFERROR(Y361/H361,"0")</f>
        <v>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2.1749999999999999E-2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10</v>
      </c>
      <c r="Y363" s="763">
        <f>IFERROR(SUM(Y353:Y361),"0")</f>
        <v>10.8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47</v>
      </c>
      <c r="Y382" s="762">
        <f>IFERROR(IF(X382="",0,CEILING((X382/$H382),1)*$H382),"")</f>
        <v>54.6</v>
      </c>
      <c r="Z382" s="36">
        <f>IFERROR(IF(Y382=0,"",ROUNDUP(Y382/H382,0)*0.02175),"")</f>
        <v>0.15225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50.398461538461547</v>
      </c>
      <c r="BN382" s="64">
        <f>IFERROR(Y382*I382/H382,"0")</f>
        <v>58.548000000000009</v>
      </c>
      <c r="BO382" s="64">
        <f>IFERROR(1/J382*(X382/H382),"0")</f>
        <v>0.10760073260073259</v>
      </c>
      <c r="BP382" s="64">
        <f>IFERROR(1/J382*(Y382/H382),"0")</f>
        <v>0.125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14</v>
      </c>
      <c r="Y383" s="762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14.940000000000001</v>
      </c>
      <c r="BN383" s="64">
        <f>IFERROR(Y383*I383/H383,"0")</f>
        <v>17.928000000000001</v>
      </c>
      <c r="BO383" s="64">
        <f>IFERROR(1/J383*(X383/H383),"0")</f>
        <v>2.9761904761904757E-2</v>
      </c>
      <c r="BP383" s="64">
        <f>IFERROR(1/J383*(Y383/H383),"0")</f>
        <v>3.5714285714285712E-2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7.6923076923076916</v>
      </c>
      <c r="Y384" s="763">
        <f>IFERROR(Y381/H381,"0")+IFERROR(Y382/H382,"0")+IFERROR(Y383/H383,"0")</f>
        <v>9</v>
      </c>
      <c r="Z384" s="763">
        <f>IFERROR(IF(Z381="",0,Z381),"0")+IFERROR(IF(Z382="",0,Z382),"0")+IFERROR(IF(Z383="",0,Z383),"0")</f>
        <v>0.19574999999999998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61</v>
      </c>
      <c r="Y385" s="763">
        <f>IFERROR(SUM(Y381:Y383),"0")</f>
        <v>71.400000000000006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2</v>
      </c>
      <c r="Y389" s="762">
        <f>IFERROR(IF(X389="",0,CEILING((X389/$H389),1)*$H389),"")</f>
        <v>2.5499999999999998</v>
      </c>
      <c r="Z389" s="36">
        <f>IFERROR(IF(Y389=0,"",ROUNDUP(Y389/H389,0)*0.00753),"")</f>
        <v>7.5300000000000002E-3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2.3333333333333335</v>
      </c>
      <c r="BN389" s="64">
        <f>IFERROR(Y389*I389/H389,"0")</f>
        <v>2.9750000000000001</v>
      </c>
      <c r="BO389" s="64">
        <f>IFERROR(1/J389*(X389/H389),"0")</f>
        <v>5.0276520864756162E-3</v>
      </c>
      <c r="BP389" s="64">
        <f>IFERROR(1/J389*(Y389/H389),"0")</f>
        <v>6.41025641025641E-3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11</v>
      </c>
      <c r="Y390" s="762">
        <f>IFERROR(IF(X390="",0,CEILING((X390/$H390),1)*$H390),"")</f>
        <v>12.75</v>
      </c>
      <c r="Z390" s="36">
        <f>IFERROR(IF(Y390=0,"",ROUNDUP(Y390/H390,0)*0.00753),"")</f>
        <v>3.7650000000000003E-2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12.509803921568627</v>
      </c>
      <c r="BN390" s="64">
        <f>IFERROR(Y390*I390/H390,"0")</f>
        <v>14.500000000000002</v>
      </c>
      <c r="BO390" s="64">
        <f>IFERROR(1/J390*(X390/H390),"0")</f>
        <v>2.765208647561589E-2</v>
      </c>
      <c r="BP390" s="64">
        <f>IFERROR(1/J390*(Y390/H390),"0")</f>
        <v>3.2051282051282048E-2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5.098039215686275</v>
      </c>
      <c r="Y391" s="763">
        <f>IFERROR(Y387/H387,"0")+IFERROR(Y388/H388,"0")+IFERROR(Y389/H389,"0")+IFERROR(Y390/H390,"0")</f>
        <v>6</v>
      </c>
      <c r="Z391" s="763">
        <f>IFERROR(IF(Z387="",0,Z387),"0")+IFERROR(IF(Z388="",0,Z388),"0")+IFERROR(IF(Z389="",0,Z389),"0")+IFERROR(IF(Z390="",0,Z390),"0")</f>
        <v>4.5180000000000005E-2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13</v>
      </c>
      <c r="Y392" s="763">
        <f>IFERROR(SUM(Y387:Y390),"0")</f>
        <v>15.3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15</v>
      </c>
      <c r="Y401" s="762">
        <f>IFERROR(IF(X401="",0,CEILING((X401/$H401),1)*$H401),"")</f>
        <v>16.2</v>
      </c>
      <c r="Z401" s="36">
        <f>IFERROR(IF(Y401=0,"",ROUNDUP(Y401/H401,0)*0.00753),"")</f>
        <v>6.7769999999999997E-2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17.066666666666666</v>
      </c>
      <c r="BN401" s="64">
        <f>IFERROR(Y401*I401/H401,"0")</f>
        <v>18.431999999999999</v>
      </c>
      <c r="BO401" s="64">
        <f>IFERROR(1/J401*(X401/H401),"0")</f>
        <v>5.3418803418803423E-2</v>
      </c>
      <c r="BP401" s="64">
        <f>IFERROR(1/J401*(Y401/H401),"0")</f>
        <v>5.7692307692307689E-2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8.3333333333333339</v>
      </c>
      <c r="Y402" s="763">
        <f>IFERROR(Y401/H401,"0")</f>
        <v>9</v>
      </c>
      <c r="Z402" s="763">
        <f>IFERROR(IF(Z401="",0,Z401),"0")</f>
        <v>6.7769999999999997E-2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15</v>
      </c>
      <c r="Y403" s="763">
        <f>IFERROR(SUM(Y401:Y401),"0")</f>
        <v>16.2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279</v>
      </c>
      <c r="Y414" s="762">
        <f t="shared" si="77"/>
        <v>285</v>
      </c>
      <c r="Z414" s="36">
        <f>IFERROR(IF(Y414=0,"",ROUNDUP(Y414/H414,0)*0.02175),"")</f>
        <v>0.41324999999999995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287.928</v>
      </c>
      <c r="BN414" s="64">
        <f t="shared" si="79"/>
        <v>294.12</v>
      </c>
      <c r="BO414" s="64">
        <f t="shared" si="80"/>
        <v>0.38750000000000001</v>
      </c>
      <c r="BP414" s="64">
        <f t="shared" si="81"/>
        <v>0.39583333333333331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189</v>
      </c>
      <c r="Y419" s="762">
        <f t="shared" si="77"/>
        <v>195</v>
      </c>
      <c r="Z419" s="36">
        <f>IFERROR(IF(Y419=0,"",ROUNDUP(Y419/H419,0)*0.02175),"")</f>
        <v>0.28275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195.04800000000003</v>
      </c>
      <c r="BN419" s="64">
        <f t="shared" si="79"/>
        <v>201.23999999999998</v>
      </c>
      <c r="BO419" s="64">
        <f t="shared" si="80"/>
        <v>0.26249999999999996</v>
      </c>
      <c r="BP419" s="64">
        <f t="shared" si="81"/>
        <v>0.27083333333333331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31.200000000000003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0.69599999999999995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468</v>
      </c>
      <c r="Y425" s="763">
        <f>IFERROR(SUM(Y413:Y423),"0")</f>
        <v>480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400</v>
      </c>
      <c r="Y427" s="762">
        <f>IFERROR(IF(X427="",0,CEILING((X427/$H427),1)*$H427),"")</f>
        <v>405</v>
      </c>
      <c r="Z427" s="36">
        <f>IFERROR(IF(Y427=0,"",ROUNDUP(Y427/H427,0)*0.02175),"")</f>
        <v>0.58724999999999994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412.8</v>
      </c>
      <c r="BN427" s="64">
        <f>IFERROR(Y427*I427/H427,"0")</f>
        <v>417.96000000000004</v>
      </c>
      <c r="BO427" s="64">
        <f>IFERROR(1/J427*(X427/H427),"0")</f>
        <v>0.55555555555555558</v>
      </c>
      <c r="BP427" s="64">
        <f>IFERROR(1/J427*(Y427/H427),"0")</f>
        <v>0.5625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26.666666666666668</v>
      </c>
      <c r="Y429" s="763">
        <f>IFERROR(Y427/H427,"0")+IFERROR(Y428/H428,"0")</f>
        <v>27</v>
      </c>
      <c r="Z429" s="763">
        <f>IFERROR(IF(Z427="",0,Z427),"0")+IFERROR(IF(Z428="",0,Z428),"0")</f>
        <v>0.58724999999999994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400</v>
      </c>
      <c r="Y430" s="763">
        <f>IFERROR(SUM(Y427:Y428),"0")</f>
        <v>405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14</v>
      </c>
      <c r="Y434" s="762">
        <f>IFERROR(IF(X434="",0,CEILING((X434/$H434),1)*$H434),"")</f>
        <v>15.6</v>
      </c>
      <c r="Z434" s="36">
        <f>IFERROR(IF(Y434=0,"",ROUNDUP(Y434/H434,0)*0.02175),"")</f>
        <v>4.3499999999999997E-2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15.012307692307694</v>
      </c>
      <c r="BN434" s="64">
        <f>IFERROR(Y434*I434/H434,"0")</f>
        <v>16.728000000000002</v>
      </c>
      <c r="BO434" s="64">
        <f>IFERROR(1/J434*(X434/H434),"0")</f>
        <v>3.2051282051282048E-2</v>
      </c>
      <c r="BP434" s="64">
        <f>IFERROR(1/J434*(Y434/H434),"0")</f>
        <v>3.5714285714285712E-2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1.7948717948717949</v>
      </c>
      <c r="Y435" s="763">
        <f>IFERROR(Y432/H432,"0")+IFERROR(Y433/H433,"0")+IFERROR(Y434/H434,"0")</f>
        <v>2</v>
      </c>
      <c r="Z435" s="763">
        <f>IFERROR(IF(Z432="",0,Z432),"0")+IFERROR(IF(Z433="",0,Z433),"0")+IFERROR(IF(Z434="",0,Z434),"0")</f>
        <v>4.3499999999999997E-2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14</v>
      </c>
      <c r="Y436" s="763">
        <f>IFERROR(SUM(Y432:Y434),"0")</f>
        <v>15.6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43</v>
      </c>
      <c r="Y438" s="762">
        <f>IFERROR(IF(X438="",0,CEILING((X438/$H438),1)*$H438),"")</f>
        <v>46.8</v>
      </c>
      <c r="Z438" s="36">
        <f>IFERROR(IF(Y438=0,"",ROUNDUP(Y438/H438,0)*0.02175),"")</f>
        <v>0.1305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46.109230769230777</v>
      </c>
      <c r="BN438" s="64">
        <f>IFERROR(Y438*I438/H438,"0")</f>
        <v>50.184000000000005</v>
      </c>
      <c r="BO438" s="64">
        <f>IFERROR(1/J438*(X438/H438),"0")</f>
        <v>9.844322344322344E-2</v>
      </c>
      <c r="BP438" s="64">
        <f>IFERROR(1/J438*(Y438/H438),"0")</f>
        <v>0.10714285714285714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5.5128205128205128</v>
      </c>
      <c r="Y440" s="763">
        <f>IFERROR(Y438/H438,"0")+IFERROR(Y439/H439,"0")</f>
        <v>6</v>
      </c>
      <c r="Z440" s="763">
        <f>IFERROR(IF(Z438="",0,Z438),"0")+IFERROR(IF(Z439="",0,Z439),"0")</f>
        <v>0.1305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43</v>
      </c>
      <c r="Y441" s="763">
        <f>IFERROR(SUM(Y438:Y439),"0")</f>
        <v>46.8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247</v>
      </c>
      <c r="Y459" s="762">
        <f>IFERROR(IF(X459="",0,CEILING((X459/$H459),1)*$H459),"")</f>
        <v>249.6</v>
      </c>
      <c r="Z459" s="36">
        <f>IFERROR(IF(Y459=0,"",ROUNDUP(Y459/H459,0)*0.02175),"")</f>
        <v>0.69599999999999995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264.86000000000007</v>
      </c>
      <c r="BN459" s="64">
        <f>IFERROR(Y459*I459/H459,"0")</f>
        <v>267.64800000000002</v>
      </c>
      <c r="BO459" s="64">
        <f>IFERROR(1/J459*(X459/H459),"0")</f>
        <v>0.56547619047619047</v>
      </c>
      <c r="BP459" s="64">
        <f>IFERROR(1/J459*(Y459/H459),"0")</f>
        <v>0.5714285714285714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31.666666666666668</v>
      </c>
      <c r="Y464" s="763">
        <f>IFERROR(Y459/H459,"0")+IFERROR(Y460/H460,"0")+IFERROR(Y461/H461,"0")+IFERROR(Y462/H462,"0")+IFERROR(Y463/H463,"0")</f>
        <v>32</v>
      </c>
      <c r="Z464" s="763">
        <f>IFERROR(IF(Z459="",0,Z459),"0")+IFERROR(IF(Z460="",0,Z460),"0")+IFERROR(IF(Z461="",0,Z461),"0")+IFERROR(IF(Z462="",0,Z462),"0")+IFERROR(IF(Z463="",0,Z463),"0")</f>
        <v>0.69599999999999995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247</v>
      </c>
      <c r="Y465" s="763">
        <f>IFERROR(SUM(Y459:Y463),"0")</f>
        <v>249.6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57</v>
      </c>
      <c r="Y514" s="762">
        <f>IFERROR(IF(X514="",0,CEILING((X514/$H514),1)*$H514),"")</f>
        <v>58.800000000000004</v>
      </c>
      <c r="Z514" s="36">
        <f>IFERROR(IF(Y514=0,"",ROUNDUP(Y514/H514,0)*0.00753),"")</f>
        <v>0.10542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60.121428571428567</v>
      </c>
      <c r="BN514" s="64">
        <f>IFERROR(Y514*I514/H514,"0")</f>
        <v>62.019999999999996</v>
      </c>
      <c r="BO514" s="64">
        <f>IFERROR(1/J514*(X514/H514),"0")</f>
        <v>8.6996336996336993E-2</v>
      </c>
      <c r="BP514" s="64">
        <f>IFERROR(1/J514*(Y514/H514),"0")</f>
        <v>8.9743589743589744E-2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13.571428571428571</v>
      </c>
      <c r="Y519" s="763">
        <f>IFERROR(Y514/H514,"0")+IFERROR(Y515/H515,"0")+IFERROR(Y516/H516,"0")+IFERROR(Y517/H517,"0")+IFERROR(Y518/H518,"0")</f>
        <v>14</v>
      </c>
      <c r="Z519" s="763">
        <f>IFERROR(IF(Z514="",0,Z514),"0")+IFERROR(IF(Z515="",0,Z515),"0")+IFERROR(IF(Z516="",0,Z516),"0")+IFERROR(IF(Z517="",0,Z517),"0")+IFERROR(IF(Z518="",0,Z518),"0")</f>
        <v>0.10542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57</v>
      </c>
      <c r="Y520" s="763">
        <f>IFERROR(SUM(Y514:Y518),"0")</f>
        <v>58.800000000000004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14</v>
      </c>
      <c r="Y531" s="762">
        <f>IFERROR(IF(X531="",0,CEILING((X531/$H531),1)*$H531),"")</f>
        <v>14.399999999999999</v>
      </c>
      <c r="Z531" s="36">
        <f>IFERROR(IF(Y531=0,"",ROUNDUP(Y531/H531,0)*0.00502),"")</f>
        <v>6.0240000000000002E-2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16.006666666666668</v>
      </c>
      <c r="BN531" s="64">
        <f>IFERROR(Y531*I531/H531,"0")</f>
        <v>16.463999999999999</v>
      </c>
      <c r="BO531" s="64">
        <f>IFERROR(1/J531*(X531/H531),"0")</f>
        <v>4.9857549857549865E-2</v>
      </c>
      <c r="BP531" s="64">
        <f>IFERROR(1/J531*(Y531/H531),"0")</f>
        <v>5.1282051282051287E-2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28</v>
      </c>
      <c r="Y533" s="762">
        <f>IFERROR(IF(X533="",0,CEILING((X533/$H533),1)*$H533),"")</f>
        <v>28.799999999999997</v>
      </c>
      <c r="Z533" s="36">
        <f>IFERROR(IF(Y533=0,"",ROUNDUP(Y533/H533,0)*0.00502),"")</f>
        <v>0.12048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47.13333333333334</v>
      </c>
      <c r="BN533" s="64">
        <f>IFERROR(Y533*I533/H533,"0")</f>
        <v>48.48</v>
      </c>
      <c r="BO533" s="64">
        <f>IFERROR(1/J533*(X533/H533),"0")</f>
        <v>9.9715099715099731E-2</v>
      </c>
      <c r="BP533" s="64">
        <f>IFERROR(1/J533*(Y533/H533),"0")</f>
        <v>0.10256410256410257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35</v>
      </c>
      <c r="Y535" s="763">
        <f>IFERROR(Y531/H531,"0")+IFERROR(Y532/H532,"0")+IFERROR(Y533/H533,"0")+IFERROR(Y534/H534,"0")</f>
        <v>36</v>
      </c>
      <c r="Z535" s="763">
        <f>IFERROR(IF(Z531="",0,Z531),"0")+IFERROR(IF(Z532="",0,Z532),"0")+IFERROR(IF(Z533="",0,Z533),"0")+IFERROR(IF(Z534="",0,Z534),"0")</f>
        <v>0.18071999999999999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42</v>
      </c>
      <c r="Y536" s="763">
        <f>IFERROR(SUM(Y531:Y534),"0")</f>
        <v>43.199999999999996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32</v>
      </c>
      <c r="Y545" s="762">
        <f t="shared" ref="Y545:Y555" si="94">IFERROR(IF(X545="",0,CEILING((X545/$H545),1)*$H545),"")</f>
        <v>36.96</v>
      </c>
      <c r="Z545" s="36">
        <f t="shared" ref="Z545:Z550" si="95">IFERROR(IF(Y545=0,"",ROUNDUP(Y545/H545,0)*0.01196),"")</f>
        <v>8.3720000000000003E-2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34.18181818181818</v>
      </c>
      <c r="BN545" s="64">
        <f t="shared" ref="BN545:BN555" si="97">IFERROR(Y545*I545/H545,"0")</f>
        <v>39.479999999999997</v>
      </c>
      <c r="BO545" s="64">
        <f t="shared" ref="BO545:BO555" si="98">IFERROR(1/J545*(X545/H545),"0")</f>
        <v>5.8275058275058279E-2</v>
      </c>
      <c r="BP545" s="64">
        <f t="shared" ref="BP545:BP555" si="99">IFERROR(1/J545*(Y545/H545),"0")</f>
        <v>6.7307692307692318E-2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143</v>
      </c>
      <c r="Y548" s="762">
        <f t="shared" si="94"/>
        <v>147.84</v>
      </c>
      <c r="Z548" s="36">
        <f t="shared" si="95"/>
        <v>0.33488000000000001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152.75</v>
      </c>
      <c r="BN548" s="64">
        <f t="shared" si="97"/>
        <v>157.91999999999999</v>
      </c>
      <c r="BO548" s="64">
        <f t="shared" si="98"/>
        <v>0.26041666666666669</v>
      </c>
      <c r="BP548" s="64">
        <f t="shared" si="99"/>
        <v>0.26923076923076927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71</v>
      </c>
      <c r="Y550" s="762">
        <f t="shared" si="94"/>
        <v>73.92</v>
      </c>
      <c r="Z550" s="36">
        <f t="shared" si="95"/>
        <v>0.16744000000000001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75.840909090909093</v>
      </c>
      <c r="BN550" s="64">
        <f t="shared" si="97"/>
        <v>78.959999999999994</v>
      </c>
      <c r="BO550" s="64">
        <f t="shared" si="98"/>
        <v>0.12929778554778554</v>
      </c>
      <c r="BP550" s="64">
        <f t="shared" si="99"/>
        <v>0.13461538461538464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46.590909090909086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49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0.58604000000000001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246</v>
      </c>
      <c r="Y557" s="763">
        <f>IFERROR(SUM(Y545:Y555),"0")</f>
        <v>258.72000000000003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252</v>
      </c>
      <c r="Y559" s="762">
        <f>IFERROR(IF(X559="",0,CEILING((X559/$H559),1)*$H559),"")</f>
        <v>253.44</v>
      </c>
      <c r="Z559" s="36">
        <f>IFERROR(IF(Y559=0,"",ROUNDUP(Y559/H559,0)*0.01196),"")</f>
        <v>0.57408000000000003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269.18181818181819</v>
      </c>
      <c r="BN559" s="64">
        <f>IFERROR(Y559*I559/H559,"0")</f>
        <v>270.71999999999997</v>
      </c>
      <c r="BO559" s="64">
        <f>IFERROR(1/J559*(X559/H559),"0")</f>
        <v>0.45891608391608396</v>
      </c>
      <c r="BP559" s="64">
        <f>IFERROR(1/J559*(Y559/H559),"0")</f>
        <v>0.46153846153846156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47.727272727272727</v>
      </c>
      <c r="Y562" s="763">
        <f>IFERROR(Y559/H559,"0")+IFERROR(Y560/H560,"0")+IFERROR(Y561/H561,"0")</f>
        <v>48</v>
      </c>
      <c r="Z562" s="763">
        <f>IFERROR(IF(Z559="",0,Z559),"0")+IFERROR(IF(Z560="",0,Z560),"0")+IFERROR(IF(Z561="",0,Z561),"0")</f>
        <v>0.57408000000000003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252</v>
      </c>
      <c r="Y563" s="763">
        <f>IFERROR(SUM(Y559:Y561),"0")</f>
        <v>253.44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122</v>
      </c>
      <c r="Y565" s="762">
        <f t="shared" ref="Y565:Y573" si="100">IFERROR(IF(X565="",0,CEILING((X565/$H565),1)*$H565),"")</f>
        <v>126.72</v>
      </c>
      <c r="Z565" s="36">
        <f>IFERROR(IF(Y565=0,"",ROUNDUP(Y565/H565,0)*0.01196),"")</f>
        <v>0.28704000000000002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130.31818181818178</v>
      </c>
      <c r="BN565" s="64">
        <f t="shared" ref="BN565:BN573" si="102">IFERROR(Y565*I565/H565,"0")</f>
        <v>135.35999999999999</v>
      </c>
      <c r="BO565" s="64">
        <f t="shared" ref="BO565:BO573" si="103">IFERROR(1/J565*(X565/H565),"0")</f>
        <v>0.22217365967365968</v>
      </c>
      <c r="BP565" s="64">
        <f t="shared" ref="BP565:BP573" si="104">IFERROR(1/J565*(Y565/H565),"0")</f>
        <v>0.23076923076923078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</v>
      </c>
      <c r="Y566" s="762">
        <f t="shared" si="100"/>
        <v>5.28</v>
      </c>
      <c r="Z566" s="36">
        <f>IFERROR(IF(Y566=0,"",ROUNDUP(Y566/H566,0)*0.01196),"")</f>
        <v>1.196E-2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5.3409090909090908</v>
      </c>
      <c r="BN566" s="64">
        <f t="shared" si="102"/>
        <v>5.64</v>
      </c>
      <c r="BO566" s="64">
        <f t="shared" si="103"/>
        <v>9.1054778554778559E-3</v>
      </c>
      <c r="BP566" s="64">
        <f t="shared" si="104"/>
        <v>9.6153846153846159E-3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207</v>
      </c>
      <c r="Y567" s="762">
        <f t="shared" si="100"/>
        <v>211.20000000000002</v>
      </c>
      <c r="Z567" s="36">
        <f>IFERROR(IF(Y567=0,"",ROUNDUP(Y567/H567,0)*0.01196),"")</f>
        <v>0.47839999999999999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221.11363636363635</v>
      </c>
      <c r="BN567" s="64">
        <f t="shared" si="102"/>
        <v>225.60000000000002</v>
      </c>
      <c r="BO567" s="64">
        <f t="shared" si="103"/>
        <v>0.37696678321678323</v>
      </c>
      <c r="BP567" s="64">
        <f t="shared" si="104"/>
        <v>0.38461538461538464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63.257575757575751</v>
      </c>
      <c r="Y574" s="763">
        <f>IFERROR(Y565/H565,"0")+IFERROR(Y566/H566,"0")+IFERROR(Y567/H567,"0")+IFERROR(Y568/H568,"0")+IFERROR(Y569/H569,"0")+IFERROR(Y570/H570,"0")+IFERROR(Y571/H571,"0")+IFERROR(Y572/H572,"0")+IFERROR(Y573/H573,"0")</f>
        <v>65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0.77740000000000009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334</v>
      </c>
      <c r="Y575" s="763">
        <f>IFERROR(SUM(Y565:Y573),"0")</f>
        <v>343.20000000000005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229</v>
      </c>
      <c r="Y617" s="762">
        <f t="shared" ref="Y617:Y624" si="115">IFERROR(IF(X617="",0,CEILING((X617/$H617),1)*$H617),"")</f>
        <v>234</v>
      </c>
      <c r="Z617" s="36">
        <f>IFERROR(IF(Y617=0,"",ROUNDUP(Y617/H617,0)*0.02175),"")</f>
        <v>0.65249999999999997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245.55846153846159</v>
      </c>
      <c r="BN617" s="64">
        <f t="shared" ref="BN617:BN624" si="117">IFERROR(Y617*I617/H617,"0")</f>
        <v>250.92000000000002</v>
      </c>
      <c r="BO617" s="64">
        <f t="shared" ref="BO617:BO624" si="118">IFERROR(1/J617*(X617/H617),"0")</f>
        <v>0.52426739926739929</v>
      </c>
      <c r="BP617" s="64">
        <f t="shared" ref="BP617:BP624" si="119">IFERROR(1/J617*(Y617/H617),"0")</f>
        <v>0.5357142857142857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29.358974358974361</v>
      </c>
      <c r="Y625" s="763">
        <f>IFERROR(Y617/H617,"0")+IFERROR(Y618/H618,"0")+IFERROR(Y619/H619,"0")+IFERROR(Y620/H620,"0")+IFERROR(Y621/H621,"0")+IFERROR(Y622/H622,"0")+IFERROR(Y623/H623,"0")+IFERROR(Y624/H624,"0")</f>
        <v>30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0.65249999999999997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229</v>
      </c>
      <c r="Y626" s="763">
        <f>IFERROR(SUM(Y617:Y624),"0")</f>
        <v>234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3651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3783.0600000000004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3900.0741307798949</v>
      </c>
      <c r="Y653" s="763">
        <f>IFERROR(SUM(BN22:BN649),"0")</f>
        <v>4040.8470000000002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7</v>
      </c>
      <c r="Y654" s="38">
        <f>ROUNDUP(SUM(BP22:BP649),0)</f>
        <v>8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4075.0741307798949</v>
      </c>
      <c r="Y655" s="763">
        <f>GrossWeightTotalR+PalletQtyTotalR*25</f>
        <v>4240.8469999999998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670.86504628269324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694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8.5560899999999993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118.80000000000001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</v>
      </c>
      <c r="E662" s="46">
        <f>IFERROR(Y107*1,"0")+IFERROR(Y108*1,"0")+IFERROR(Y109*1,"0")+IFERROR(Y110*1,"0")+IFERROR(Y114*1,"0")+IFERROR(Y115*1,"0")+IFERROR(Y116*1,"0")+IFERROR(Y117*1,"0")+IFERROR(Y118*1,"0")</f>
        <v>234.9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181.7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42</v>
      </c>
      <c r="I662" s="46">
        <f>IFERROR(Y191*1,"0")+IFERROR(Y195*1,"0")+IFERROR(Y196*1,"0")+IFERROR(Y197*1,"0")+IFERROR(Y198*1,"0")+IFERROR(Y199*1,"0")+IFERROR(Y200*1,"0")+IFERROR(Y201*1,"0")+IFERROR(Y202*1,"0")</f>
        <v>130.20000000000002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526.20000000000005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43.199999999999996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97.5</v>
      </c>
      <c r="V662" s="46">
        <f>IFERROR(Y401*1,"0")+IFERROR(Y405*1,"0")+IFERROR(Y406*1,"0")+IFERROR(Y407*1,"0")</f>
        <v>16.2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947.4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249.6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58.800000000000004</v>
      </c>
      <c r="AA662" s="46">
        <f>IFERROR(Y531*1,"0")+IFERROR(Y532*1,"0")+IFERROR(Y533*1,"0")+IFERROR(Y534*1,"0")</f>
        <v>43.199999999999996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855.36000000000013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234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