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91D379-B3E9-498B-A8E4-9EFE078AD3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24" i="1" s="1"/>
  <c r="P414" i="1"/>
  <c r="BP413" i="1"/>
  <c r="BO413" i="1"/>
  <c r="BN413" i="1"/>
  <c r="BM413" i="1"/>
  <c r="Z413" i="1"/>
  <c r="Y413" i="1"/>
  <c r="P413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V662" i="1" s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Y385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Y340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BO307" i="1"/>
  <c r="BM307" i="1"/>
  <c r="Y307" i="1"/>
  <c r="Y312" i="1" s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8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X215" i="1"/>
  <c r="Y214" i="1"/>
  <c r="X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N208" i="1"/>
  <c r="BM208" i="1"/>
  <c r="Z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J662" i="1"/>
  <c r="Y209" i="1"/>
  <c r="BP218" i="1"/>
  <c r="BN218" i="1"/>
  <c r="Z218" i="1"/>
  <c r="Z225" i="1" s="1"/>
  <c r="BP222" i="1"/>
  <c r="BN222" i="1"/>
  <c r="Z22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I662" i="1"/>
  <c r="Y193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Y239" i="1"/>
  <c r="Z242" i="1"/>
  <c r="BN242" i="1"/>
  <c r="BP242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Z257" i="1"/>
  <c r="BN257" i="1"/>
  <c r="Y260" i="1"/>
  <c r="L662" i="1"/>
  <c r="Z264" i="1"/>
  <c r="Z272" i="1" s="1"/>
  <c r="BN264" i="1"/>
  <c r="Z267" i="1"/>
  <c r="BN267" i="1"/>
  <c r="Z269" i="1"/>
  <c r="BN269" i="1"/>
  <c r="Z271" i="1"/>
  <c r="BN271" i="1"/>
  <c r="Y272" i="1"/>
  <c r="M662" i="1"/>
  <c r="Z281" i="1"/>
  <c r="Z290" i="1" s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Z302" i="1" s="1"/>
  <c r="BN300" i="1"/>
  <c r="BP300" i="1"/>
  <c r="Y303" i="1"/>
  <c r="Q662" i="1"/>
  <c r="Z307" i="1"/>
  <c r="Z312" i="1" s="1"/>
  <c r="BN307" i="1"/>
  <c r="BP307" i="1"/>
  <c r="Z308" i="1"/>
  <c r="BN308" i="1"/>
  <c r="Z310" i="1"/>
  <c r="BN310" i="1"/>
  <c r="Y313" i="1"/>
  <c r="Y318" i="1"/>
  <c r="S662" i="1"/>
  <c r="Y331" i="1"/>
  <c r="Z338" i="1"/>
  <c r="Z339" i="1" s="1"/>
  <c r="BN338" i="1"/>
  <c r="BP338" i="1"/>
  <c r="Z343" i="1"/>
  <c r="Z344" i="1" s="1"/>
  <c r="BN343" i="1"/>
  <c r="BP343" i="1"/>
  <c r="Y344" i="1"/>
  <c r="Z347" i="1"/>
  <c r="Z349" i="1" s="1"/>
  <c r="BN347" i="1"/>
  <c r="BP347" i="1"/>
  <c r="Y350" i="1"/>
  <c r="U662" i="1"/>
  <c r="Y362" i="1"/>
  <c r="Z355" i="1"/>
  <c r="Z362" i="1" s="1"/>
  <c r="BN355" i="1"/>
  <c r="Z357" i="1"/>
  <c r="BN357" i="1"/>
  <c r="Z359" i="1"/>
  <c r="BN359" i="1"/>
  <c r="BP367" i="1"/>
  <c r="BN367" i="1"/>
  <c r="Z367" i="1"/>
  <c r="Y378" i="1"/>
  <c r="BP375" i="1"/>
  <c r="BN375" i="1"/>
  <c r="Z375" i="1"/>
  <c r="BP383" i="1"/>
  <c r="BN383" i="1"/>
  <c r="Z383" i="1"/>
  <c r="Z391" i="1"/>
  <c r="BP389" i="1"/>
  <c r="BN389" i="1"/>
  <c r="Z389" i="1"/>
  <c r="Y398" i="1"/>
  <c r="BP406" i="1"/>
  <c r="BN406" i="1"/>
  <c r="Z406" i="1"/>
  <c r="Z408" i="1" s="1"/>
  <c r="BP416" i="1"/>
  <c r="BN416" i="1"/>
  <c r="Z416" i="1"/>
  <c r="BP420" i="1"/>
  <c r="BN420" i="1"/>
  <c r="Z420" i="1"/>
  <c r="BP428" i="1"/>
  <c r="BN428" i="1"/>
  <c r="Z428" i="1"/>
  <c r="Z429" i="1" s="1"/>
  <c r="Y430" i="1"/>
  <c r="Y435" i="1"/>
  <c r="BP432" i="1"/>
  <c r="BN432" i="1"/>
  <c r="Z432" i="1"/>
  <c r="X662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Y259" i="1"/>
  <c r="Y273" i="1"/>
  <c r="Y290" i="1"/>
  <c r="Y345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Z397" i="1"/>
  <c r="BP395" i="1"/>
  <c r="BN395" i="1"/>
  <c r="Z395" i="1"/>
  <c r="BP414" i="1"/>
  <c r="BN414" i="1"/>
  <c r="Z414" i="1"/>
  <c r="BP418" i="1"/>
  <c r="BN418" i="1"/>
  <c r="Z418" i="1"/>
  <c r="Z424" i="1" s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2" i="1"/>
  <c r="BN462" i="1"/>
  <c r="Z462" i="1"/>
  <c r="Y496" i="1"/>
  <c r="Y502" i="1"/>
  <c r="Y506" i="1"/>
  <c r="BP516" i="1"/>
  <c r="BN516" i="1"/>
  <c r="Z516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Z662" i="1"/>
  <c r="Y403" i="1"/>
  <c r="W662" i="1"/>
  <c r="Y425" i="1"/>
  <c r="Y662" i="1"/>
  <c r="Y475" i="1"/>
  <c r="Z478" i="1"/>
  <c r="Z496" i="1" s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Y562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435" i="1" l="1"/>
  <c r="Y654" i="1"/>
  <c r="Y652" i="1"/>
  <c r="Z604" i="1"/>
  <c r="Z625" i="1"/>
  <c r="Z585" i="1"/>
  <c r="Z369" i="1"/>
  <c r="Z451" i="1"/>
  <c r="Z259" i="1"/>
  <c r="Z247" i="1"/>
  <c r="Z239" i="1"/>
  <c r="Z180" i="1"/>
  <c r="Z119" i="1"/>
  <c r="Z72" i="1"/>
  <c r="Z35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<sst xmlns="http://schemas.openxmlformats.org/spreadsheetml/2006/main" count="3077" uniqueCount="1090">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</sst>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4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0</v>
      </c>
      <c r="Y425" s="763">
        <f>IFERROR(SUM(Y413:Y423),"0")</f>
        <v>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2000</v>
      </c>
      <c r="Y459" s="762">
        <f>IFERROR(IF(X459="",0,CEILING((X459/$H459),1)*$H459),"")</f>
        <v>2004.6</v>
      </c>
      <c r="Z459" s="36">
        <f>IFERROR(IF(Y459=0,"",ROUNDUP(Y459/H459,0)*0.02175),"")</f>
        <v>5.5897499999999996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2144.6153846153848</v>
      </c>
      <c r="BN459" s="64">
        <f>IFERROR(Y459*I459/H459,"0")</f>
        <v>2149.5479999999998</v>
      </c>
      <c r="BO459" s="64">
        <f>IFERROR(1/J459*(X459/H459),"0")</f>
        <v>4.5787545787545785</v>
      </c>
      <c r="BP459" s="64">
        <f>IFERROR(1/J459*(Y459/H459),"0")</f>
        <v>4.5892857142857144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256.41025641025641</v>
      </c>
      <c r="Y464" s="763">
        <f>IFERROR(Y459/H459,"0")+IFERROR(Y460/H460,"0")+IFERROR(Y461/H461,"0")+IFERROR(Y462/H462,"0")+IFERROR(Y463/H463,"0")</f>
        <v>257</v>
      </c>
      <c r="Z464" s="763">
        <f>IFERROR(IF(Z459="",0,Z459),"0")+IFERROR(IF(Z460="",0,Z460),"0")+IFERROR(IF(Z461="",0,Z461),"0")+IFERROR(IF(Z462="",0,Z462),"0")+IFERROR(IF(Z463="",0,Z463),"0")</f>
        <v>5.5897499999999996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2000</v>
      </c>
      <c r="Y465" s="763">
        <f>IFERROR(SUM(Y459:Y463),"0")</f>
        <v>2004.6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1400</v>
      </c>
      <c r="Y548" s="762">
        <f t="shared" si="94"/>
        <v>1404.48</v>
      </c>
      <c r="Z548" s="36">
        <f t="shared" si="95"/>
        <v>3.1813600000000002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1495.4545454545455</v>
      </c>
      <c r="BN548" s="64">
        <f t="shared" si="97"/>
        <v>1500.2399999999998</v>
      </c>
      <c r="BO548" s="64">
        <f t="shared" si="98"/>
        <v>2.5495337995337994</v>
      </c>
      <c r="BP548" s="64">
        <f t="shared" si="99"/>
        <v>2.5576923076923079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1400</v>
      </c>
      <c r="Y550" s="762">
        <f t="shared" si="94"/>
        <v>1404.48</v>
      </c>
      <c r="Z550" s="36">
        <f t="shared" si="95"/>
        <v>3.1813600000000002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1495.4545454545455</v>
      </c>
      <c r="BN550" s="64">
        <f t="shared" si="97"/>
        <v>1500.2399999999998</v>
      </c>
      <c r="BO550" s="64">
        <f t="shared" si="98"/>
        <v>2.5495337995337994</v>
      </c>
      <c r="BP550" s="64">
        <f t="shared" si="99"/>
        <v>2.5576923076923079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530.30303030303025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532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6.3627200000000004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2800</v>
      </c>
      <c r="Y557" s="763">
        <f>IFERROR(SUM(Y545:Y555),"0")</f>
        <v>2808.96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1400</v>
      </c>
      <c r="Y559" s="762">
        <f>IFERROR(IF(X559="",0,CEILING((X559/$H559),1)*$H559),"")</f>
        <v>1404.48</v>
      </c>
      <c r="Z559" s="36">
        <f>IFERROR(IF(Y559=0,"",ROUNDUP(Y559/H559,0)*0.01196),"")</f>
        <v>3.1813600000000002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1495.4545454545455</v>
      </c>
      <c r="BN559" s="64">
        <f>IFERROR(Y559*I559/H559,"0")</f>
        <v>1500.2399999999998</v>
      </c>
      <c r="BO559" s="64">
        <f>IFERROR(1/J559*(X559/H559),"0")</f>
        <v>2.5495337995337994</v>
      </c>
      <c r="BP559" s="64">
        <f>IFERROR(1/J559*(Y559/H559),"0")</f>
        <v>2.5576923076923079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265.15151515151513</v>
      </c>
      <c r="Y562" s="763">
        <f>IFERROR(Y559/H559,"0")+IFERROR(Y560/H560,"0")+IFERROR(Y561/H561,"0")</f>
        <v>266</v>
      </c>
      <c r="Z562" s="763">
        <f>IFERROR(IF(Z559="",0,Z559),"0")+IFERROR(IF(Z560="",0,Z560),"0")+IFERROR(IF(Z561="",0,Z561),"0")</f>
        <v>3.1813600000000002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1400</v>
      </c>
      <c r="Y563" s="763">
        <f>IFERROR(SUM(Y559:Y561),"0")</f>
        <v>1404.48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1000</v>
      </c>
      <c r="Y567" s="762">
        <f t="shared" si="100"/>
        <v>1003.2</v>
      </c>
      <c r="Z567" s="36">
        <f>IFERROR(IF(Y567=0,"",ROUNDUP(Y567/H567,0)*0.01196),"")</f>
        <v>2.2724000000000002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1068.1818181818182</v>
      </c>
      <c r="BN567" s="64">
        <f t="shared" si="102"/>
        <v>1071.5999999999999</v>
      </c>
      <c r="BO567" s="64">
        <f t="shared" si="103"/>
        <v>1.821095571095571</v>
      </c>
      <c r="BP567" s="64">
        <f t="shared" si="104"/>
        <v>1.8269230769230771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189.39393939393938</v>
      </c>
      <c r="Y574" s="763">
        <f>IFERROR(Y565/H565,"0")+IFERROR(Y566/H566,"0")+IFERROR(Y567/H567,"0")+IFERROR(Y568/H568,"0")+IFERROR(Y569/H569,"0")+IFERROR(Y570/H570,"0")+IFERROR(Y571/H571,"0")+IFERROR(Y572/H572,"0")+IFERROR(Y573/H573,"0")</f>
        <v>190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2.2724000000000002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1000</v>
      </c>
      <c r="Y575" s="763">
        <f>IFERROR(SUM(Y565:Y573),"0")</f>
        <v>1003.2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7200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7221.2399999999989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7699.1608391608388</v>
      </c>
      <c r="Y653" s="763">
        <f>IFERROR(SUM(BN22:BN649),"0")</f>
        <v>7721.8679999999986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15</v>
      </c>
      <c r="Y654" s="38">
        <f>ROUNDUP(SUM(BP22:BP649),0)</f>
        <v>15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8074.1608391608388</v>
      </c>
      <c r="Y655" s="763">
        <f>GrossWeightTotalR+PalletQtyTotalR*25</f>
        <v>8096.8679999999986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1241.2587412587413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1245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17.406230000000001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2004.6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5216.6400000000003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