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570053-D361-4C42-9DD9-52B8FA339A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Y581" i="1" s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X662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441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24" i="1" s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V662" i="1" s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BO353" i="1"/>
  <c r="BM353" i="1"/>
  <c r="Y353" i="1"/>
  <c r="Y363" i="1" s="1"/>
  <c r="P353" i="1"/>
  <c r="X350" i="1"/>
  <c r="X349" i="1"/>
  <c r="BO348" i="1"/>
  <c r="BM348" i="1"/>
  <c r="Y348" i="1"/>
  <c r="Y350" i="1" s="1"/>
  <c r="P348" i="1"/>
  <c r="BP347" i="1"/>
  <c r="BO347" i="1"/>
  <c r="BN347" i="1"/>
  <c r="BM347" i="1"/>
  <c r="Z347" i="1"/>
  <c r="Y347" i="1"/>
  <c r="Y349" i="1" s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S662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Q662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M662" i="1" s="1"/>
  <c r="P280" i="1"/>
  <c r="X277" i="1"/>
  <c r="X276" i="1"/>
  <c r="BO275" i="1"/>
  <c r="BM275" i="1"/>
  <c r="Y275" i="1"/>
  <c r="Y277" i="1" s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60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5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56" i="1" s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BP213" i="1"/>
  <c r="BN213" i="1"/>
  <c r="Z213" i="1"/>
  <c r="Z214" i="1" s="1"/>
  <c r="Y215" i="1"/>
  <c r="Y226" i="1"/>
  <c r="BP217" i="1"/>
  <c r="BN217" i="1"/>
  <c r="Z217" i="1"/>
  <c r="BP221" i="1"/>
  <c r="BN221" i="1"/>
  <c r="Z221" i="1"/>
  <c r="Y225" i="1"/>
  <c r="Y239" i="1"/>
  <c r="BP229" i="1"/>
  <c r="BN229" i="1"/>
  <c r="Z229" i="1"/>
  <c r="Z239" i="1" s="1"/>
  <c r="BP233" i="1"/>
  <c r="BN233" i="1"/>
  <c r="Z233" i="1"/>
  <c r="H9" i="1"/>
  <c r="B662" i="1"/>
  <c r="X653" i="1"/>
  <c r="X655" i="1" s="1"/>
  <c r="X654" i="1"/>
  <c r="X656" i="1"/>
  <c r="Y24" i="1"/>
  <c r="Z28" i="1"/>
  <c r="Z35" i="1" s="1"/>
  <c r="BN28" i="1"/>
  <c r="Y653" i="1" s="1"/>
  <c r="Z30" i="1"/>
  <c r="BN30" i="1"/>
  <c r="Z31" i="1"/>
  <c r="BN31" i="1"/>
  <c r="Z34" i="1"/>
  <c r="BN34" i="1"/>
  <c r="Z38" i="1"/>
  <c r="Z39" i="1" s="1"/>
  <c r="BN38" i="1"/>
  <c r="BP38" i="1"/>
  <c r="Y654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Z126" i="1"/>
  <c r="BN126" i="1"/>
  <c r="Y129" i="1"/>
  <c r="Z133" i="1"/>
  <c r="Z136" i="1" s="1"/>
  <c r="BN133" i="1"/>
  <c r="Z134" i="1"/>
  <c r="BN134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Y210" i="1"/>
  <c r="Z208" i="1"/>
  <c r="Z209" i="1" s="1"/>
  <c r="BN208" i="1"/>
  <c r="Y209" i="1"/>
  <c r="Y214" i="1"/>
  <c r="BP219" i="1"/>
  <c r="BN219" i="1"/>
  <c r="Z219" i="1"/>
  <c r="BP223" i="1"/>
  <c r="BN223" i="1"/>
  <c r="Z223" i="1"/>
  <c r="Y240" i="1"/>
  <c r="BP231" i="1"/>
  <c r="BN231" i="1"/>
  <c r="Z231" i="1"/>
  <c r="BP235" i="1"/>
  <c r="BN235" i="1"/>
  <c r="Z235" i="1"/>
  <c r="Z237" i="1"/>
  <c r="BN237" i="1"/>
  <c r="Z243" i="1"/>
  <c r="Z247" i="1" s="1"/>
  <c r="BN243" i="1"/>
  <c r="BP243" i="1"/>
  <c r="Z245" i="1"/>
  <c r="BN245" i="1"/>
  <c r="K662" i="1"/>
  <c r="Z252" i="1"/>
  <c r="Z259" i="1" s="1"/>
  <c r="BN252" i="1"/>
  <c r="BP252" i="1"/>
  <c r="Z254" i="1"/>
  <c r="BN254" i="1"/>
  <c r="Z256" i="1"/>
  <c r="BN256" i="1"/>
  <c r="Z258" i="1"/>
  <c r="BN258" i="1"/>
  <c r="Y259" i="1"/>
  <c r="Z263" i="1"/>
  <c r="Z272" i="1" s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Y276" i="1"/>
  <c r="Z280" i="1"/>
  <c r="Z290" i="1" s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Z302" i="1" s="1"/>
  <c r="BN299" i="1"/>
  <c r="BP299" i="1"/>
  <c r="Z301" i="1"/>
  <c r="BN301" i="1"/>
  <c r="Y302" i="1"/>
  <c r="Z306" i="1"/>
  <c r="Z312" i="1" s="1"/>
  <c r="BN306" i="1"/>
  <c r="BP306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Z337" i="1"/>
  <c r="Z339" i="1" s="1"/>
  <c r="BN337" i="1"/>
  <c r="BP337" i="1"/>
  <c r="Y340" i="1"/>
  <c r="T662" i="1"/>
  <c r="Y345" i="1"/>
  <c r="Z348" i="1"/>
  <c r="Z349" i="1" s="1"/>
  <c r="BN348" i="1"/>
  <c r="BP348" i="1"/>
  <c r="Z353" i="1"/>
  <c r="BN353" i="1"/>
  <c r="BP353" i="1"/>
  <c r="Z354" i="1"/>
  <c r="BN354" i="1"/>
  <c r="Z356" i="1"/>
  <c r="BN356" i="1"/>
  <c r="Z358" i="1"/>
  <c r="BN358" i="1"/>
  <c r="Z360" i="1"/>
  <c r="BN360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Y379" i="1"/>
  <c r="BP377" i="1"/>
  <c r="BN377" i="1"/>
  <c r="Z377" i="1"/>
  <c r="Y272" i="1"/>
  <c r="Y291" i="1"/>
  <c r="Y296" i="1"/>
  <c r="Y303" i="1"/>
  <c r="Y313" i="1"/>
  <c r="Y318" i="1"/>
  <c r="Y331" i="1"/>
  <c r="U662" i="1"/>
  <c r="Y362" i="1"/>
  <c r="BP367" i="1"/>
  <c r="BN367" i="1"/>
  <c r="Z367" i="1"/>
  <c r="BP375" i="1"/>
  <c r="BN375" i="1"/>
  <c r="Z375" i="1"/>
  <c r="Z378" i="1" s="1"/>
  <c r="Y385" i="1"/>
  <c r="Y391" i="1"/>
  <c r="Y397" i="1"/>
  <c r="Y408" i="1"/>
  <c r="Y430" i="1"/>
  <c r="Y436" i="1"/>
  <c r="Y440" i="1"/>
  <c r="Y452" i="1"/>
  <c r="Y456" i="1"/>
  <c r="Y464" i="1"/>
  <c r="Y496" i="1"/>
  <c r="Y502" i="1"/>
  <c r="Y506" i="1"/>
  <c r="BP516" i="1"/>
  <c r="BN516" i="1"/>
  <c r="Z516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BP568" i="1"/>
  <c r="BN568" i="1"/>
  <c r="Z568" i="1"/>
  <c r="BP572" i="1"/>
  <c r="BN572" i="1"/>
  <c r="Z572" i="1"/>
  <c r="BP579" i="1"/>
  <c r="BN579" i="1"/>
  <c r="Z579" i="1"/>
  <c r="Y585" i="1"/>
  <c r="BP583" i="1"/>
  <c r="BN583" i="1"/>
  <c r="Z583" i="1"/>
  <c r="Z662" i="1"/>
  <c r="Z381" i="1"/>
  <c r="BN381" i="1"/>
  <c r="BP381" i="1"/>
  <c r="Z383" i="1"/>
  <c r="BN383" i="1"/>
  <c r="Z389" i="1"/>
  <c r="Z391" i="1" s="1"/>
  <c r="BN389" i="1"/>
  <c r="Z395" i="1"/>
  <c r="Z397" i="1" s="1"/>
  <c r="BN395" i="1"/>
  <c r="Y403" i="1"/>
  <c r="Z406" i="1"/>
  <c r="Z408" i="1" s="1"/>
  <c r="BN406" i="1"/>
  <c r="W662" i="1"/>
  <c r="Z414" i="1"/>
  <c r="Z424" i="1" s="1"/>
  <c r="BN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2" i="1"/>
  <c r="BN432" i="1"/>
  <c r="BP432" i="1"/>
  <c r="Z434" i="1"/>
  <c r="BN434" i="1"/>
  <c r="Z438" i="1"/>
  <c r="Z440" i="1" s="1"/>
  <c r="BN438" i="1"/>
  <c r="BP438" i="1"/>
  <c r="Z444" i="1"/>
  <c r="BN444" i="1"/>
  <c r="BP444" i="1"/>
  <c r="Z446" i="1"/>
  <c r="BN446" i="1"/>
  <c r="Z448" i="1"/>
  <c r="BN448" i="1"/>
  <c r="Z450" i="1"/>
  <c r="BN450" i="1"/>
  <c r="Y451" i="1"/>
  <c r="Z454" i="1"/>
  <c r="Z456" i="1" s="1"/>
  <c r="BN454" i="1"/>
  <c r="BP454" i="1"/>
  <c r="Z460" i="1"/>
  <c r="Z464" i="1" s="1"/>
  <c r="BN460" i="1"/>
  <c r="Z462" i="1"/>
  <c r="BN462" i="1"/>
  <c r="Y662" i="1"/>
  <c r="Y475" i="1"/>
  <c r="Z478" i="1"/>
  <c r="Z496" i="1" s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Y562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Y655" i="1" l="1"/>
  <c r="Z225" i="1"/>
  <c r="Z604" i="1"/>
  <c r="Z625" i="1"/>
  <c r="Z451" i="1"/>
  <c r="Z435" i="1"/>
  <c r="Z384" i="1"/>
  <c r="Z585" i="1"/>
  <c r="Z362" i="1"/>
  <c r="Z103" i="1"/>
  <c r="Z88" i="1"/>
  <c r="Z657" i="1" s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<sst xmlns="http://schemas.openxmlformats.org/spreadsheetml/2006/main" count="3077" uniqueCount="1090">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</sst>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5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365</v>
      </c>
      <c r="Y48" s="762">
        <f t="shared" ref="Y48:Y53" si="6">IFERROR(IF(X48="",0,CEILING((X48/$H48),1)*$H48),"")</f>
        <v>367.20000000000005</v>
      </c>
      <c r="Z48" s="36">
        <f>IFERROR(IF(Y48=0,"",ROUNDUP(Y48/H48,0)*0.02175),"")</f>
        <v>0.73949999999999994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381.22222222222217</v>
      </c>
      <c r="BN48" s="64">
        <f t="shared" ref="BN48:BN53" si="8">IFERROR(Y48*I48/H48,"0")</f>
        <v>383.52000000000004</v>
      </c>
      <c r="BO48" s="64">
        <f t="shared" ref="BO48:BO53" si="9">IFERROR(1/J48*(X48/H48),"0")</f>
        <v>0.60350529100529104</v>
      </c>
      <c r="BP48" s="64">
        <f t="shared" ref="BP48:BP53" si="10">IFERROR(1/J48*(Y48/H48),"0")</f>
        <v>0.6071428571428571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351</v>
      </c>
      <c r="Y50" s="762">
        <f t="shared" si="6"/>
        <v>358.4</v>
      </c>
      <c r="Z50" s="36">
        <f>IFERROR(IF(Y50=0,"",ROUNDUP(Y50/H50,0)*0.02175),"")</f>
        <v>0.69599999999999995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366.0428571428572</v>
      </c>
      <c r="BN50" s="64">
        <f t="shared" si="8"/>
        <v>373.76000000000005</v>
      </c>
      <c r="BO50" s="64">
        <f t="shared" si="9"/>
        <v>0.55963010204081631</v>
      </c>
      <c r="BP50" s="64">
        <f t="shared" si="10"/>
        <v>0.5714285714285714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329</v>
      </c>
      <c r="Y52" s="762">
        <f t="shared" si="6"/>
        <v>329.3</v>
      </c>
      <c r="Z52" s="36">
        <f>IFERROR(IF(Y52=0,"",ROUNDUP(Y52/H52,0)*0.00902),"")</f>
        <v>0.80278000000000005</v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347.67297297297296</v>
      </c>
      <c r="BN52" s="64">
        <f t="shared" si="8"/>
        <v>347.99</v>
      </c>
      <c r="BO52" s="64">
        <f t="shared" si="9"/>
        <v>0.67362817362817362</v>
      </c>
      <c r="BP52" s="64">
        <f t="shared" si="10"/>
        <v>0.67424242424242431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154.05450092950093</v>
      </c>
      <c r="Y54" s="763">
        <f>IFERROR(Y48/H48,"0")+IFERROR(Y49/H49,"0")+IFERROR(Y50/H50,"0")+IFERROR(Y51/H51,"0")+IFERROR(Y52/H52,"0")+IFERROR(Y53/H53,"0")</f>
        <v>155</v>
      </c>
      <c r="Z54" s="763">
        <f>IFERROR(IF(Z48="",0,Z48),"0")+IFERROR(IF(Z49="",0,Z49),"0")+IFERROR(IF(Z50="",0,Z50),"0")+IFERROR(IF(Z51="",0,Z51),"0")+IFERROR(IF(Z52="",0,Z52),"0")+IFERROR(IF(Z53="",0,Z53),"0")</f>
        <v>2.2382799999999996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1045</v>
      </c>
      <c r="Y55" s="763">
        <f>IFERROR(SUM(Y48:Y53),"0")</f>
        <v>1054.9000000000001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273</v>
      </c>
      <c r="Y65" s="762">
        <f t="shared" si="11"/>
        <v>280.8</v>
      </c>
      <c r="Z65" s="36">
        <f>IFERROR(IF(Y65=0,"",ROUNDUP(Y65/H65,0)*0.02175),"")</f>
        <v>0.5655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285.13333333333327</v>
      </c>
      <c r="BN65" s="64">
        <f t="shared" si="13"/>
        <v>293.27999999999997</v>
      </c>
      <c r="BO65" s="64">
        <f t="shared" si="14"/>
        <v>0.45138888888888884</v>
      </c>
      <c r="BP65" s="64">
        <f t="shared" si="15"/>
        <v>0.46428571428571425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66</v>
      </c>
      <c r="Y70" s="762">
        <f t="shared" si="11"/>
        <v>68</v>
      </c>
      <c r="Z70" s="36">
        <f>IFERROR(IF(Y70=0,"",ROUNDUP(Y70/H70,0)*0.00902),"")</f>
        <v>0.15334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69.465000000000003</v>
      </c>
      <c r="BN70" s="64">
        <f t="shared" si="13"/>
        <v>71.569999999999993</v>
      </c>
      <c r="BO70" s="64">
        <f t="shared" si="14"/>
        <v>0.125</v>
      </c>
      <c r="BP70" s="64">
        <f t="shared" si="15"/>
        <v>0.12878787878787878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41.777777777777771</v>
      </c>
      <c r="Y72" s="763">
        <f>IFERROR(Y63/H63,"0")+IFERROR(Y64/H64,"0")+IFERROR(Y65/H65,"0")+IFERROR(Y66/H66,"0")+IFERROR(Y67/H67,"0")+IFERROR(Y68/H68,"0")+IFERROR(Y69/H69,"0")+IFERROR(Y70/H70,"0")+IFERROR(Y71/H71,"0")</f>
        <v>43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0.71884000000000003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339</v>
      </c>
      <c r="Y73" s="763">
        <f>IFERROR(SUM(Y63:Y71),"0")</f>
        <v>348.8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259</v>
      </c>
      <c r="Y75" s="762">
        <f>IFERROR(IF(X75="",0,CEILING((X75/$H75),1)*$H75),"")</f>
        <v>259.20000000000005</v>
      </c>
      <c r="Z75" s="36">
        <f>IFERROR(IF(Y75=0,"",ROUNDUP(Y75/H75,0)*0.02175),"")</f>
        <v>0.52200000000000002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270.51111111111112</v>
      </c>
      <c r="BN75" s="64">
        <f>IFERROR(Y75*I75/H75,"0")</f>
        <v>270.72000000000003</v>
      </c>
      <c r="BO75" s="64">
        <f>IFERROR(1/J75*(X75/H75),"0")</f>
        <v>0.4282407407407407</v>
      </c>
      <c r="BP75" s="64">
        <f>IFERROR(1/J75*(Y75/H75),"0")</f>
        <v>0.4285714285714286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23.981481481481481</v>
      </c>
      <c r="Y79" s="763">
        <f>IFERROR(Y75/H75,"0")+IFERROR(Y76/H76,"0")+IFERROR(Y77/H77,"0")+IFERROR(Y78/H78,"0")</f>
        <v>24.000000000000004</v>
      </c>
      <c r="Z79" s="763">
        <f>IFERROR(IF(Z75="",0,Z75),"0")+IFERROR(IF(Z76="",0,Z76),"0")+IFERROR(IF(Z77="",0,Z77),"0")+IFERROR(IF(Z78="",0,Z78),"0")</f>
        <v>0.52200000000000002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259</v>
      </c>
      <c r="Y80" s="763">
        <f>IFERROR(SUM(Y75:Y78),"0")</f>
        <v>259.20000000000005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60</v>
      </c>
      <c r="Y86" s="762">
        <f t="shared" si="16"/>
        <v>61.2</v>
      </c>
      <c r="Z86" s="36">
        <f>IFERROR(IF(Y86=0,"",ROUNDUP(Y86/H86,0)*0.00502),"")</f>
        <v>0.17068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63.333333333333329</v>
      </c>
      <c r="BN86" s="64">
        <f t="shared" si="18"/>
        <v>64.599999999999994</v>
      </c>
      <c r="BO86" s="64">
        <f t="shared" si="19"/>
        <v>0.14245014245014248</v>
      </c>
      <c r="BP86" s="64">
        <f t="shared" si="20"/>
        <v>0.14529914529914531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60</v>
      </c>
      <c r="Y87" s="762">
        <f t="shared" si="16"/>
        <v>61.2</v>
      </c>
      <c r="Z87" s="36">
        <f>IFERROR(IF(Y87=0,"",ROUNDUP(Y87/H87,0)*0.00502),"")</f>
        <v>0.17068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63.333333333333329</v>
      </c>
      <c r="BN87" s="64">
        <f t="shared" si="18"/>
        <v>64.599999999999994</v>
      </c>
      <c r="BO87" s="64">
        <f t="shared" si="19"/>
        <v>0.14245014245014248</v>
      </c>
      <c r="BP87" s="64">
        <f t="shared" si="20"/>
        <v>0.14529914529914531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66.666666666666671</v>
      </c>
      <c r="Y88" s="763">
        <f>IFERROR(Y82/H82,"0")+IFERROR(Y83/H83,"0")+IFERROR(Y84/H84,"0")+IFERROR(Y85/H85,"0")+IFERROR(Y86/H86,"0")+IFERROR(Y87/H87,"0")</f>
        <v>68</v>
      </c>
      <c r="Z88" s="763">
        <f>IFERROR(IF(Z82="",0,Z82),"0")+IFERROR(IF(Z83="",0,Z83),"0")+IFERROR(IF(Z84="",0,Z84),"0")+IFERROR(IF(Z85="",0,Z85),"0")+IFERROR(IF(Z86="",0,Z86),"0")+IFERROR(IF(Z87="",0,Z87),"0")</f>
        <v>0.34136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120</v>
      </c>
      <c r="Y89" s="763">
        <f>IFERROR(SUM(Y82:Y87),"0")</f>
        <v>122.4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100</v>
      </c>
      <c r="Y92" s="762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11.904761904761905</v>
      </c>
      <c r="Y97" s="763">
        <f>IFERROR(Y91/H91,"0")+IFERROR(Y92/H92,"0")+IFERROR(Y93/H93,"0")+IFERROR(Y94/H94,"0")+IFERROR(Y95/H95,"0")+IFERROR(Y96/H96,"0")</f>
        <v>12</v>
      </c>
      <c r="Z97" s="763">
        <f>IFERROR(IF(Z91="",0,Z91),"0")+IFERROR(IF(Z92="",0,Z92),"0")+IFERROR(IF(Z93="",0,Z93),"0")+IFERROR(IF(Z94="",0,Z94),"0")+IFERROR(IF(Z95="",0,Z95),"0")+IFERROR(IF(Z96="",0,Z96),"0")</f>
        <v>0.26100000000000001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100</v>
      </c>
      <c r="Y98" s="763">
        <f>IFERROR(SUM(Y91:Y96),"0")</f>
        <v>100.80000000000001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86</v>
      </c>
      <c r="Y100" s="762">
        <f>IFERROR(IF(X100="",0,CEILING((X100/$H100),1)*$H100),"")</f>
        <v>92.4</v>
      </c>
      <c r="Z100" s="36">
        <f>IFERROR(IF(Y100=0,"",ROUNDUP(Y100/H100,0)*0.02175),"")</f>
        <v>0.23924999999999999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91.77428571428571</v>
      </c>
      <c r="BN100" s="64">
        <f>IFERROR(Y100*I100/H100,"0")</f>
        <v>98.604000000000013</v>
      </c>
      <c r="BO100" s="64">
        <f>IFERROR(1/J100*(X100/H100),"0")</f>
        <v>0.18282312925170066</v>
      </c>
      <c r="BP100" s="64">
        <f>IFERROR(1/J100*(Y100/H100),"0")</f>
        <v>0.19642857142857142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10.238095238095237</v>
      </c>
      <c r="Y103" s="763">
        <f>IFERROR(Y100/H100,"0")+IFERROR(Y101/H101,"0")+IFERROR(Y102/H102,"0")</f>
        <v>11</v>
      </c>
      <c r="Z103" s="763">
        <f>IFERROR(IF(Z100="",0,Z100),"0")+IFERROR(IF(Z101="",0,Z101),"0")+IFERROR(IF(Z102="",0,Z102),"0")</f>
        <v>0.23924999999999999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86</v>
      </c>
      <c r="Y104" s="763">
        <f>IFERROR(SUM(Y100:Y102),"0")</f>
        <v>92.4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856</v>
      </c>
      <c r="Y107" s="762">
        <f>IFERROR(IF(X107="",0,CEILING((X107/$H107),1)*$H107),"")</f>
        <v>864</v>
      </c>
      <c r="Z107" s="36">
        <f>IFERROR(IF(Y107=0,"",ROUNDUP(Y107/H107,0)*0.02175),"")</f>
        <v>1.7399999999999998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894.04444444444437</v>
      </c>
      <c r="BN107" s="64">
        <f>IFERROR(Y107*I107/H107,"0")</f>
        <v>902.4</v>
      </c>
      <c r="BO107" s="64">
        <f>IFERROR(1/J107*(X107/H107),"0")</f>
        <v>1.4153439153439151</v>
      </c>
      <c r="BP107" s="64">
        <f>IFERROR(1/J107*(Y107/H107),"0")</f>
        <v>1.4285714285714284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236</v>
      </c>
      <c r="Y109" s="762">
        <f>IFERROR(IF(X109="",0,CEILING((X109/$H109),1)*$H109),"")</f>
        <v>238.5</v>
      </c>
      <c r="Z109" s="36">
        <f>IFERROR(IF(Y109=0,"",ROUNDUP(Y109/H109,0)*0.00902),"")</f>
        <v>0.47806000000000004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247.01333333333332</v>
      </c>
      <c r="BN109" s="64">
        <f>IFERROR(Y109*I109/H109,"0")</f>
        <v>249.63</v>
      </c>
      <c r="BO109" s="64">
        <f>IFERROR(1/J109*(X109/H109),"0")</f>
        <v>0.39730639730639733</v>
      </c>
      <c r="BP109" s="64">
        <f>IFERROR(1/J109*(Y109/H109),"0")</f>
        <v>0.40151515151515155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131.7037037037037</v>
      </c>
      <c r="Y111" s="763">
        <f>IFERROR(Y107/H107,"0")+IFERROR(Y108/H108,"0")+IFERROR(Y109/H109,"0")+IFERROR(Y110/H110,"0")</f>
        <v>133</v>
      </c>
      <c r="Z111" s="763">
        <f>IFERROR(IF(Z107="",0,Z107),"0")+IFERROR(IF(Z108="",0,Z108),"0")+IFERROR(IF(Z109="",0,Z109),"0")+IFERROR(IF(Z110="",0,Z110),"0")</f>
        <v>2.2180599999999999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1092</v>
      </c>
      <c r="Y112" s="763">
        <f>IFERROR(SUM(Y107:Y110),"0")</f>
        <v>1102.5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442</v>
      </c>
      <c r="Y115" s="762">
        <f>IFERROR(IF(X115="",0,CEILING((X115/$H115),1)*$H115),"")</f>
        <v>445.20000000000005</v>
      </c>
      <c r="Z115" s="36">
        <f>IFERROR(IF(Y115=0,"",ROUNDUP(Y115/H115,0)*0.02175),"")</f>
        <v>1.1527499999999999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471.67714285714288</v>
      </c>
      <c r="BN115" s="64">
        <f>IFERROR(Y115*I115/H115,"0")</f>
        <v>475.09200000000004</v>
      </c>
      <c r="BO115" s="64">
        <f>IFERROR(1/J115*(X115/H115),"0")</f>
        <v>0.9396258503401359</v>
      </c>
      <c r="BP115" s="64">
        <f>IFERROR(1/J115*(Y115/H115),"0")</f>
        <v>0.9464285714285714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50</v>
      </c>
      <c r="Y116" s="762">
        <f>IFERROR(IF(X116="",0,CEILING((X116/$H116),1)*$H116),"")</f>
        <v>51.300000000000004</v>
      </c>
      <c r="Z116" s="36">
        <f>IFERROR(IF(Y116=0,"",ROUNDUP(Y116/H116,0)*0.00753),"")</f>
        <v>0.14307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55.037037037037031</v>
      </c>
      <c r="BN116" s="64">
        <f>IFERROR(Y116*I116/H116,"0")</f>
        <v>56.468000000000004</v>
      </c>
      <c r="BO116" s="64">
        <f>IFERROR(1/J116*(X116/H116),"0")</f>
        <v>0.11870845204178537</v>
      </c>
      <c r="BP116" s="64">
        <f>IFERROR(1/J116*(Y116/H116),"0")</f>
        <v>0.12179487179487179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211</v>
      </c>
      <c r="Y118" s="762">
        <f>IFERROR(IF(X118="",0,CEILING((X118/$H118),1)*$H118),"")</f>
        <v>213.3</v>
      </c>
      <c r="Z118" s="36">
        <f>IFERROR(IF(Y118=0,"",ROUNDUP(Y118/H118,0)*0.00902),"")</f>
        <v>0.71257999999999999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233.50666666666663</v>
      </c>
      <c r="BN118" s="64">
        <f>IFERROR(Y118*I118/H118,"0")</f>
        <v>236.05199999999999</v>
      </c>
      <c r="BO118" s="64">
        <f>IFERROR(1/J118*(X118/H118),"0")</f>
        <v>0.59203142536475861</v>
      </c>
      <c r="BP118" s="64">
        <f>IFERROR(1/J118*(Y118/H118),"0")</f>
        <v>0.59848484848484851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149.28571428571428</v>
      </c>
      <c r="Y119" s="763">
        <f>IFERROR(Y114/H114,"0")+IFERROR(Y115/H115,"0")+IFERROR(Y116/H116,"0")+IFERROR(Y117/H117,"0")+IFERROR(Y118/H118,"0")</f>
        <v>151</v>
      </c>
      <c r="Z119" s="763">
        <f>IFERROR(IF(Z114="",0,Z114),"0")+IFERROR(IF(Z115="",0,Z115),"0")+IFERROR(IF(Z116="",0,Z116),"0")+IFERROR(IF(Z117="",0,Z117),"0")+IFERROR(IF(Z118="",0,Z118),"0")</f>
        <v>2.0084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703</v>
      </c>
      <c r="Y120" s="763">
        <f>IFERROR(SUM(Y114:Y118),"0")</f>
        <v>709.80000000000007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1111</v>
      </c>
      <c r="Y124" s="762">
        <f>IFERROR(IF(X124="",0,CEILING((X124/$H124),1)*$H124),"")</f>
        <v>1120</v>
      </c>
      <c r="Z124" s="36">
        <f>IFERROR(IF(Y124=0,"",ROUNDUP(Y124/H124,0)*0.02175),"")</f>
        <v>2.1749999999999998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1158.6142857142856</v>
      </c>
      <c r="BN124" s="64">
        <f>IFERROR(Y124*I124/H124,"0")</f>
        <v>1168</v>
      </c>
      <c r="BO124" s="64">
        <f>IFERROR(1/J124*(X124/H124),"0")</f>
        <v>1.7713647959183674</v>
      </c>
      <c r="BP124" s="64">
        <f>IFERROR(1/J124*(Y124/H124),"0")</f>
        <v>1.7857142857142856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358</v>
      </c>
      <c r="Y126" s="762">
        <f>IFERROR(IF(X126="",0,CEILING((X126/$H126),1)*$H126),"")</f>
        <v>360</v>
      </c>
      <c r="Z126" s="36">
        <f>IFERROR(IF(Y126=0,"",ROUNDUP(Y126/H126,0)*0.00902),"")</f>
        <v>0.72160000000000002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374.70666666666671</v>
      </c>
      <c r="BN126" s="64">
        <f>IFERROR(Y126*I126/H126,"0")</f>
        <v>376.79999999999995</v>
      </c>
      <c r="BO126" s="64">
        <f>IFERROR(1/J126*(X126/H126),"0")</f>
        <v>0.60269360269360273</v>
      </c>
      <c r="BP126" s="64">
        <f>IFERROR(1/J126*(Y126/H126),"0")</f>
        <v>0.60606060606060608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178.75198412698415</v>
      </c>
      <c r="Y128" s="763">
        <f>IFERROR(Y123/H123,"0")+IFERROR(Y124/H124,"0")+IFERROR(Y125/H125,"0")+IFERROR(Y126/H126,"0")+IFERROR(Y127/H127,"0")</f>
        <v>180</v>
      </c>
      <c r="Z128" s="763">
        <f>IFERROR(IF(Z123="",0,Z123),"0")+IFERROR(IF(Z124="",0,Z124),"0")+IFERROR(IF(Z125="",0,Z125),"0")+IFERROR(IF(Z126="",0,Z126),"0")+IFERROR(IF(Z127="",0,Z127),"0")</f>
        <v>2.8965999999999998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1469</v>
      </c>
      <c r="Y129" s="763">
        <f>IFERROR(SUM(Y123:Y127),"0")</f>
        <v>1480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40</v>
      </c>
      <c r="Y135" s="762">
        <f>IFERROR(IF(X135="",0,CEILING((X135/$H135),1)*$H135),"")</f>
        <v>40.799999999999997</v>
      </c>
      <c r="Z135" s="36">
        <f>IFERROR(IF(Y135=0,"",ROUNDUP(Y135/H135,0)*0.00753),"")</f>
        <v>0.12801000000000001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43.333333333333336</v>
      </c>
      <c r="BN135" s="64">
        <f>IFERROR(Y135*I135/H135,"0")</f>
        <v>44.2</v>
      </c>
      <c r="BO135" s="64">
        <f>IFERROR(1/J135*(X135/H135),"0")</f>
        <v>0.10683760683760685</v>
      </c>
      <c r="BP135" s="64">
        <f>IFERROR(1/J135*(Y135/H135),"0")</f>
        <v>0.10897435897435898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16.666666666666668</v>
      </c>
      <c r="Y136" s="763">
        <f>IFERROR(Y131/H131,"0")+IFERROR(Y132/H132,"0")+IFERROR(Y133/H133,"0")+IFERROR(Y134/H134,"0")+IFERROR(Y135/H135,"0")</f>
        <v>17</v>
      </c>
      <c r="Z136" s="763">
        <f>IFERROR(IF(Z131="",0,Z131),"0")+IFERROR(IF(Z132="",0,Z132),"0")+IFERROR(IF(Z133="",0,Z133),"0")+IFERROR(IF(Z134="",0,Z134),"0")+IFERROR(IF(Z135="",0,Z135),"0")</f>
        <v>0.12801000000000001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40</v>
      </c>
      <c r="Y137" s="763">
        <f>IFERROR(SUM(Y131:Y135),"0")</f>
        <v>40.799999999999997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345</v>
      </c>
      <c r="Y140" s="762">
        <f t="shared" si="26"/>
        <v>352.8</v>
      </c>
      <c r="Z140" s="36">
        <f>IFERROR(IF(Y140=0,"",ROUNDUP(Y140/H140,0)*0.02175),"")</f>
        <v>0.91349999999999998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367.91785714285714</v>
      </c>
      <c r="BN140" s="64">
        <f t="shared" si="28"/>
        <v>376.23599999999999</v>
      </c>
      <c r="BO140" s="64">
        <f t="shared" si="29"/>
        <v>0.73341836734693866</v>
      </c>
      <c r="BP140" s="64">
        <f t="shared" si="30"/>
        <v>0.75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321</v>
      </c>
      <c r="Y143" s="762">
        <f t="shared" si="26"/>
        <v>321.3</v>
      </c>
      <c r="Z143" s="36">
        <f>IFERROR(IF(Y143=0,"",ROUNDUP(Y143/H143,0)*0.00753),"")</f>
        <v>0.89607000000000003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353.33777777777772</v>
      </c>
      <c r="BN143" s="64">
        <f t="shared" si="28"/>
        <v>353.66799999999995</v>
      </c>
      <c r="BO143" s="64">
        <f t="shared" si="29"/>
        <v>0.7621082621082621</v>
      </c>
      <c r="BP143" s="64">
        <f t="shared" si="30"/>
        <v>0.76282051282051277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159.96031746031747</v>
      </c>
      <c r="Y146" s="763">
        <f>IFERROR(Y139/H139,"0")+IFERROR(Y140/H140,"0")+IFERROR(Y141/H141,"0")+IFERROR(Y142/H142,"0")+IFERROR(Y143/H143,"0")+IFERROR(Y144/H144,"0")+IFERROR(Y145/H145,"0")</f>
        <v>161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1.8095699999999999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666</v>
      </c>
      <c r="Y147" s="763">
        <f>IFERROR(SUM(Y139:Y145),"0")</f>
        <v>674.1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84</v>
      </c>
      <c r="Y183" s="762">
        <f>IFERROR(IF(X183="",0,CEILING((X183/$H183),1)*$H183),"")</f>
        <v>84</v>
      </c>
      <c r="Z183" s="36">
        <f>IFERROR(IF(Y183=0,"",ROUNDUP(Y183/H183,0)*0.02175),"")</f>
        <v>0.21749999999999997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89.64</v>
      </c>
      <c r="BN183" s="64">
        <f>IFERROR(Y183*I183/H183,"0")</f>
        <v>89.64</v>
      </c>
      <c r="BO183" s="64">
        <f>IFERROR(1/J183*(X183/H183),"0")</f>
        <v>0.17857142857142855</v>
      </c>
      <c r="BP183" s="64">
        <f>IFERROR(1/J183*(Y183/H183),"0")</f>
        <v>0.17857142857142855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10</v>
      </c>
      <c r="Y186" s="763">
        <f>IFERROR(Y183/H183,"0")+IFERROR(Y184/H184,"0")+IFERROR(Y185/H185,"0")</f>
        <v>10</v>
      </c>
      <c r="Z186" s="763">
        <f>IFERROR(IF(Z183="",0,Z183),"0")+IFERROR(IF(Z184="",0,Z184),"0")+IFERROR(IF(Z185="",0,Z185),"0")</f>
        <v>0.21749999999999997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84</v>
      </c>
      <c r="Y187" s="763">
        <f>IFERROR(SUM(Y183:Y185),"0")</f>
        <v>84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198</v>
      </c>
      <c r="Y191" s="762">
        <f>IFERROR(IF(X191="",0,CEILING((X191/$H191),1)*$H191),"")</f>
        <v>198</v>
      </c>
      <c r="Z191" s="36">
        <f>IFERROR(IF(Y191=0,"",ROUNDUP(Y191/H191,0)*0.00502),"")</f>
        <v>0.502</v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208.00000000000003</v>
      </c>
      <c r="BN191" s="64">
        <f>IFERROR(Y191*I191/H191,"0")</f>
        <v>208.00000000000003</v>
      </c>
      <c r="BO191" s="64">
        <f>IFERROR(1/J191*(X191/H191),"0")</f>
        <v>0.42735042735042739</v>
      </c>
      <c r="BP191" s="64">
        <f>IFERROR(1/J191*(Y191/H191),"0")</f>
        <v>0.42735042735042739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100</v>
      </c>
      <c r="Y192" s="763">
        <f>IFERROR(Y191/H191,"0")</f>
        <v>100</v>
      </c>
      <c r="Z192" s="763">
        <f>IFERROR(IF(Z191="",0,Z191),"0")</f>
        <v>0.502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198</v>
      </c>
      <c r="Y193" s="763">
        <f>IFERROR(SUM(Y191:Y191),"0")</f>
        <v>198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</v>
      </c>
      <c r="Y195" s="762">
        <f t="shared" ref="Y195:Y202" si="31">IFERROR(IF(X195="",0,CEILING((X195/$H195),1)*$H195),"")</f>
        <v>21</v>
      </c>
      <c r="Z195" s="36">
        <f>IFERROR(IF(Y195=0,"",ROUNDUP(Y195/H195,0)*0.00753),"")</f>
        <v>3.7650000000000003E-2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21.238095238095237</v>
      </c>
      <c r="BN195" s="64">
        <f t="shared" ref="BN195:BN202" si="33">IFERROR(Y195*I195/H195,"0")</f>
        <v>22.299999999999997</v>
      </c>
      <c r="BO195" s="64">
        <f t="shared" ref="BO195:BO202" si="34">IFERROR(1/J195*(X195/H195),"0")</f>
        <v>3.0525030525030524E-2</v>
      </c>
      <c r="BP195" s="64">
        <f t="shared" ref="BP195:BP202" si="35">IFERROR(1/J195*(Y195/H195),"0")</f>
        <v>3.2051282051282048E-2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4</v>
      </c>
      <c r="Y197" s="762">
        <f t="shared" si="31"/>
        <v>4.2</v>
      </c>
      <c r="Z197" s="36">
        <f>IFERROR(IF(Y197=0,"",ROUNDUP(Y197/H197,0)*0.00753),"")</f>
        <v>7.5300000000000002E-3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4.1904761904761907</v>
      </c>
      <c r="BN197" s="64">
        <f t="shared" si="33"/>
        <v>4.4000000000000004</v>
      </c>
      <c r="BO197" s="64">
        <f t="shared" si="34"/>
        <v>6.1050061050061041E-3</v>
      </c>
      <c r="BP197" s="64">
        <f t="shared" si="35"/>
        <v>6.41025641025641E-3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163</v>
      </c>
      <c r="Y198" s="762">
        <f t="shared" si="31"/>
        <v>163.80000000000001</v>
      </c>
      <c r="Z198" s="36">
        <f>IFERROR(IF(Y198=0,"",ROUNDUP(Y198/H198,0)*0.00502),"")</f>
        <v>0.39156000000000002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173.09047619047618</v>
      </c>
      <c r="BN198" s="64">
        <f t="shared" si="33"/>
        <v>173.94</v>
      </c>
      <c r="BO198" s="64">
        <f t="shared" si="34"/>
        <v>0.33170533170533173</v>
      </c>
      <c r="BP198" s="64">
        <f t="shared" si="35"/>
        <v>0.33333333333333337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101</v>
      </c>
      <c r="Y200" s="762">
        <f t="shared" si="31"/>
        <v>102.9</v>
      </c>
      <c r="Z200" s="36">
        <f>IFERROR(IF(Y200=0,"",ROUNDUP(Y200/H200,0)*0.00502),"")</f>
        <v>0.24598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105.80952380952381</v>
      </c>
      <c r="BN200" s="64">
        <f t="shared" si="33"/>
        <v>107.80000000000001</v>
      </c>
      <c r="BO200" s="64">
        <f t="shared" si="34"/>
        <v>0.20553520553520555</v>
      </c>
      <c r="BP200" s="64">
        <f t="shared" si="35"/>
        <v>0.20940170940170943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131.42857142857142</v>
      </c>
      <c r="Y203" s="763">
        <f>IFERROR(Y195/H195,"0")+IFERROR(Y196/H196,"0")+IFERROR(Y197/H197,"0")+IFERROR(Y198/H198,"0")+IFERROR(Y199/H199,"0")+IFERROR(Y200/H200,"0")+IFERROR(Y201/H201,"0")+IFERROR(Y202/H202,"0")</f>
        <v>133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0.68271999999999999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288</v>
      </c>
      <c r="Y204" s="763">
        <f>IFERROR(SUM(Y195:Y202),"0")</f>
        <v>291.89999999999998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62</v>
      </c>
      <c r="Y213" s="762">
        <f>IFERROR(IF(X213="",0,CEILING((X213/$H213),1)*$H213),"")</f>
        <v>63</v>
      </c>
      <c r="Z213" s="36">
        <f>IFERROR(IF(Y213=0,"",ROUNDUP(Y213/H213,0)*0.00753),"")</f>
        <v>0.22590000000000002</v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67.904761904761898</v>
      </c>
      <c r="BN213" s="64">
        <f>IFERROR(Y213*I213/H213,"0")</f>
        <v>68.999999999999986</v>
      </c>
      <c r="BO213" s="64">
        <f>IFERROR(1/J213*(X213/H213),"0")</f>
        <v>0.18925518925518925</v>
      </c>
      <c r="BP213" s="64">
        <f>IFERROR(1/J213*(Y213/H213),"0")</f>
        <v>0.19230769230769229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29.523809523809522</v>
      </c>
      <c r="Y214" s="763">
        <f>IFERROR(Y212/H212,"0")+IFERROR(Y213/H213,"0")</f>
        <v>30</v>
      </c>
      <c r="Z214" s="763">
        <f>IFERROR(IF(Z212="",0,Z212),"0")+IFERROR(IF(Z213="",0,Z213),"0")</f>
        <v>0.22590000000000002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62</v>
      </c>
      <c r="Y215" s="763">
        <f>IFERROR(SUM(Y212:Y213),"0")</f>
        <v>63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200</v>
      </c>
      <c r="Y217" s="762">
        <f t="shared" ref="Y217:Y224" si="36">IFERROR(IF(X217="",0,CEILING((X217/$H217),1)*$H217),"")</f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207.77777777777777</v>
      </c>
      <c r="BN217" s="64">
        <f t="shared" ref="BN217:BN224" si="38">IFERROR(Y217*I217/H217,"0")</f>
        <v>213.18000000000004</v>
      </c>
      <c r="BO217" s="64">
        <f t="shared" ref="BO217:BO224" si="39">IFERROR(1/J217*(X217/H217),"0")</f>
        <v>0.28058361391694725</v>
      </c>
      <c r="BP217" s="64">
        <f t="shared" ref="BP217:BP224" si="40">IFERROR(1/J217*(Y217/H217),"0")</f>
        <v>0.2878787878787879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200</v>
      </c>
      <c r="Y218" s="762">
        <f t="shared" si="36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207.77777777777777</v>
      </c>
      <c r="BN218" s="64">
        <f t="shared" si="38"/>
        <v>213.18000000000004</v>
      </c>
      <c r="BO218" s="64">
        <f t="shared" si="39"/>
        <v>0.28058361391694725</v>
      </c>
      <c r="BP218" s="64">
        <f t="shared" si="40"/>
        <v>0.2878787878787879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200</v>
      </c>
      <c r="Y220" s="762">
        <f t="shared" si="36"/>
        <v>205.20000000000002</v>
      </c>
      <c r="Z220" s="36">
        <f>IFERROR(IF(Y220=0,"",ROUNDUP(Y220/H220,0)*0.00902),"")</f>
        <v>0.34276000000000001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207.77777777777777</v>
      </c>
      <c r="BN220" s="64">
        <f t="shared" si="38"/>
        <v>213.18000000000004</v>
      </c>
      <c r="BO220" s="64">
        <f t="shared" si="39"/>
        <v>0.28058361391694725</v>
      </c>
      <c r="BP220" s="64">
        <f t="shared" si="40"/>
        <v>0.2878787878787879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111.11111111111111</v>
      </c>
      <c r="Y225" s="763">
        <f>IFERROR(Y217/H217,"0")+IFERROR(Y218/H218,"0")+IFERROR(Y219/H219,"0")+IFERROR(Y220/H220,"0")+IFERROR(Y221/H221,"0")+IFERROR(Y222/H222,"0")+IFERROR(Y223/H223,"0")+IFERROR(Y224/H224,"0")</f>
        <v>114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1.0282800000000001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600</v>
      </c>
      <c r="Y226" s="763">
        <f>IFERROR(SUM(Y217:Y224),"0")</f>
        <v>615.6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95</v>
      </c>
      <c r="Y229" s="762">
        <f t="shared" si="41"/>
        <v>101.39999999999999</v>
      </c>
      <c r="Z229" s="36">
        <f>IFERROR(IF(Y229=0,"",ROUNDUP(Y229/H229,0)*0.02175),"")</f>
        <v>0.28275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101.86923076923078</v>
      </c>
      <c r="BN229" s="64">
        <f t="shared" si="43"/>
        <v>108.732</v>
      </c>
      <c r="BO229" s="64">
        <f t="shared" si="44"/>
        <v>0.2174908424908425</v>
      </c>
      <c r="BP229" s="64">
        <f t="shared" si="45"/>
        <v>0.23214285714285712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800</v>
      </c>
      <c r="Y231" s="762">
        <f t="shared" si="41"/>
        <v>800.4</v>
      </c>
      <c r="Z231" s="36">
        <f>IFERROR(IF(Y231=0,"",ROUNDUP(Y231/H231,0)*0.02175),"")</f>
        <v>2.0009999999999999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851.86206896551732</v>
      </c>
      <c r="BN231" s="64">
        <f t="shared" si="43"/>
        <v>852.28800000000001</v>
      </c>
      <c r="BO231" s="64">
        <f t="shared" si="44"/>
        <v>1.6420361247947455</v>
      </c>
      <c r="BP231" s="64">
        <f t="shared" si="45"/>
        <v>1.6428571428571428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202</v>
      </c>
      <c r="Y232" s="762">
        <f t="shared" si="41"/>
        <v>204</v>
      </c>
      <c r="Z232" s="36">
        <f t="shared" ref="Z232:Z238" si="46">IFERROR(IF(Y232=0,"",ROUNDUP(Y232/H232,0)*0.00753),"")</f>
        <v>0.64005000000000001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226.40833333333333</v>
      </c>
      <c r="BN232" s="64">
        <f t="shared" si="43"/>
        <v>228.65</v>
      </c>
      <c r="BO232" s="64">
        <f t="shared" si="44"/>
        <v>0.5395299145299145</v>
      </c>
      <c r="BP232" s="64">
        <f t="shared" si="45"/>
        <v>0.54487179487179482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558</v>
      </c>
      <c r="Y234" s="762">
        <f t="shared" si="41"/>
        <v>559.19999999999993</v>
      </c>
      <c r="Z234" s="36">
        <f t="shared" si="46"/>
        <v>1.7544900000000001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621.24000000000012</v>
      </c>
      <c r="BN234" s="64">
        <f t="shared" si="43"/>
        <v>622.57600000000002</v>
      </c>
      <c r="BO234" s="64">
        <f t="shared" si="44"/>
        <v>1.4903846153846154</v>
      </c>
      <c r="BP234" s="64">
        <f t="shared" si="45"/>
        <v>1.4935897435897434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53</v>
      </c>
      <c r="Y237" s="762">
        <f t="shared" si="41"/>
        <v>55.199999999999996</v>
      </c>
      <c r="Z237" s="36">
        <f t="shared" si="46"/>
        <v>0.17319000000000001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59.006666666666675</v>
      </c>
      <c r="BN237" s="64">
        <f t="shared" si="43"/>
        <v>61.455999999999996</v>
      </c>
      <c r="BO237" s="64">
        <f t="shared" si="44"/>
        <v>0.14155982905982906</v>
      </c>
      <c r="BP237" s="64">
        <f t="shared" si="45"/>
        <v>0.14743589743589744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179</v>
      </c>
      <c r="Y238" s="762">
        <f t="shared" si="41"/>
        <v>180</v>
      </c>
      <c r="Z238" s="36">
        <f t="shared" si="46"/>
        <v>0.56474999999999997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199.73416666666665</v>
      </c>
      <c r="BN238" s="64">
        <f t="shared" si="43"/>
        <v>200.85</v>
      </c>
      <c r="BO238" s="64">
        <f t="shared" si="44"/>
        <v>0.47809829059829062</v>
      </c>
      <c r="BP238" s="64">
        <f t="shared" si="45"/>
        <v>0.48076923076923073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517.46684350132625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521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5.4162300000000005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1887</v>
      </c>
      <c r="Y240" s="763">
        <f>IFERROR(SUM(Y228:Y238),"0")</f>
        <v>1900.2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50</v>
      </c>
      <c r="Y245" s="762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55.666666666666664</v>
      </c>
      <c r="BN245" s="64">
        <f>IFERROR(Y245*I245/H245,"0")</f>
        <v>56.112000000000002</v>
      </c>
      <c r="BO245" s="64">
        <f>IFERROR(1/J245*(X245/H245),"0")</f>
        <v>0.13354700854700854</v>
      </c>
      <c r="BP245" s="64">
        <f>IFERROR(1/J245*(Y245/H245),"0")</f>
        <v>0.13461538461538461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47</v>
      </c>
      <c r="Y246" s="762">
        <f>IFERROR(IF(X246="",0,CEILING((X246/$H246),1)*$H246),"")</f>
        <v>48</v>
      </c>
      <c r="Z246" s="36">
        <f>IFERROR(IF(Y246=0,"",ROUNDUP(Y246/H246,0)*0.00753),"")</f>
        <v>0.15060000000000001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52.326666666666668</v>
      </c>
      <c r="BN246" s="64">
        <f>IFERROR(Y246*I246/H246,"0")</f>
        <v>53.440000000000005</v>
      </c>
      <c r="BO246" s="64">
        <f>IFERROR(1/J246*(X246/H246),"0")</f>
        <v>0.12553418803418803</v>
      </c>
      <c r="BP246" s="64">
        <f>IFERROR(1/J246*(Y246/H246),"0")</f>
        <v>0.12820512820512819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40.416666666666671</v>
      </c>
      <c r="Y247" s="763">
        <f>IFERROR(Y242/H242,"0")+IFERROR(Y243/H243,"0")+IFERROR(Y244/H244,"0")+IFERROR(Y245/H245,"0")+IFERROR(Y246/H246,"0")</f>
        <v>41</v>
      </c>
      <c r="Z247" s="763">
        <f>IFERROR(IF(Z242="",0,Z242),"0")+IFERROR(IF(Z243="",0,Z243),"0")+IFERROR(IF(Z244="",0,Z244),"0")+IFERROR(IF(Z245="",0,Z245),"0")+IFERROR(IF(Z246="",0,Z246),"0")</f>
        <v>0.30873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97</v>
      </c>
      <c r="Y248" s="763">
        <f>IFERROR(SUM(Y242:Y246),"0")</f>
        <v>98.4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300</v>
      </c>
      <c r="Y264" s="762">
        <f t="shared" si="52"/>
        <v>301.59999999999997</v>
      </c>
      <c r="Z264" s="36">
        <f>IFERROR(IF(Y264=0,"",ROUNDUP(Y264/H264,0)*0.02175),"")</f>
        <v>0.5655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312.41379310344831</v>
      </c>
      <c r="BN264" s="64">
        <f t="shared" si="54"/>
        <v>314.08</v>
      </c>
      <c r="BO264" s="64">
        <f t="shared" si="55"/>
        <v>0.46182266009852213</v>
      </c>
      <c r="BP264" s="64">
        <f t="shared" si="56"/>
        <v>0.46428571428571419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25.862068965517242</v>
      </c>
      <c r="Y272" s="763">
        <f>IFERROR(Y263/H263,"0")+IFERROR(Y264/H264,"0")+IFERROR(Y265/H265,"0")+IFERROR(Y266/H266,"0")+IFERROR(Y267/H267,"0")+IFERROR(Y268/H268,"0")+IFERROR(Y269/H269,"0")+IFERROR(Y270/H270,"0")+IFERROR(Y271/H271,"0")</f>
        <v>25.999999999999996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0.5655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300</v>
      </c>
      <c r="Y273" s="763">
        <f>IFERROR(SUM(Y263:Y271),"0")</f>
        <v>301.59999999999997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66</v>
      </c>
      <c r="Y275" s="762">
        <f>IFERROR(IF(X275="",0,CEILING((X275/$H275),1)*$H275),"")</f>
        <v>67.319999999999993</v>
      </c>
      <c r="Z275" s="36">
        <f>IFERROR(IF(Y275=0,"",ROUNDUP(Y275/H275,0)*0.00502),"")</f>
        <v>0.17068</v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69.333333333333329</v>
      </c>
      <c r="BN275" s="64">
        <f>IFERROR(Y275*I275/H275,"0")</f>
        <v>70.72</v>
      </c>
      <c r="BO275" s="64">
        <f>IFERROR(1/J275*(X275/H275),"0")</f>
        <v>0.14245014245014248</v>
      </c>
      <c r="BP275" s="64">
        <f>IFERROR(1/J275*(Y275/H275),"0")</f>
        <v>0.14529914529914531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33.333333333333336</v>
      </c>
      <c r="Y276" s="763">
        <f>IFERROR(Y275/H275,"0")</f>
        <v>34</v>
      </c>
      <c r="Z276" s="763">
        <f>IFERROR(IF(Z275="",0,Z275),"0")</f>
        <v>0.17068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66</v>
      </c>
      <c r="Y277" s="763">
        <f>IFERROR(SUM(Y275:Y275),"0")</f>
        <v>67.319999999999993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75</v>
      </c>
      <c r="Y309" s="762">
        <f t="shared" si="62"/>
        <v>76.8</v>
      </c>
      <c r="Z309" s="36">
        <f>IFERROR(IF(Y309=0,"",ROUNDUP(Y309/H309,0)*0.00753),"")</f>
        <v>0.24096000000000001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83.5</v>
      </c>
      <c r="BN309" s="64">
        <f t="shared" si="64"/>
        <v>85.504000000000005</v>
      </c>
      <c r="BO309" s="64">
        <f t="shared" si="65"/>
        <v>0.2003205128205128</v>
      </c>
      <c r="BP309" s="64">
        <f t="shared" si="66"/>
        <v>0.20512820512820512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91</v>
      </c>
      <c r="Y310" s="762">
        <f t="shared" si="62"/>
        <v>91.2</v>
      </c>
      <c r="Z310" s="36">
        <f>IFERROR(IF(Y310=0,"",ROUNDUP(Y310/H310,0)*0.00753),"")</f>
        <v>0.28614000000000001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98.583333333333329</v>
      </c>
      <c r="BN310" s="64">
        <f t="shared" si="64"/>
        <v>98.800000000000011</v>
      </c>
      <c r="BO310" s="64">
        <f t="shared" si="65"/>
        <v>0.24305555555555558</v>
      </c>
      <c r="BP310" s="64">
        <f t="shared" si="66"/>
        <v>0.24358974358974358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69.166666666666671</v>
      </c>
      <c r="Y312" s="763">
        <f>IFERROR(Y306/H306,"0")+IFERROR(Y307/H307,"0")+IFERROR(Y308/H308,"0")+IFERROR(Y309/H309,"0")+IFERROR(Y310/H310,"0")+IFERROR(Y311/H311,"0")</f>
        <v>70</v>
      </c>
      <c r="Z312" s="763">
        <f>IFERROR(IF(Z306="",0,Z306),"0")+IFERROR(IF(Z307="",0,Z307),"0")+IFERROR(IF(Z308="",0,Z308),"0")+IFERROR(IF(Z309="",0,Z309),"0")+IFERROR(IF(Z310="",0,Z310),"0")+IFERROR(IF(Z311="",0,Z311),"0")</f>
        <v>0.52710000000000001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166</v>
      </c>
      <c r="Y313" s="763">
        <f>IFERROR(SUM(Y306:Y311),"0")</f>
        <v>168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27</v>
      </c>
      <c r="Y377" s="762">
        <f t="shared" si="72"/>
        <v>27</v>
      </c>
      <c r="Z377" s="36">
        <f>IFERROR(IF(Y377=0,"",ROUNDUP(Y377/H377,0)*0.00753),"")</f>
        <v>7.5300000000000006E-2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29.78</v>
      </c>
      <c r="BN377" s="64">
        <f t="shared" si="74"/>
        <v>29.78</v>
      </c>
      <c r="BO377" s="64">
        <f t="shared" si="75"/>
        <v>6.4102564102564097E-2</v>
      </c>
      <c r="BP377" s="64">
        <f t="shared" si="76"/>
        <v>6.4102564102564097E-2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10</v>
      </c>
      <c r="Y378" s="763">
        <f>IFERROR(Y372/H372,"0")+IFERROR(Y373/H373,"0")+IFERROR(Y374/H374,"0")+IFERROR(Y375/H375,"0")+IFERROR(Y376/H376,"0")+IFERROR(Y377/H377,"0")</f>
        <v>10</v>
      </c>
      <c r="Z378" s="763">
        <f>IFERROR(IF(Z372="",0,Z372),"0")+IFERROR(IF(Z373="",0,Z373),"0")+IFERROR(IF(Z374="",0,Z374),"0")+IFERROR(IF(Z375="",0,Z375),"0")+IFERROR(IF(Z376="",0,Z376),"0")+IFERROR(IF(Z377="",0,Z377),"0")</f>
        <v>7.5300000000000006E-2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27</v>
      </c>
      <c r="Y379" s="763">
        <f>IFERROR(SUM(Y372:Y377),"0")</f>
        <v>27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217</v>
      </c>
      <c r="Y381" s="762">
        <f>IFERROR(IF(X381="",0,CEILING((X381/$H381),1)*$H381),"")</f>
        <v>218.4</v>
      </c>
      <c r="Z381" s="36">
        <f>IFERROR(IF(Y381=0,"",ROUNDUP(Y381/H381,0)*0.02175),"")</f>
        <v>0.5655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231.57</v>
      </c>
      <c r="BN381" s="64">
        <f>IFERROR(Y381*I381/H381,"0")</f>
        <v>233.06400000000002</v>
      </c>
      <c r="BO381" s="64">
        <f>IFERROR(1/J381*(X381/H381),"0")</f>
        <v>0.46130952380952378</v>
      </c>
      <c r="BP381" s="64">
        <f>IFERROR(1/J381*(Y381/H381),"0")</f>
        <v>0.46428571428571425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200</v>
      </c>
      <c r="Y382" s="762">
        <f>IFERROR(IF(X382="",0,CEILING((X382/$H382),1)*$H382),"")</f>
        <v>202.79999999999998</v>
      </c>
      <c r="Z382" s="36">
        <f>IFERROR(IF(Y382=0,"",ROUNDUP(Y382/H382,0)*0.02175),"")</f>
        <v>0.5655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214.46153846153848</v>
      </c>
      <c r="BN382" s="64">
        <f>IFERROR(Y382*I382/H382,"0")</f>
        <v>217.464</v>
      </c>
      <c r="BO382" s="64">
        <f>IFERROR(1/J382*(X382/H382),"0")</f>
        <v>0.45787545787545786</v>
      </c>
      <c r="BP382" s="64">
        <f>IFERROR(1/J382*(Y382/H382),"0")</f>
        <v>0.46428571428571425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239</v>
      </c>
      <c r="Y383" s="762">
        <f>IFERROR(IF(X383="",0,CEILING((X383/$H383),1)*$H383),"")</f>
        <v>243.60000000000002</v>
      </c>
      <c r="Z383" s="36">
        <f>IFERROR(IF(Y383=0,"",ROUNDUP(Y383/H383,0)*0.02175),"")</f>
        <v>0.63074999999999992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255.04714285714286</v>
      </c>
      <c r="BN383" s="64">
        <f>IFERROR(Y383*I383/H383,"0")</f>
        <v>259.95600000000002</v>
      </c>
      <c r="BO383" s="64">
        <f>IFERROR(1/J383*(X383/H383),"0")</f>
        <v>0.50807823129251695</v>
      </c>
      <c r="BP383" s="64">
        <f>IFERROR(1/J383*(Y383/H383),"0")</f>
        <v>0.51785714285714279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79.926739926739927</v>
      </c>
      <c r="Y384" s="763">
        <f>IFERROR(Y381/H381,"0")+IFERROR(Y382/H382,"0")+IFERROR(Y383/H383,"0")</f>
        <v>81</v>
      </c>
      <c r="Z384" s="763">
        <f>IFERROR(IF(Z381="",0,Z381),"0")+IFERROR(IF(Z382="",0,Z382),"0")+IFERROR(IF(Z383="",0,Z383),"0")</f>
        <v>1.7617499999999999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656</v>
      </c>
      <c r="Y385" s="763">
        <f>IFERROR(SUM(Y381:Y383),"0")</f>
        <v>664.8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12</v>
      </c>
      <c r="Y389" s="762">
        <f>IFERROR(IF(X389="",0,CEILING((X389/$H389),1)*$H389),"")</f>
        <v>12.75</v>
      </c>
      <c r="Z389" s="36">
        <f>IFERROR(IF(Y389=0,"",ROUNDUP(Y389/H389,0)*0.00753),"")</f>
        <v>3.7650000000000003E-2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14.000000000000002</v>
      </c>
      <c r="BN389" s="64">
        <f>IFERROR(Y389*I389/H389,"0")</f>
        <v>14.875</v>
      </c>
      <c r="BO389" s="64">
        <f>IFERROR(1/J389*(X389/H389),"0")</f>
        <v>3.0165912518853696E-2</v>
      </c>
      <c r="BP389" s="64">
        <f>IFERROR(1/J389*(Y389/H389),"0")</f>
        <v>3.2051282051282048E-2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51</v>
      </c>
      <c r="Y390" s="762">
        <f>IFERROR(IF(X390="",0,CEILING((X390/$H390),1)*$H390),"")</f>
        <v>51</v>
      </c>
      <c r="Z390" s="36">
        <f>IFERROR(IF(Y390=0,"",ROUNDUP(Y390/H390,0)*0.00753),"")</f>
        <v>0.15060000000000001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58.000000000000007</v>
      </c>
      <c r="BN390" s="64">
        <f>IFERROR(Y390*I390/H390,"0")</f>
        <v>58.000000000000007</v>
      </c>
      <c r="BO390" s="64">
        <f>IFERROR(1/J390*(X390/H390),"0")</f>
        <v>0.12820512820512819</v>
      </c>
      <c r="BP390" s="64">
        <f>IFERROR(1/J390*(Y390/H390),"0")</f>
        <v>0.12820512820512819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24.705882352941178</v>
      </c>
      <c r="Y391" s="763">
        <f>IFERROR(Y387/H387,"0")+IFERROR(Y388/H388,"0")+IFERROR(Y389/H389,"0")+IFERROR(Y390/H390,"0")</f>
        <v>25</v>
      </c>
      <c r="Z391" s="763">
        <f>IFERROR(IF(Z387="",0,Z387),"0")+IFERROR(IF(Z388="",0,Z388),"0")+IFERROR(IF(Z389="",0,Z389),"0")+IFERROR(IF(Z390="",0,Z390),"0")</f>
        <v>0.18825000000000003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63</v>
      </c>
      <c r="Y392" s="763">
        <f>IFERROR(SUM(Y387:Y390),"0")</f>
        <v>63.75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6</v>
      </c>
      <c r="Y401" s="762">
        <f>IFERROR(IF(X401="",0,CEILING((X401/$H401),1)*$H401),"")</f>
        <v>7.2</v>
      </c>
      <c r="Z401" s="36">
        <f>IFERROR(IF(Y401=0,"",ROUNDUP(Y401/H401,0)*0.00753),"")</f>
        <v>3.0120000000000001E-2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6.8266666666666662</v>
      </c>
      <c r="BN401" s="64">
        <f>IFERROR(Y401*I401/H401,"0")</f>
        <v>8.1920000000000002</v>
      </c>
      <c r="BO401" s="64">
        <f>IFERROR(1/J401*(X401/H401),"0")</f>
        <v>2.1367521367521364E-2</v>
      </c>
      <c r="BP401" s="64">
        <f>IFERROR(1/J401*(Y401/H401),"0")</f>
        <v>2.564102564102564E-2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3.333333333333333</v>
      </c>
      <c r="Y402" s="763">
        <f>IFERROR(Y401/H401,"0")</f>
        <v>4</v>
      </c>
      <c r="Z402" s="763">
        <f>IFERROR(IF(Z401="",0,Z401),"0")</f>
        <v>3.0120000000000001E-2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6</v>
      </c>
      <c r="Y403" s="763">
        <f>IFERROR(SUM(Y401:Y401),"0")</f>
        <v>7.2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884</v>
      </c>
      <c r="Y414" s="762">
        <f t="shared" si="77"/>
        <v>885</v>
      </c>
      <c r="Z414" s="36">
        <f>IFERROR(IF(Y414=0,"",ROUNDUP(Y414/H414,0)*0.02175),"")</f>
        <v>1.28325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912.28800000000001</v>
      </c>
      <c r="BN414" s="64">
        <f t="shared" si="79"/>
        <v>913.32</v>
      </c>
      <c r="BO414" s="64">
        <f t="shared" si="80"/>
        <v>1.2277777777777776</v>
      </c>
      <c r="BP414" s="64">
        <f t="shared" si="81"/>
        <v>1.2291666666666665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128</v>
      </c>
      <c r="Y416" s="762">
        <f t="shared" si="77"/>
        <v>135</v>
      </c>
      <c r="Z416" s="36">
        <f>IFERROR(IF(Y416=0,"",ROUNDUP(Y416/H416,0)*0.02175),"")</f>
        <v>0.19574999999999998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132.096</v>
      </c>
      <c r="BN416" s="64">
        <f t="shared" si="79"/>
        <v>139.32000000000002</v>
      </c>
      <c r="BO416" s="64">
        <f t="shared" si="80"/>
        <v>0.17777777777777776</v>
      </c>
      <c r="BP416" s="64">
        <f t="shared" si="81"/>
        <v>0.1875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802</v>
      </c>
      <c r="Y419" s="762">
        <f t="shared" si="77"/>
        <v>810</v>
      </c>
      <c r="Z419" s="36">
        <f>IFERROR(IF(Y419=0,"",ROUNDUP(Y419/H419,0)*0.02175),"")</f>
        <v>1.1744999999999999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827.6640000000001</v>
      </c>
      <c r="BN419" s="64">
        <f t="shared" si="79"/>
        <v>835.92000000000007</v>
      </c>
      <c r="BO419" s="64">
        <f t="shared" si="80"/>
        <v>1.1138888888888889</v>
      </c>
      <c r="BP419" s="64">
        <f t="shared" si="81"/>
        <v>1.125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120.93333333333334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122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2.6535000000000002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1814</v>
      </c>
      <c r="Y425" s="763">
        <f>IFERROR(SUM(Y413:Y423),"0")</f>
        <v>1830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522</v>
      </c>
      <c r="Y427" s="762">
        <f>IFERROR(IF(X427="",0,CEILING((X427/$H427),1)*$H427),"")</f>
        <v>525</v>
      </c>
      <c r="Z427" s="36">
        <f>IFERROR(IF(Y427=0,"",ROUNDUP(Y427/H427,0)*0.02175),"")</f>
        <v>0.76124999999999998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538.70400000000006</v>
      </c>
      <c r="BN427" s="64">
        <f>IFERROR(Y427*I427/H427,"0")</f>
        <v>541.79999999999995</v>
      </c>
      <c r="BO427" s="64">
        <f>IFERROR(1/J427*(X427/H427),"0")</f>
        <v>0.72499999999999987</v>
      </c>
      <c r="BP427" s="64">
        <f>IFERROR(1/J427*(Y427/H427),"0")</f>
        <v>0.72916666666666663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34.799999999999997</v>
      </c>
      <c r="Y429" s="763">
        <f>IFERROR(Y427/H427,"0")+IFERROR(Y428/H428,"0")</f>
        <v>35</v>
      </c>
      <c r="Z429" s="763">
        <f>IFERROR(IF(Z427="",0,Z427),"0")+IFERROR(IF(Z428="",0,Z428),"0")</f>
        <v>0.76124999999999998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522</v>
      </c>
      <c r="Y430" s="763">
        <f>IFERROR(SUM(Y427:Y428),"0")</f>
        <v>525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257</v>
      </c>
      <c r="Y438" s="762">
        <f>IFERROR(IF(X438="",0,CEILING((X438/$H438),1)*$H438),"")</f>
        <v>257.39999999999998</v>
      </c>
      <c r="Z438" s="36">
        <f>IFERROR(IF(Y438=0,"",ROUNDUP(Y438/H438,0)*0.02175),"")</f>
        <v>0.71775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275.58307692307693</v>
      </c>
      <c r="BN438" s="64">
        <f>IFERROR(Y438*I438/H438,"0")</f>
        <v>276.012</v>
      </c>
      <c r="BO438" s="64">
        <f>IFERROR(1/J438*(X438/H438),"0")</f>
        <v>0.58836996336996339</v>
      </c>
      <c r="BP438" s="64">
        <f>IFERROR(1/J438*(Y438/H438),"0")</f>
        <v>0.5892857142857143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32.948717948717949</v>
      </c>
      <c r="Y440" s="763">
        <f>IFERROR(Y438/H438,"0")+IFERROR(Y439/H439,"0")</f>
        <v>33</v>
      </c>
      <c r="Z440" s="763">
        <f>IFERROR(IF(Z438="",0,Z438),"0")+IFERROR(IF(Z439="",0,Z439),"0")</f>
        <v>0.71775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257</v>
      </c>
      <c r="Y441" s="763">
        <f>IFERROR(SUM(Y438:Y439),"0")</f>
        <v>257.39999999999998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71</v>
      </c>
      <c r="Y449" s="762">
        <f t="shared" si="82"/>
        <v>72</v>
      </c>
      <c r="Z449" s="36">
        <f t="shared" si="83"/>
        <v>0.1305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73.84</v>
      </c>
      <c r="BN449" s="64">
        <f t="shared" si="85"/>
        <v>74.88000000000001</v>
      </c>
      <c r="BO449" s="64">
        <f t="shared" si="86"/>
        <v>0.1056547619047619</v>
      </c>
      <c r="BP449" s="64">
        <f t="shared" si="87"/>
        <v>0.10714285714285714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5.916666666666667</v>
      </c>
      <c r="Y451" s="763">
        <f>IFERROR(Y444/H444,"0")+IFERROR(Y445/H445,"0")+IFERROR(Y446/H446,"0")+IFERROR(Y447/H447,"0")+IFERROR(Y448/H448,"0")+IFERROR(Y449/H449,"0")+IFERROR(Y450/H450,"0")</f>
        <v>6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0.1305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71</v>
      </c>
      <c r="Y452" s="763">
        <f>IFERROR(SUM(Y444:Y450),"0")</f>
        <v>72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1343</v>
      </c>
      <c r="Y459" s="762">
        <f>IFERROR(IF(X459="",0,CEILING((X459/$H459),1)*$H459),"")</f>
        <v>1349.3999999999999</v>
      </c>
      <c r="Z459" s="36">
        <f>IFERROR(IF(Y459=0,"",ROUNDUP(Y459/H459,0)*0.02175),"")</f>
        <v>3.7627499999999996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1440.1092307692309</v>
      </c>
      <c r="BN459" s="64">
        <f>IFERROR(Y459*I459/H459,"0")</f>
        <v>1446.9720000000002</v>
      </c>
      <c r="BO459" s="64">
        <f>IFERROR(1/J459*(X459/H459),"0")</f>
        <v>3.0746336996336994</v>
      </c>
      <c r="BP459" s="64">
        <f>IFERROR(1/J459*(Y459/H459),"0")</f>
        <v>3.089285714285714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172.17948717948718</v>
      </c>
      <c r="Y464" s="763">
        <f>IFERROR(Y459/H459,"0")+IFERROR(Y460/H460,"0")+IFERROR(Y461/H461,"0")+IFERROR(Y462/H462,"0")+IFERROR(Y463/H463,"0")</f>
        <v>173</v>
      </c>
      <c r="Z464" s="763">
        <f>IFERROR(IF(Z459="",0,Z459),"0")+IFERROR(IF(Z460="",0,Z460),"0")+IFERROR(IF(Z461="",0,Z461),"0")+IFERROR(IF(Z462="",0,Z462),"0")+IFERROR(IF(Z463="",0,Z463),"0")</f>
        <v>3.7627499999999996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1343</v>
      </c>
      <c r="Y465" s="763">
        <f>IFERROR(SUM(Y459:Y463),"0")</f>
        <v>1349.3999999999999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3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3.6</v>
      </c>
      <c r="BN526" s="64">
        <f>IFERROR(Y526*I526/H526,"0")</f>
        <v>3.6</v>
      </c>
      <c r="BO526" s="64">
        <f>IFERROR(1/J526*(X526/H526),"0")</f>
        <v>5.0000000000000001E-3</v>
      </c>
      <c r="BP526" s="64">
        <f>IFERROR(1/J526*(Y526/H526),"0")</f>
        <v>5.0000000000000001E-3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3</v>
      </c>
      <c r="Y528" s="763">
        <f>IFERROR(SUM(Y526:Y526),"0")</f>
        <v>3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40</v>
      </c>
      <c r="Y533" s="762">
        <f>IFERROR(IF(X533="",0,CEILING((X533/$H533),1)*$H533),"")</f>
        <v>40.799999999999997</v>
      </c>
      <c r="Z533" s="36">
        <f>IFERROR(IF(Y533=0,"",ROUNDUP(Y533/H533,0)*0.00502),"")</f>
        <v>0.17068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67.333333333333329</v>
      </c>
      <c r="BN533" s="64">
        <f>IFERROR(Y533*I533/H533,"0")</f>
        <v>68.680000000000007</v>
      </c>
      <c r="BO533" s="64">
        <f>IFERROR(1/J533*(X533/H533),"0")</f>
        <v>0.14245014245014248</v>
      </c>
      <c r="BP533" s="64">
        <f>IFERROR(1/J533*(Y533/H533),"0")</f>
        <v>0.14529914529914531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33.333333333333336</v>
      </c>
      <c r="Y535" s="763">
        <f>IFERROR(Y531/H531,"0")+IFERROR(Y532/H532,"0")+IFERROR(Y533/H533,"0")+IFERROR(Y534/H534,"0")</f>
        <v>34</v>
      </c>
      <c r="Z535" s="763">
        <f>IFERROR(IF(Z531="",0,Z531),"0")+IFERROR(IF(Z532="",0,Z532),"0")+IFERROR(IF(Z533="",0,Z533),"0")+IFERROR(IF(Z534="",0,Z534),"0")</f>
        <v>0.17068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40</v>
      </c>
      <c r="Y536" s="763">
        <f>IFERROR(SUM(Y531:Y534),"0")</f>
        <v>40.799999999999997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84</v>
      </c>
      <c r="Y545" s="762">
        <f t="shared" ref="Y545:Y555" si="94">IFERROR(IF(X545="",0,CEILING((X545/$H545),1)*$H545),"")</f>
        <v>84.48</v>
      </c>
      <c r="Z545" s="36">
        <f t="shared" ref="Z545:Z550" si="95">IFERROR(IF(Y545=0,"",ROUNDUP(Y545/H545,0)*0.01196),"")</f>
        <v>0.19136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89.72727272727272</v>
      </c>
      <c r="BN545" s="64">
        <f t="shared" ref="BN545:BN555" si="97">IFERROR(Y545*I545/H545,"0")</f>
        <v>90.24</v>
      </c>
      <c r="BO545" s="64">
        <f t="shared" ref="BO545:BO555" si="98">IFERROR(1/J545*(X545/H545),"0")</f>
        <v>0.15297202797202797</v>
      </c>
      <c r="BP545" s="64">
        <f t="shared" ref="BP545:BP555" si="99">IFERROR(1/J545*(Y545/H545),"0")</f>
        <v>0.15384615384615385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184</v>
      </c>
      <c r="Y546" s="762">
        <f t="shared" si="94"/>
        <v>184.8</v>
      </c>
      <c r="Z546" s="36">
        <f t="shared" si="95"/>
        <v>0.41860000000000003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196.54545454545453</v>
      </c>
      <c r="BN546" s="64">
        <f t="shared" si="97"/>
        <v>197.39999999999998</v>
      </c>
      <c r="BO546" s="64">
        <f t="shared" si="98"/>
        <v>0.33508158508158503</v>
      </c>
      <c r="BP546" s="64">
        <f t="shared" si="99"/>
        <v>0.33653846153846156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620</v>
      </c>
      <c r="Y548" s="762">
        <f t="shared" si="94"/>
        <v>623.04000000000008</v>
      </c>
      <c r="Z548" s="36">
        <f t="shared" si="95"/>
        <v>1.4112800000000001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662.27272727272714</v>
      </c>
      <c r="BN548" s="64">
        <f t="shared" si="97"/>
        <v>665.52</v>
      </c>
      <c r="BO548" s="64">
        <f t="shared" si="98"/>
        <v>1.129079254079254</v>
      </c>
      <c r="BP548" s="64">
        <f t="shared" si="99"/>
        <v>1.1346153846153848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761</v>
      </c>
      <c r="Y550" s="762">
        <f t="shared" si="94"/>
        <v>765.6</v>
      </c>
      <c r="Z550" s="36">
        <f t="shared" si="95"/>
        <v>1.7342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812.88636363636363</v>
      </c>
      <c r="BN550" s="64">
        <f t="shared" si="97"/>
        <v>817.79999999999984</v>
      </c>
      <c r="BO550" s="64">
        <f t="shared" si="98"/>
        <v>1.3858537296037297</v>
      </c>
      <c r="BP550" s="64">
        <f t="shared" si="99"/>
        <v>1.3942307692307694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23</v>
      </c>
      <c r="Y551" s="762">
        <f t="shared" si="94"/>
        <v>25.2</v>
      </c>
      <c r="Z551" s="36">
        <f>IFERROR(IF(Y551=0,"",ROUNDUP(Y551/H551,0)*0.00902),"")</f>
        <v>6.3140000000000002E-2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24.341666666666665</v>
      </c>
      <c r="BN551" s="64">
        <f t="shared" si="97"/>
        <v>26.669999999999998</v>
      </c>
      <c r="BO551" s="64">
        <f t="shared" si="98"/>
        <v>4.8400673400673395E-2</v>
      </c>
      <c r="BP551" s="64">
        <f t="shared" si="99"/>
        <v>5.3030303030303032E-2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318.69949494949498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321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3.8185800000000003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1672</v>
      </c>
      <c r="Y557" s="763">
        <f>IFERROR(SUM(Y545:Y555),"0")</f>
        <v>1683.1200000000001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540</v>
      </c>
      <c r="Y559" s="762">
        <f>IFERROR(IF(X559="",0,CEILING((X559/$H559),1)*$H559),"")</f>
        <v>543.84</v>
      </c>
      <c r="Z559" s="36">
        <f>IFERROR(IF(Y559=0,"",ROUNDUP(Y559/H559,0)*0.01196),"")</f>
        <v>1.2318800000000001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576.81818181818176</v>
      </c>
      <c r="BN559" s="64">
        <f>IFERROR(Y559*I559/H559,"0")</f>
        <v>580.91999999999996</v>
      </c>
      <c r="BO559" s="64">
        <f>IFERROR(1/J559*(X559/H559),"0")</f>
        <v>0.98339160839160833</v>
      </c>
      <c r="BP559" s="64">
        <f>IFERROR(1/J559*(Y559/H559),"0")</f>
        <v>0.99038461538461542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109</v>
      </c>
      <c r="Y560" s="762">
        <f>IFERROR(IF(X560="",0,CEILING((X560/$H560),1)*$H560),"")</f>
        <v>111.60000000000001</v>
      </c>
      <c r="Z560" s="36">
        <f>IFERROR(IF(Y560=0,"",ROUNDUP(Y560/H560,0)*0.00902),"")</f>
        <v>0.27961999999999998</v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115.35833333333333</v>
      </c>
      <c r="BN560" s="64">
        <f>IFERROR(Y560*I560/H560,"0")</f>
        <v>118.11</v>
      </c>
      <c r="BO560" s="64">
        <f>IFERROR(1/J560*(X560/H560),"0")</f>
        <v>0.2293771043771044</v>
      </c>
      <c r="BP560" s="64">
        <f>IFERROR(1/J560*(Y560/H560),"0")</f>
        <v>0.23484848484848486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132.55050505050505</v>
      </c>
      <c r="Y562" s="763">
        <f>IFERROR(Y559/H559,"0")+IFERROR(Y560/H560,"0")+IFERROR(Y561/H561,"0")</f>
        <v>134</v>
      </c>
      <c r="Z562" s="763">
        <f>IFERROR(IF(Z559="",0,Z559),"0")+IFERROR(IF(Z560="",0,Z560),"0")+IFERROR(IF(Z561="",0,Z561),"0")</f>
        <v>1.5115000000000001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649</v>
      </c>
      <c r="Y563" s="763">
        <f>IFERROR(SUM(Y559:Y561),"0")</f>
        <v>655.44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268</v>
      </c>
      <c r="Y566" s="762">
        <f t="shared" si="100"/>
        <v>269.28000000000003</v>
      </c>
      <c r="Z566" s="36">
        <f>IFERROR(IF(Y566=0,"",ROUNDUP(Y566/H566,0)*0.01196),"")</f>
        <v>0.60996000000000006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286.27272727272725</v>
      </c>
      <c r="BN566" s="64">
        <f t="shared" si="102"/>
        <v>287.64</v>
      </c>
      <c r="BO566" s="64">
        <f t="shared" si="103"/>
        <v>0.48805361305361306</v>
      </c>
      <c r="BP566" s="64">
        <f t="shared" si="104"/>
        <v>0.49038461538461542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505</v>
      </c>
      <c r="Y567" s="762">
        <f t="shared" si="100"/>
        <v>506.88</v>
      </c>
      <c r="Z567" s="36">
        <f>IFERROR(IF(Y567=0,"",ROUNDUP(Y567/H567,0)*0.01196),"")</f>
        <v>1.1481600000000001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539.43181818181813</v>
      </c>
      <c r="BN567" s="64">
        <f t="shared" si="102"/>
        <v>541.43999999999994</v>
      </c>
      <c r="BO567" s="64">
        <f t="shared" si="103"/>
        <v>0.91965326340326348</v>
      </c>
      <c r="BP567" s="64">
        <f t="shared" si="104"/>
        <v>0.92307692307692313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146.40151515151516</v>
      </c>
      <c r="Y574" s="763">
        <f>IFERROR(Y565/H565,"0")+IFERROR(Y566/H566,"0")+IFERROR(Y567/H567,"0")+IFERROR(Y568/H568,"0")+IFERROR(Y569/H569,"0")+IFERROR(Y570/H570,"0")+IFERROR(Y571/H571,"0")+IFERROR(Y572/H572,"0")+IFERROR(Y573/H573,"0")</f>
        <v>147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1.7581200000000001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773</v>
      </c>
      <c r="Y575" s="763">
        <f>IFERROR(SUM(Y565:Y573),"0")</f>
        <v>776.16000000000008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17563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17728.79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18653.099740488342</v>
      </c>
      <c r="Y653" s="763">
        <f>IFERROR(SUM(BN22:BN649),"0")</f>
        <v>18829.152999999991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19503.099740488342</v>
      </c>
      <c r="Y655" s="763">
        <f>GrossWeightTotalR+PalletQtyTotalR*25</f>
        <v>19679.152999999991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3130.0297506647403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3160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40.372329999999991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1054.9000000000001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923.6</v>
      </c>
      <c r="E662" s="46">
        <f>IFERROR(Y107*1,"0")+IFERROR(Y108*1,"0")+IFERROR(Y109*1,"0")+IFERROR(Y110*1,"0")+IFERROR(Y114*1,"0")+IFERROR(Y115*1,"0")+IFERROR(Y116*1,"0")+IFERROR(Y117*1,"0")+IFERROR(Y118*1,"0")</f>
        <v>1812.3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2194.9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84</v>
      </c>
      <c r="I662" s="46">
        <f>IFERROR(Y191*1,"0")+IFERROR(Y195*1,"0")+IFERROR(Y196*1,"0")+IFERROR(Y197*1,"0")+IFERROR(Y198*1,"0")+IFERROR(Y199*1,"0")+IFERROR(Y200*1,"0")+IFERROR(Y201*1,"0")+IFERROR(Y202*1,"0")</f>
        <v>489.9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2677.2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368.91999999999996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168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755.55</v>
      </c>
      <c r="V662" s="46">
        <f>IFERROR(Y401*1,"0")+IFERROR(Y405*1,"0")+IFERROR(Y406*1,"0")+IFERROR(Y407*1,"0")</f>
        <v>7.2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2612.4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1421.3999999999999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3</v>
      </c>
      <c r="AA662" s="46">
        <f>IFERROR(Y531*1,"0")+IFERROR(Y532*1,"0")+IFERROR(Y533*1,"0")+IFERROR(Y534*1,"0")</f>
        <v>40.799999999999997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3114.7200000000003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