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E4E1BAF-2A8F-4D85-BE55-86EA07251B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Y497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X662" i="1" s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441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35" i="1" s="1"/>
  <c r="P432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W662" i="1" s="1"/>
  <c r="P413" i="1"/>
  <c r="X409" i="1"/>
  <c r="X408" i="1"/>
  <c r="BO407" i="1"/>
  <c r="BM407" i="1"/>
  <c r="Y407" i="1"/>
  <c r="BP407" i="1" s="1"/>
  <c r="P407" i="1"/>
  <c r="BP406" i="1"/>
  <c r="BO406" i="1"/>
  <c r="BN406" i="1"/>
  <c r="BM406" i="1"/>
  <c r="Z406" i="1"/>
  <c r="Y406" i="1"/>
  <c r="P406" i="1"/>
  <c r="BO405" i="1"/>
  <c r="BM405" i="1"/>
  <c r="Y405" i="1"/>
  <c r="Y409" i="1" s="1"/>
  <c r="P405" i="1"/>
  <c r="X403" i="1"/>
  <c r="X402" i="1"/>
  <c r="BO401" i="1"/>
  <c r="BM401" i="1"/>
  <c r="Y401" i="1"/>
  <c r="V662" i="1" s="1"/>
  <c r="P401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Y398" i="1" s="1"/>
  <c r="P394" i="1"/>
  <c r="X392" i="1"/>
  <c r="X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BO387" i="1"/>
  <c r="BM387" i="1"/>
  <c r="Y387" i="1"/>
  <c r="Y392" i="1" s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BP381" i="1"/>
  <c r="BO381" i="1"/>
  <c r="BN381" i="1"/>
  <c r="BM381" i="1"/>
  <c r="Z381" i="1"/>
  <c r="Y381" i="1"/>
  <c r="Y385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Y378" i="1" s="1"/>
  <c r="P372" i="1"/>
  <c r="X370" i="1"/>
  <c r="X369" i="1"/>
  <c r="BO368" i="1"/>
  <c r="BM368" i="1"/>
  <c r="Y368" i="1"/>
  <c r="BP368" i="1" s="1"/>
  <c r="P368" i="1"/>
  <c r="BP367" i="1"/>
  <c r="BO367" i="1"/>
  <c r="BN367" i="1"/>
  <c r="BM367" i="1"/>
  <c r="Z367" i="1"/>
  <c r="Y367" i="1"/>
  <c r="P367" i="1"/>
  <c r="BO366" i="1"/>
  <c r="BM366" i="1"/>
  <c r="Y366" i="1"/>
  <c r="Y370" i="1" s="1"/>
  <c r="P366" i="1"/>
  <c r="BP365" i="1"/>
  <c r="BO365" i="1"/>
  <c r="BN365" i="1"/>
  <c r="BM365" i="1"/>
  <c r="Z365" i="1"/>
  <c r="Y365" i="1"/>
  <c r="Y369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N283" i="1"/>
  <c r="BM283" i="1"/>
  <c r="Z283" i="1"/>
  <c r="Y283" i="1"/>
  <c r="BP283" i="1" s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7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Y239" i="1" s="1"/>
  <c r="P228" i="1"/>
  <c r="X226" i="1"/>
  <c r="X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Y225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Y187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81" i="1" s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N142" i="1"/>
  <c r="BM142" i="1"/>
  <c r="Z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2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79" i="1"/>
  <c r="Y89" i="1"/>
  <c r="Y97" i="1"/>
  <c r="Y103" i="1"/>
  <c r="Y120" i="1"/>
  <c r="Z124" i="1"/>
  <c r="BN124" i="1"/>
  <c r="Z126" i="1"/>
  <c r="BN126" i="1"/>
  <c r="Y129" i="1"/>
  <c r="Z133" i="1"/>
  <c r="BN133" i="1"/>
  <c r="Z134" i="1"/>
  <c r="BN134" i="1"/>
  <c r="Z135" i="1"/>
  <c r="BN135" i="1"/>
  <c r="Y136" i="1"/>
  <c r="BP144" i="1"/>
  <c r="BN144" i="1"/>
  <c r="Z144" i="1"/>
  <c r="BP161" i="1"/>
  <c r="BN161" i="1"/>
  <c r="Z161" i="1"/>
  <c r="Z162" i="1" s="1"/>
  <c r="Y163" i="1"/>
  <c r="Y168" i="1"/>
  <c r="BP165" i="1"/>
  <c r="BN165" i="1"/>
  <c r="Z165" i="1"/>
  <c r="Z167" i="1" s="1"/>
  <c r="Y167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Y147" i="1"/>
  <c r="Z140" i="1"/>
  <c r="Z146" i="1" s="1"/>
  <c r="BN140" i="1"/>
  <c r="Z141" i="1"/>
  <c r="BN141" i="1"/>
  <c r="Y146" i="1"/>
  <c r="BP150" i="1"/>
  <c r="BN150" i="1"/>
  <c r="Z150" i="1"/>
  <c r="Z151" i="1" s="1"/>
  <c r="Y152" i="1"/>
  <c r="G662" i="1"/>
  <c r="Y158" i="1"/>
  <c r="BP155" i="1"/>
  <c r="BN155" i="1"/>
  <c r="Z155" i="1"/>
  <c r="Z157" i="1" s="1"/>
  <c r="Y162" i="1"/>
  <c r="Y180" i="1"/>
  <c r="Y186" i="1"/>
  <c r="Y193" i="1"/>
  <c r="Y203" i="1"/>
  <c r="Y210" i="1"/>
  <c r="Y214" i="1"/>
  <c r="Y226" i="1"/>
  <c r="Y240" i="1"/>
  <c r="Y248" i="1"/>
  <c r="Y259" i="1"/>
  <c r="Y273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H662" i="1"/>
  <c r="Y173" i="1"/>
  <c r="Z176" i="1"/>
  <c r="Z180" i="1" s="1"/>
  <c r="BN176" i="1"/>
  <c r="Z178" i="1"/>
  <c r="BN178" i="1"/>
  <c r="Z184" i="1"/>
  <c r="Z186" i="1" s="1"/>
  <c r="BN184" i="1"/>
  <c r="Z191" i="1"/>
  <c r="Z192" i="1" s="1"/>
  <c r="BN191" i="1"/>
  <c r="BP191" i="1"/>
  <c r="Y192" i="1"/>
  <c r="Z195" i="1"/>
  <c r="Z203" i="1" s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Z218" i="1"/>
  <c r="Z225" i="1" s="1"/>
  <c r="BN218" i="1"/>
  <c r="Z220" i="1"/>
  <c r="BN220" i="1"/>
  <c r="Z222" i="1"/>
  <c r="BN222" i="1"/>
  <c r="Z224" i="1"/>
  <c r="BN224" i="1"/>
  <c r="Z228" i="1"/>
  <c r="Z239" i="1" s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Z259" i="1" s="1"/>
  <c r="BN251" i="1"/>
  <c r="BP251" i="1"/>
  <c r="Z253" i="1"/>
  <c r="BN253" i="1"/>
  <c r="Z255" i="1"/>
  <c r="BN255" i="1"/>
  <c r="Z257" i="1"/>
  <c r="BN257" i="1"/>
  <c r="Y260" i="1"/>
  <c r="L662" i="1"/>
  <c r="Z264" i="1"/>
  <c r="Z272" i="1" s="1"/>
  <c r="BN264" i="1"/>
  <c r="Z267" i="1"/>
  <c r="BN267" i="1"/>
  <c r="Z269" i="1"/>
  <c r="BN269" i="1"/>
  <c r="Z271" i="1"/>
  <c r="BN271" i="1"/>
  <c r="Y272" i="1"/>
  <c r="M662" i="1"/>
  <c r="Y290" i="1"/>
  <c r="Z281" i="1"/>
  <c r="Z290" i="1" s="1"/>
  <c r="BN281" i="1"/>
  <c r="Z282" i="1"/>
  <c r="BN282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T662" i="1"/>
  <c r="Y345" i="1"/>
  <c r="Z366" i="1"/>
  <c r="Z369" i="1" s="1"/>
  <c r="BN366" i="1"/>
  <c r="BP366" i="1"/>
  <c r="Z368" i="1"/>
  <c r="BN368" i="1"/>
  <c r="Z372" i="1"/>
  <c r="Z378" i="1" s="1"/>
  <c r="BN372" i="1"/>
  <c r="BP372" i="1"/>
  <c r="Z374" i="1"/>
  <c r="BN374" i="1"/>
  <c r="Z376" i="1"/>
  <c r="BN376" i="1"/>
  <c r="Y379" i="1"/>
  <c r="Z382" i="1"/>
  <c r="Z384" i="1" s="1"/>
  <c r="BN382" i="1"/>
  <c r="BP382" i="1"/>
  <c r="Z387" i="1"/>
  <c r="BN387" i="1"/>
  <c r="BP387" i="1"/>
  <c r="Z388" i="1"/>
  <c r="BN388" i="1"/>
  <c r="Z390" i="1"/>
  <c r="BN390" i="1"/>
  <c r="Y391" i="1"/>
  <c r="Z394" i="1"/>
  <c r="BN394" i="1"/>
  <c r="BP394" i="1"/>
  <c r="Z396" i="1"/>
  <c r="BN396" i="1"/>
  <c r="Y397" i="1"/>
  <c r="Z401" i="1"/>
  <c r="Z402" i="1" s="1"/>
  <c r="BN401" i="1"/>
  <c r="BP401" i="1"/>
  <c r="Y402" i="1"/>
  <c r="Z405" i="1"/>
  <c r="BN405" i="1"/>
  <c r="BP405" i="1"/>
  <c r="Z407" i="1"/>
  <c r="BN407" i="1"/>
  <c r="Y408" i="1"/>
  <c r="Z413" i="1"/>
  <c r="BN413" i="1"/>
  <c r="BP413" i="1"/>
  <c r="Z415" i="1"/>
  <c r="BN415" i="1"/>
  <c r="Z417" i="1"/>
  <c r="BN417" i="1"/>
  <c r="Z419" i="1"/>
  <c r="BN419" i="1"/>
  <c r="Y424" i="1"/>
  <c r="Y430" i="1"/>
  <c r="Y436" i="1"/>
  <c r="Y440" i="1"/>
  <c r="Y452" i="1"/>
  <c r="Y456" i="1"/>
  <c r="Y464" i="1"/>
  <c r="Y496" i="1"/>
  <c r="Y502" i="1"/>
  <c r="Y506" i="1"/>
  <c r="BP516" i="1"/>
  <c r="BN516" i="1"/>
  <c r="Z516" i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Z662" i="1"/>
  <c r="Y403" i="1"/>
  <c r="Z420" i="1"/>
  <c r="BN420" i="1"/>
  <c r="Z422" i="1"/>
  <c r="BN422" i="1"/>
  <c r="Y425" i="1"/>
  <c r="Z428" i="1"/>
  <c r="Z429" i="1" s="1"/>
  <c r="BN428" i="1"/>
  <c r="Z432" i="1"/>
  <c r="Z435" i="1" s="1"/>
  <c r="BN432" i="1"/>
  <c r="BP432" i="1"/>
  <c r="Z434" i="1"/>
  <c r="BN434" i="1"/>
  <c r="Z438" i="1"/>
  <c r="Z440" i="1" s="1"/>
  <c r="BN438" i="1"/>
  <c r="BP438" i="1"/>
  <c r="Z444" i="1"/>
  <c r="Z451" i="1" s="1"/>
  <c r="BN444" i="1"/>
  <c r="BP444" i="1"/>
  <c r="Z446" i="1"/>
  <c r="BN446" i="1"/>
  <c r="Z448" i="1"/>
  <c r="BN448" i="1"/>
  <c r="Z450" i="1"/>
  <c r="BN450" i="1"/>
  <c r="Y451" i="1"/>
  <c r="Z454" i="1"/>
  <c r="Z456" i="1" s="1"/>
  <c r="BN454" i="1"/>
  <c r="BP454" i="1"/>
  <c r="Z460" i="1"/>
  <c r="Z464" i="1" s="1"/>
  <c r="BN460" i="1"/>
  <c r="Z462" i="1"/>
  <c r="BN462" i="1"/>
  <c r="Y662" i="1"/>
  <c r="Y475" i="1"/>
  <c r="Z478" i="1"/>
  <c r="Z496" i="1" s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Y562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586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604" i="1"/>
  <c r="Z424" i="1"/>
  <c r="Z408" i="1"/>
  <c r="Z397" i="1"/>
  <c r="Z391" i="1"/>
  <c r="Z312" i="1"/>
  <c r="Z247" i="1"/>
  <c r="Z302" i="1"/>
  <c r="Z119" i="1"/>
  <c r="Z72" i="1"/>
  <c r="Z35" i="1"/>
  <c r="Y656" i="1"/>
  <c r="Y653" i="1"/>
  <c r="Z625" i="1"/>
  <c r="Z585" i="1"/>
  <c r="Z362" i="1"/>
  <c r="Y654" i="1"/>
  <c r="Z657" i="1"/>
  <c r="Y652" i="1"/>
  <c r="Y655" i="1" l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<sst xmlns="http://schemas.openxmlformats.org/spreadsheetml/2006/main" count="3077" uniqueCount="1090">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</sst>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9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500</v>
      </c>
      <c r="Y124" s="762">
        <f>IFERROR(IF(X124="",0,CEILING((X124/$H124),1)*$H124),"")</f>
        <v>503.99999999999994</v>
      </c>
      <c r="Z124" s="36">
        <f>IFERROR(IF(Y124=0,"",ROUNDUP(Y124/H124,0)*0.02175),"")</f>
        <v>0.9787499999999999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521.42857142857144</v>
      </c>
      <c r="BN124" s="64">
        <f>IFERROR(Y124*I124/H124,"0")</f>
        <v>525.6</v>
      </c>
      <c r="BO124" s="64">
        <f>IFERROR(1/J124*(X124/H124),"0")</f>
        <v>0.79719387755102045</v>
      </c>
      <c r="BP124" s="64">
        <f>IFERROR(1/J124*(Y124/H124),"0")</f>
        <v>0.80357142857142849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44.642857142857146</v>
      </c>
      <c r="Y128" s="763">
        <f>IFERROR(Y123/H123,"0")+IFERROR(Y124/H124,"0")+IFERROR(Y125/H125,"0")+IFERROR(Y126/H126,"0")+IFERROR(Y127/H127,"0")</f>
        <v>45</v>
      </c>
      <c r="Z128" s="763">
        <f>IFERROR(IF(Z123="",0,Z123),"0")+IFERROR(IF(Z124="",0,Z124),"0")+IFERROR(IF(Z125="",0,Z125),"0")+IFERROR(IF(Z126="",0,Z126),"0")+IFERROR(IF(Z127="",0,Z127),"0")</f>
        <v>0.9787499999999999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500</v>
      </c>
      <c r="Y129" s="763">
        <f>IFERROR(SUM(Y123:Y127),"0")</f>
        <v>503.99999999999994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300</v>
      </c>
      <c r="Y414" s="762">
        <f t="shared" si="77"/>
        <v>300</v>
      </c>
      <c r="Z414" s="36">
        <f>IFERROR(IF(Y414=0,"",ROUNDUP(Y414/H414,0)*0.02175),"")</f>
        <v>0.43499999999999994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309.60000000000002</v>
      </c>
      <c r="BN414" s="64">
        <f t="shared" si="79"/>
        <v>309.60000000000002</v>
      </c>
      <c r="BO414" s="64">
        <f t="shared" si="80"/>
        <v>0.41666666666666663</v>
      </c>
      <c r="BP414" s="64">
        <f t="shared" si="81"/>
        <v>0.41666666666666663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500</v>
      </c>
      <c r="Y419" s="762">
        <f t="shared" si="77"/>
        <v>510</v>
      </c>
      <c r="Z419" s="36">
        <f>IFERROR(IF(Y419=0,"",ROUNDUP(Y419/H419,0)*0.02175),"")</f>
        <v>0.73949999999999994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516</v>
      </c>
      <c r="BN419" s="64">
        <f t="shared" si="79"/>
        <v>526.32000000000005</v>
      </c>
      <c r="BO419" s="64">
        <f t="shared" si="80"/>
        <v>0.69444444444444442</v>
      </c>
      <c r="BP419" s="64">
        <f t="shared" si="81"/>
        <v>0.70833333333333326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53.333333333333336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54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1.1744999999999999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800</v>
      </c>
      <c r="Y425" s="763">
        <f>IFERROR(SUM(Y413:Y423),"0")</f>
        <v>810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500</v>
      </c>
      <c r="Y427" s="762">
        <f>IFERROR(IF(X427="",0,CEILING((X427/$H427),1)*$H427),"")</f>
        <v>510</v>
      </c>
      <c r="Z427" s="36">
        <f>IFERROR(IF(Y427=0,"",ROUNDUP(Y427/H427,0)*0.02175),"")</f>
        <v>0.73949999999999994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516</v>
      </c>
      <c r="BN427" s="64">
        <f>IFERROR(Y427*I427/H427,"0")</f>
        <v>526.32000000000005</v>
      </c>
      <c r="BO427" s="64">
        <f>IFERROR(1/J427*(X427/H427),"0")</f>
        <v>0.69444444444444442</v>
      </c>
      <c r="BP427" s="64">
        <f>IFERROR(1/J427*(Y427/H427),"0")</f>
        <v>0.70833333333333326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33.333333333333336</v>
      </c>
      <c r="Y429" s="763">
        <f>IFERROR(Y427/H427,"0")+IFERROR(Y428/H428,"0")</f>
        <v>34</v>
      </c>
      <c r="Z429" s="763">
        <f>IFERROR(IF(Z427="",0,Z427),"0")+IFERROR(IF(Z428="",0,Z428),"0")</f>
        <v>0.73949999999999994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500</v>
      </c>
      <c r="Y430" s="763">
        <f>IFERROR(SUM(Y427:Y428),"0")</f>
        <v>510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500</v>
      </c>
      <c r="Y459" s="762">
        <f>IFERROR(IF(X459="",0,CEILING((X459/$H459),1)*$H459),"")</f>
        <v>507</v>
      </c>
      <c r="Z459" s="36">
        <f>IFERROR(IF(Y459=0,"",ROUNDUP(Y459/H459,0)*0.02175),"")</f>
        <v>1.4137499999999998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536.15384615384619</v>
      </c>
      <c r="BN459" s="64">
        <f>IFERROR(Y459*I459/H459,"0")</f>
        <v>543.66000000000008</v>
      </c>
      <c r="BO459" s="64">
        <f>IFERROR(1/J459*(X459/H459),"0")</f>
        <v>1.1446886446886446</v>
      </c>
      <c r="BP459" s="64">
        <f>IFERROR(1/J459*(Y459/H459),"0")</f>
        <v>1.1607142857142856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64.102564102564102</v>
      </c>
      <c r="Y464" s="763">
        <f>IFERROR(Y459/H459,"0")+IFERROR(Y460/H460,"0")+IFERROR(Y461/H461,"0")+IFERROR(Y462/H462,"0")+IFERROR(Y463/H463,"0")</f>
        <v>65</v>
      </c>
      <c r="Z464" s="763">
        <f>IFERROR(IF(Z459="",0,Z459),"0")+IFERROR(IF(Z460="",0,Z460),"0")+IFERROR(IF(Z461="",0,Z461),"0")+IFERROR(IF(Z462="",0,Z462),"0")+IFERROR(IF(Z463="",0,Z463),"0")</f>
        <v>1.4137499999999998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500</v>
      </c>
      <c r="Y465" s="763">
        <f>IFERROR(SUM(Y459:Y463),"0")</f>
        <v>507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500</v>
      </c>
      <c r="Y548" s="762">
        <f t="shared" si="94"/>
        <v>501.6</v>
      </c>
      <c r="Z548" s="36">
        <f t="shared" si="95"/>
        <v>1.1362000000000001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534.09090909090912</v>
      </c>
      <c r="BN548" s="64">
        <f t="shared" si="97"/>
        <v>535.79999999999995</v>
      </c>
      <c r="BO548" s="64">
        <f t="shared" si="98"/>
        <v>0.91054778554778548</v>
      </c>
      <c r="BP548" s="64">
        <f t="shared" si="99"/>
        <v>0.91346153846153855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500</v>
      </c>
      <c r="Y550" s="762">
        <f t="shared" si="94"/>
        <v>501.6</v>
      </c>
      <c r="Z550" s="36">
        <f t="shared" si="95"/>
        <v>1.1362000000000001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534.09090909090912</v>
      </c>
      <c r="BN550" s="64">
        <f t="shared" si="97"/>
        <v>535.79999999999995</v>
      </c>
      <c r="BO550" s="64">
        <f t="shared" si="98"/>
        <v>0.91054778554778548</v>
      </c>
      <c r="BP550" s="64">
        <f t="shared" si="99"/>
        <v>0.91346153846153855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189.39393939393938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190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2.2724000000000002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1000</v>
      </c>
      <c r="Y557" s="763">
        <f>IFERROR(SUM(Y545:Y555),"0")</f>
        <v>1003.2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500</v>
      </c>
      <c r="Y567" s="762">
        <f t="shared" si="100"/>
        <v>501.6</v>
      </c>
      <c r="Z567" s="36">
        <f>IFERROR(IF(Y567=0,"",ROUNDUP(Y567/H567,0)*0.01196),"")</f>
        <v>1.1362000000000001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534.09090909090912</v>
      </c>
      <c r="BN567" s="64">
        <f t="shared" si="102"/>
        <v>535.79999999999995</v>
      </c>
      <c r="BO567" s="64">
        <f t="shared" si="103"/>
        <v>0.91054778554778548</v>
      </c>
      <c r="BP567" s="64">
        <f t="shared" si="104"/>
        <v>0.91346153846153855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94.696969696969688</v>
      </c>
      <c r="Y574" s="763">
        <f>IFERROR(Y565/H565,"0")+IFERROR(Y566/H566,"0")+IFERROR(Y567/H567,"0")+IFERROR(Y568/H568,"0")+IFERROR(Y569/H569,"0")+IFERROR(Y570/H570,"0")+IFERROR(Y571/H571,"0")+IFERROR(Y572/H572,"0")+IFERROR(Y573/H573,"0")</f>
        <v>95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1.1362000000000001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500</v>
      </c>
      <c r="Y575" s="763">
        <f>IFERROR(SUM(Y565:Y573),"0")</f>
        <v>501.6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4800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4845.0000000000009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5057.7682761682763</v>
      </c>
      <c r="Y653" s="763">
        <f>IFERROR(SUM(BN22:BN649),"0")</f>
        <v>5104.8600000000015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9</v>
      </c>
      <c r="Y654" s="38">
        <f>ROUNDUP(SUM(BP22:BP649),0)</f>
        <v>9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5282.7682761682763</v>
      </c>
      <c r="Y655" s="763">
        <f>GrossWeightTotalR+PalletQtyTotalR*25</f>
        <v>5329.8600000000015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620.49626299626311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625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9.8735499999999998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46">
        <f>IFERROR(Y107*1,"0")+IFERROR(Y108*1,"0")+IFERROR(Y109*1,"0")+IFERROR(Y110*1,"0")+IFERROR(Y114*1,"0")+IFERROR(Y115*1,"0")+IFERROR(Y116*1,"0")+IFERROR(Y117*1,"0")+IFERROR(Y118*1,"0")</f>
        <v>507.6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503.99999999999994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1320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507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2006.4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