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D292063-444E-4CB7-BC52-368DC63EBA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H9" i="1" l="1"/>
  <c r="A10" i="1"/>
  <c r="Y97" i="1"/>
  <c r="Y103" i="1"/>
  <c r="Y129" i="1"/>
  <c r="Y136" i="1"/>
  <c r="Y147" i="1"/>
  <c r="Y158" i="1"/>
  <c r="Y162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Y24" i="1"/>
  <c r="Y35" i="1"/>
  <c r="Y55" i="1"/>
  <c r="Y59" i="1"/>
  <c r="Y72" i="1"/>
  <c r="Y79" i="1"/>
  <c r="Y89" i="1"/>
  <c r="Y112" i="1"/>
  <c r="Y120" i="1"/>
  <c r="Y151" i="1"/>
  <c r="Y168" i="1"/>
  <c r="Y173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Z239" i="1" s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Z408" i="1"/>
  <c r="BP406" i="1"/>
  <c r="BN406" i="1"/>
  <c r="Z406" i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Z397" i="1"/>
  <c r="BP395" i="1"/>
  <c r="BN395" i="1"/>
  <c r="Z395" i="1"/>
  <c r="V662" i="1"/>
  <c r="Y409" i="1"/>
  <c r="BP414" i="1"/>
  <c r="BN414" i="1"/>
  <c r="Z414" i="1"/>
  <c r="BP418" i="1"/>
  <c r="BN418" i="1"/>
  <c r="Z418" i="1"/>
  <c r="Z424" i="1" s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Z574" i="1" s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25" i="1" l="1"/>
  <c r="Z638" i="1"/>
  <c r="Z604" i="1"/>
  <c r="Z585" i="1"/>
  <c r="Y654" i="1"/>
  <c r="Y652" i="1"/>
  <c r="Z451" i="1"/>
  <c r="Z435" i="1"/>
  <c r="Z302" i="1"/>
  <c r="Z290" i="1"/>
  <c r="Z272" i="1"/>
  <c r="Z225" i="1"/>
  <c r="Z180" i="1"/>
  <c r="Z119" i="1"/>
  <c r="Z72" i="1"/>
  <c r="Z35" i="1"/>
  <c r="Z657" i="1" s="1"/>
  <c r="Y656" i="1"/>
  <c r="Y653" i="1"/>
  <c r="Y655" i="1" s="1"/>
  <c r="Z362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<sst xmlns="http://schemas.openxmlformats.org/spreadsheetml/2006/main" count="3077" uniqueCount="1090">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</sst>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4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30</v>
      </c>
      <c r="Y196" s="762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31.857142857142858</v>
      </c>
      <c r="BN196" s="64">
        <f t="shared" si="33"/>
        <v>35.68</v>
      </c>
      <c r="BO196" s="64">
        <f t="shared" si="34"/>
        <v>4.5787545787545784E-2</v>
      </c>
      <c r="BP196" s="64">
        <f t="shared" si="35"/>
        <v>5.128205128205128E-2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20</v>
      </c>
      <c r="Y197" s="762">
        <f t="shared" si="31"/>
        <v>21</v>
      </c>
      <c r="Z197" s="36">
        <f>IFERROR(IF(Y197=0,"",ROUNDUP(Y197/H197,0)*0.00753),"")</f>
        <v>3.7650000000000003E-2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20.952380952380953</v>
      </c>
      <c r="BN197" s="64">
        <f t="shared" si="33"/>
        <v>22</v>
      </c>
      <c r="BO197" s="64">
        <f t="shared" si="34"/>
        <v>3.0525030525030524E-2</v>
      </c>
      <c r="BP197" s="64">
        <f t="shared" si="35"/>
        <v>3.2051282051282048E-2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8.3999999999999986</v>
      </c>
      <c r="Y200" s="762">
        <f t="shared" si="31"/>
        <v>8.4</v>
      </c>
      <c r="Z200" s="36">
        <f>IFERROR(IF(Y200=0,"",ROUNDUP(Y200/H200,0)*0.00502),"")</f>
        <v>2.0080000000000001E-2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8.7999999999999989</v>
      </c>
      <c r="BN200" s="64">
        <f t="shared" si="33"/>
        <v>8.8000000000000007</v>
      </c>
      <c r="BO200" s="64">
        <f t="shared" si="34"/>
        <v>1.7094017094017092E-2</v>
      </c>
      <c r="BP200" s="64">
        <f t="shared" si="35"/>
        <v>1.7094017094017096E-2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15.904761904761905</v>
      </c>
      <c r="Y203" s="763">
        <f>IFERROR(Y195/H195,"0")+IFERROR(Y196/H196,"0")+IFERROR(Y197/H197,"0")+IFERROR(Y198/H198,"0")+IFERROR(Y199/H199,"0")+IFERROR(Y200/H200,"0")+IFERROR(Y201/H201,"0")+IFERROR(Y202/H202,"0")</f>
        <v>17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0.11797000000000001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58.4</v>
      </c>
      <c r="Y204" s="763">
        <f>IFERROR(SUM(Y195:Y202),"0")</f>
        <v>63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70</v>
      </c>
      <c r="Y217" s="762">
        <f t="shared" ref="Y217:Y224" si="36">IFERROR(IF(X217="",0,CEILING((X217/$H217),1)*$H217),"")</f>
        <v>70.2</v>
      </c>
      <c r="Z217" s="36">
        <f>IFERROR(IF(Y217=0,"",ROUNDUP(Y217/H217,0)*0.00902),"")</f>
        <v>0.11726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72.722222222222229</v>
      </c>
      <c r="BN217" s="64">
        <f t="shared" ref="BN217:BN224" si="38">IFERROR(Y217*I217/H217,"0")</f>
        <v>72.930000000000007</v>
      </c>
      <c r="BO217" s="64">
        <f t="shared" ref="BO217:BO224" si="39">IFERROR(1/J217*(X217/H217),"0")</f>
        <v>9.8204264870931535E-2</v>
      </c>
      <c r="BP217" s="64">
        <f t="shared" ref="BP217:BP224" si="40">IFERROR(1/J217*(Y217/H217),"0")</f>
        <v>9.8484848484848481E-2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50</v>
      </c>
      <c r="Y219" s="762">
        <f t="shared" si="36"/>
        <v>54</v>
      </c>
      <c r="Z219" s="36">
        <f>IFERROR(IF(Y219=0,"",ROUNDUP(Y219/H219,0)*0.00902),"")</f>
        <v>9.0200000000000002E-2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51.944444444444443</v>
      </c>
      <c r="BN219" s="64">
        <f t="shared" si="38"/>
        <v>56.099999999999994</v>
      </c>
      <c r="BO219" s="64">
        <f t="shared" si="39"/>
        <v>7.0145903479236812E-2</v>
      </c>
      <c r="BP219" s="64">
        <f t="shared" si="40"/>
        <v>7.575757575757576E-2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50</v>
      </c>
      <c r="Y220" s="762">
        <f t="shared" si="36"/>
        <v>54</v>
      </c>
      <c r="Z220" s="36">
        <f>IFERROR(IF(Y220=0,"",ROUNDUP(Y220/H220,0)*0.00902),"")</f>
        <v>9.0200000000000002E-2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51.944444444444443</v>
      </c>
      <c r="BN220" s="64">
        <f t="shared" si="38"/>
        <v>56.099999999999994</v>
      </c>
      <c r="BO220" s="64">
        <f t="shared" si="39"/>
        <v>7.0145903479236812E-2</v>
      </c>
      <c r="BP220" s="64">
        <f t="shared" si="40"/>
        <v>7.575757575757576E-2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31.481481481481481</v>
      </c>
      <c r="Y225" s="763">
        <f>IFERROR(Y217/H217,"0")+IFERROR(Y218/H218,"0")+IFERROR(Y219/H219,"0")+IFERROR(Y220/H220,"0")+IFERROR(Y221/H221,"0")+IFERROR(Y222/H222,"0")+IFERROR(Y223/H223,"0")+IFERROR(Y224/H224,"0")</f>
        <v>33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0.29766000000000004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170</v>
      </c>
      <c r="Y226" s="763">
        <f>IFERROR(SUM(Y217:Y224),"0")</f>
        <v>178.2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130</v>
      </c>
      <c r="Y228" s="762">
        <f t="shared" ref="Y228:Y238" si="41">IFERROR(IF(X228="",0,CEILING((X228/$H228),1)*$H228),"")</f>
        <v>137.69999999999999</v>
      </c>
      <c r="Z228" s="36">
        <f>IFERROR(IF(Y228=0,"",ROUNDUP(Y228/H228,0)*0.02175),"")</f>
        <v>0.36974999999999997</v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139.05185185185184</v>
      </c>
      <c r="BN228" s="64">
        <f t="shared" ref="BN228:BN238" si="43">IFERROR(Y228*I228/H228,"0")</f>
        <v>147.28800000000001</v>
      </c>
      <c r="BO228" s="64">
        <f t="shared" ref="BO228:BO238" si="44">IFERROR(1/J228*(X228/H228),"0")</f>
        <v>0.28659611992945327</v>
      </c>
      <c r="BP228" s="64">
        <f t="shared" ref="BP228:BP238" si="45">IFERROR(1/J228*(Y228/H228),"0")</f>
        <v>0.30357142857142855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200</v>
      </c>
      <c r="Y229" s="762">
        <f t="shared" si="41"/>
        <v>202.79999999999998</v>
      </c>
      <c r="Z229" s="36">
        <f>IFERROR(IF(Y229=0,"",ROUNDUP(Y229/H229,0)*0.02175),"")</f>
        <v>0.5655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214.46153846153848</v>
      </c>
      <c r="BN229" s="64">
        <f t="shared" si="43"/>
        <v>217.464</v>
      </c>
      <c r="BO229" s="64">
        <f t="shared" si="44"/>
        <v>0.45787545787545786</v>
      </c>
      <c r="BP229" s="64">
        <f t="shared" si="45"/>
        <v>0.46428571428571425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50</v>
      </c>
      <c r="Y231" s="762">
        <f t="shared" si="41"/>
        <v>52.199999999999996</v>
      </c>
      <c r="Z231" s="36">
        <f>IFERROR(IF(Y231=0,"",ROUNDUP(Y231/H231,0)*0.02175),"")</f>
        <v>0.1305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53.241379310344833</v>
      </c>
      <c r="BN231" s="64">
        <f t="shared" si="43"/>
        <v>55.583999999999996</v>
      </c>
      <c r="BO231" s="64">
        <f t="shared" si="44"/>
        <v>0.10262725779967159</v>
      </c>
      <c r="BP231" s="64">
        <f t="shared" si="45"/>
        <v>0.10714285714285714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216</v>
      </c>
      <c r="Y232" s="762">
        <f t="shared" si="41"/>
        <v>216</v>
      </c>
      <c r="Z232" s="36">
        <f t="shared" ref="Z232:Z238" si="46">IFERROR(IF(Y232=0,"",ROUNDUP(Y232/H232,0)*0.00753),"")</f>
        <v>0.67769999999999997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242.1</v>
      </c>
      <c r="BN232" s="64">
        <f t="shared" si="43"/>
        <v>242.1</v>
      </c>
      <c r="BO232" s="64">
        <f t="shared" si="44"/>
        <v>0.57692307692307687</v>
      </c>
      <c r="BP232" s="64">
        <f t="shared" si="45"/>
        <v>0.57692307692307687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72</v>
      </c>
      <c r="Y234" s="762">
        <f t="shared" si="41"/>
        <v>72</v>
      </c>
      <c r="Z234" s="36">
        <f t="shared" si="46"/>
        <v>0.22590000000000002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80.160000000000011</v>
      </c>
      <c r="BN234" s="64">
        <f t="shared" si="43"/>
        <v>80.160000000000011</v>
      </c>
      <c r="BO234" s="64">
        <f t="shared" si="44"/>
        <v>0.19230769230769229</v>
      </c>
      <c r="BP234" s="64">
        <f t="shared" si="45"/>
        <v>0.19230769230769229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144</v>
      </c>
      <c r="Y235" s="762">
        <f t="shared" si="41"/>
        <v>144</v>
      </c>
      <c r="Z235" s="36">
        <f t="shared" si="46"/>
        <v>0.45180000000000003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160.32000000000002</v>
      </c>
      <c r="BN235" s="64">
        <f t="shared" si="43"/>
        <v>160.32000000000002</v>
      </c>
      <c r="BO235" s="64">
        <f t="shared" si="44"/>
        <v>0.38461538461538458</v>
      </c>
      <c r="BP235" s="64">
        <f t="shared" si="45"/>
        <v>0.38461538461538458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192</v>
      </c>
      <c r="Y237" s="762">
        <f t="shared" si="41"/>
        <v>192</v>
      </c>
      <c r="Z237" s="36">
        <f t="shared" si="46"/>
        <v>0.60240000000000005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213.76000000000002</v>
      </c>
      <c r="BN237" s="64">
        <f t="shared" si="43"/>
        <v>213.76000000000002</v>
      </c>
      <c r="BO237" s="64">
        <f t="shared" si="44"/>
        <v>0.51282051282051277</v>
      </c>
      <c r="BP237" s="64">
        <f t="shared" si="45"/>
        <v>0.51282051282051277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144</v>
      </c>
      <c r="Y238" s="762">
        <f t="shared" si="41"/>
        <v>144</v>
      </c>
      <c r="Z238" s="36">
        <f t="shared" si="46"/>
        <v>0.45180000000000003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160.68</v>
      </c>
      <c r="BN238" s="64">
        <f t="shared" si="43"/>
        <v>160.68</v>
      </c>
      <c r="BO238" s="64">
        <f t="shared" si="44"/>
        <v>0.38461538461538458</v>
      </c>
      <c r="BP238" s="64">
        <f t="shared" si="45"/>
        <v>0.38461538461538458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367.43753479385663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369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3.4753500000000002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1148</v>
      </c>
      <c r="Y240" s="763">
        <f>IFERROR(SUM(Y228:Y238),"0")</f>
        <v>1160.7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9.6000000000000014</v>
      </c>
      <c r="Y246" s="762">
        <f>IFERROR(IF(X246="",0,CEILING((X246/$H246),1)*$H246),"")</f>
        <v>9.6</v>
      </c>
      <c r="Z246" s="36">
        <f>IFERROR(IF(Y246=0,"",ROUNDUP(Y246/H246,0)*0.00753),"")</f>
        <v>3.0120000000000001E-2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10.688000000000002</v>
      </c>
      <c r="BN246" s="64">
        <f>IFERROR(Y246*I246/H246,"0")</f>
        <v>10.688000000000001</v>
      </c>
      <c r="BO246" s="64">
        <f>IFERROR(1/J246*(X246/H246),"0")</f>
        <v>2.5641025641025647E-2</v>
      </c>
      <c r="BP246" s="64">
        <f>IFERROR(1/J246*(Y246/H246),"0")</f>
        <v>2.564102564102564E-2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4.0000000000000009</v>
      </c>
      <c r="Y247" s="763">
        <f>IFERROR(Y242/H242,"0")+IFERROR(Y243/H243,"0")+IFERROR(Y244/H244,"0")+IFERROR(Y245/H245,"0")+IFERROR(Y246/H246,"0")</f>
        <v>4</v>
      </c>
      <c r="Z247" s="763">
        <f>IFERROR(IF(Z242="",0,Z242),"0")+IFERROR(IF(Z243="",0,Z243),"0")+IFERROR(IF(Z244="",0,Z244),"0")+IFERROR(IF(Z245="",0,Z245),"0")+IFERROR(IF(Z246="",0,Z246),"0")</f>
        <v>3.0120000000000001E-2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9.6000000000000014</v>
      </c>
      <c r="Y248" s="763">
        <f>IFERROR(SUM(Y242:Y246),"0")</f>
        <v>9.6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60</v>
      </c>
      <c r="Y365" s="762">
        <f>IFERROR(IF(X365="",0,CEILING((X365/$H365),1)*$H365),"")</f>
        <v>63</v>
      </c>
      <c r="Z365" s="36">
        <f>IFERROR(IF(Y365=0,"",ROUNDUP(Y365/H365,0)*0.00753),"")</f>
        <v>0.11295000000000001</v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63.714285714285715</v>
      </c>
      <c r="BN365" s="64">
        <f>IFERROR(Y365*I365/H365,"0")</f>
        <v>66.900000000000006</v>
      </c>
      <c r="BO365" s="64">
        <f>IFERROR(1/J365*(X365/H365),"0")</f>
        <v>9.1575091575091569E-2</v>
      </c>
      <c r="BP365" s="64">
        <f>IFERROR(1/J365*(Y365/H365),"0")</f>
        <v>9.6153846153846145E-2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14.285714285714285</v>
      </c>
      <c r="Y369" s="763">
        <f>IFERROR(Y365/H365,"0")+IFERROR(Y366/H366,"0")+IFERROR(Y367/H367,"0")+IFERROR(Y368/H368,"0")</f>
        <v>15</v>
      </c>
      <c r="Z369" s="763">
        <f>IFERROR(IF(Z365="",0,Z365),"0")+IFERROR(IF(Z366="",0,Z366),"0")+IFERROR(IF(Z367="",0,Z367),"0")+IFERROR(IF(Z368="",0,Z368),"0")</f>
        <v>0.11295000000000001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60</v>
      </c>
      <c r="Y370" s="763">
        <f>IFERROR(SUM(Y365:Y368),"0")</f>
        <v>63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120</v>
      </c>
      <c r="Y381" s="762">
        <f>IFERROR(IF(X381="",0,CEILING((X381/$H381),1)*$H381),"")</f>
        <v>126</v>
      </c>
      <c r="Z381" s="36">
        <f>IFERROR(IF(Y381=0,"",ROUNDUP(Y381/H381,0)*0.02175),"")</f>
        <v>0.32624999999999998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128.05714285714285</v>
      </c>
      <c r="BN381" s="64">
        <f>IFERROR(Y381*I381/H381,"0")</f>
        <v>134.45999999999998</v>
      </c>
      <c r="BO381" s="64">
        <f>IFERROR(1/J381*(X381/H381),"0")</f>
        <v>0.25510204081632648</v>
      </c>
      <c r="BP381" s="64">
        <f>IFERROR(1/J381*(Y381/H381),"0")</f>
        <v>0.26785714285714285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50</v>
      </c>
      <c r="Y382" s="762">
        <f>IFERROR(IF(X382="",0,CEILING((X382/$H382),1)*$H382),"")</f>
        <v>54.6</v>
      </c>
      <c r="Z382" s="36">
        <f>IFERROR(IF(Y382=0,"",ROUNDUP(Y382/H382,0)*0.02175),"")</f>
        <v>0.15225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53.61538461538462</v>
      </c>
      <c r="BN382" s="64">
        <f>IFERROR(Y382*I382/H382,"0")</f>
        <v>58.548000000000009</v>
      </c>
      <c r="BO382" s="64">
        <f>IFERROR(1/J382*(X382/H382),"0")</f>
        <v>0.11446886446886446</v>
      </c>
      <c r="BP382" s="64">
        <f>IFERROR(1/J382*(Y382/H382),"0")</f>
        <v>0.125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15</v>
      </c>
      <c r="Y383" s="762">
        <f>IFERROR(IF(X383="",0,CEILING((X383/$H383),1)*$H383),"")</f>
        <v>16.8</v>
      </c>
      <c r="Z383" s="36">
        <f>IFERROR(IF(Y383=0,"",ROUNDUP(Y383/H383,0)*0.02175),"")</f>
        <v>4.3499999999999997E-2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16.007142857142856</v>
      </c>
      <c r="BN383" s="64">
        <f>IFERROR(Y383*I383/H383,"0")</f>
        <v>17.928000000000001</v>
      </c>
      <c r="BO383" s="64">
        <f>IFERROR(1/J383*(X383/H383),"0")</f>
        <v>3.188775510204081E-2</v>
      </c>
      <c r="BP383" s="64">
        <f>IFERROR(1/J383*(Y383/H383),"0")</f>
        <v>3.5714285714285712E-2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22.481684981684978</v>
      </c>
      <c r="Y384" s="763">
        <f>IFERROR(Y381/H381,"0")+IFERROR(Y382/H382,"0")+IFERROR(Y383/H383,"0")</f>
        <v>24</v>
      </c>
      <c r="Z384" s="763">
        <f>IFERROR(IF(Z381="",0,Z381),"0")+IFERROR(IF(Z382="",0,Z382),"0")+IFERROR(IF(Z383="",0,Z383),"0")</f>
        <v>0.52200000000000002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185</v>
      </c>
      <c r="Y385" s="763">
        <f>IFERROR(SUM(Y381:Y383),"0")</f>
        <v>197.4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2000</v>
      </c>
      <c r="Y414" s="762">
        <f t="shared" si="77"/>
        <v>2010</v>
      </c>
      <c r="Z414" s="36">
        <f>IFERROR(IF(Y414=0,"",ROUNDUP(Y414/H414,0)*0.02175),"")</f>
        <v>2.9144999999999999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2064</v>
      </c>
      <c r="BN414" s="64">
        <f t="shared" si="79"/>
        <v>2074.3200000000002</v>
      </c>
      <c r="BO414" s="64">
        <f t="shared" si="80"/>
        <v>2.7777777777777777</v>
      </c>
      <c r="BP414" s="64">
        <f t="shared" si="81"/>
        <v>2.7916666666666665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1000</v>
      </c>
      <c r="Y416" s="762">
        <f t="shared" si="77"/>
        <v>1005</v>
      </c>
      <c r="Z416" s="36">
        <f>IFERROR(IF(Y416=0,"",ROUNDUP(Y416/H416,0)*0.02175),"")</f>
        <v>1.4572499999999999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1032</v>
      </c>
      <c r="BN416" s="64">
        <f t="shared" si="79"/>
        <v>1037.1600000000001</v>
      </c>
      <c r="BO416" s="64">
        <f t="shared" si="80"/>
        <v>1.3888888888888888</v>
      </c>
      <c r="BP416" s="64">
        <f t="shared" si="81"/>
        <v>1.3958333333333333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1000</v>
      </c>
      <c r="Y419" s="762">
        <f t="shared" si="77"/>
        <v>1005</v>
      </c>
      <c r="Z419" s="36">
        <f>IFERROR(IF(Y419=0,"",ROUNDUP(Y419/H419,0)*0.02175),"")</f>
        <v>1.4572499999999999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1032</v>
      </c>
      <c r="BN419" s="64">
        <f t="shared" si="79"/>
        <v>1037.1600000000001</v>
      </c>
      <c r="BO419" s="64">
        <f t="shared" si="80"/>
        <v>1.3888888888888888</v>
      </c>
      <c r="BP419" s="64">
        <f t="shared" si="81"/>
        <v>1.3958333333333333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266.66666666666669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268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5.8289999999999997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4000</v>
      </c>
      <c r="Y425" s="763">
        <f>IFERROR(SUM(Y413:Y423),"0")</f>
        <v>4020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5000</v>
      </c>
      <c r="Y427" s="762">
        <f>IFERROR(IF(X427="",0,CEILING((X427/$H427),1)*$H427),"")</f>
        <v>5010</v>
      </c>
      <c r="Z427" s="36">
        <f>IFERROR(IF(Y427=0,"",ROUNDUP(Y427/H427,0)*0.02175),"")</f>
        <v>7.2644999999999991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5160</v>
      </c>
      <c r="BN427" s="64">
        <f>IFERROR(Y427*I427/H427,"0")</f>
        <v>5170.3200000000006</v>
      </c>
      <c r="BO427" s="64">
        <f>IFERROR(1/J427*(X427/H427),"0")</f>
        <v>6.9444444444444438</v>
      </c>
      <c r="BP427" s="64">
        <f>IFERROR(1/J427*(Y427/H427),"0")</f>
        <v>6.958333333333333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333.33333333333331</v>
      </c>
      <c r="Y429" s="763">
        <f>IFERROR(Y427/H427,"0")+IFERROR(Y428/H428,"0")</f>
        <v>334</v>
      </c>
      <c r="Z429" s="763">
        <f>IFERROR(IF(Z427="",0,Z427),"0")+IFERROR(IF(Z428="",0,Z428),"0")</f>
        <v>7.2644999999999991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5000</v>
      </c>
      <c r="Y430" s="763">
        <f>IFERROR(SUM(Y427:Y428),"0")</f>
        <v>5010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400</v>
      </c>
      <c r="Y438" s="762">
        <f>IFERROR(IF(X438="",0,CEILING((X438/$H438),1)*$H438),"")</f>
        <v>405.59999999999997</v>
      </c>
      <c r="Z438" s="36">
        <f>IFERROR(IF(Y438=0,"",ROUNDUP(Y438/H438,0)*0.02175),"")</f>
        <v>1.131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428.92307692307696</v>
      </c>
      <c r="BN438" s="64">
        <f>IFERROR(Y438*I438/H438,"0")</f>
        <v>434.928</v>
      </c>
      <c r="BO438" s="64">
        <f>IFERROR(1/J438*(X438/H438),"0")</f>
        <v>0.91575091575091572</v>
      </c>
      <c r="BP438" s="64">
        <f>IFERROR(1/J438*(Y438/H438),"0")</f>
        <v>0.92857142857142849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51.282051282051285</v>
      </c>
      <c r="Y440" s="763">
        <f>IFERROR(Y438/H438,"0")+IFERROR(Y439/H439,"0")</f>
        <v>52</v>
      </c>
      <c r="Z440" s="763">
        <f>IFERROR(IF(Z438="",0,Z438),"0")+IFERROR(IF(Z439="",0,Z439),"0")</f>
        <v>1.131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400</v>
      </c>
      <c r="Y441" s="763">
        <f>IFERROR(SUM(Y438:Y439),"0")</f>
        <v>405.59999999999997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100</v>
      </c>
      <c r="Y459" s="762">
        <f>IFERROR(IF(X459="",0,CEILING((X459/$H459),1)*$H459),"")</f>
        <v>101.39999999999999</v>
      </c>
      <c r="Z459" s="36">
        <f>IFERROR(IF(Y459=0,"",ROUNDUP(Y459/H459,0)*0.02175),"")</f>
        <v>0.28275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107.23076923076924</v>
      </c>
      <c r="BN459" s="64">
        <f>IFERROR(Y459*I459/H459,"0")</f>
        <v>108.732</v>
      </c>
      <c r="BO459" s="64">
        <f>IFERROR(1/J459*(X459/H459),"0")</f>
        <v>0.22893772893772893</v>
      </c>
      <c r="BP459" s="64">
        <f>IFERROR(1/J459*(Y459/H459),"0")</f>
        <v>0.23214285714285712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12.820512820512821</v>
      </c>
      <c r="Y464" s="763">
        <f>IFERROR(Y459/H459,"0")+IFERROR(Y460/H460,"0")+IFERROR(Y461/H461,"0")+IFERROR(Y462/H462,"0")+IFERROR(Y463/H463,"0")</f>
        <v>13</v>
      </c>
      <c r="Z464" s="763">
        <f>IFERROR(IF(Z459="",0,Z459),"0")+IFERROR(IF(Z460="",0,Z460),"0")+IFERROR(IF(Z461="",0,Z461),"0")+IFERROR(IF(Z462="",0,Z462),"0")+IFERROR(IF(Z463="",0,Z463),"0")</f>
        <v>0.28275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100</v>
      </c>
      <c r="Y465" s="763">
        <f>IFERROR(SUM(Y459:Y463),"0")</f>
        <v>101.39999999999999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12.6</v>
      </c>
      <c r="Y492" s="762">
        <f t="shared" si="88"/>
        <v>12.600000000000001</v>
      </c>
      <c r="Z492" s="36">
        <f t="shared" si="93"/>
        <v>3.0120000000000001E-2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13.379999999999999</v>
      </c>
      <c r="BN492" s="64">
        <f t="shared" si="90"/>
        <v>13.38</v>
      </c>
      <c r="BO492" s="64">
        <f t="shared" si="91"/>
        <v>2.5641025641025644E-2</v>
      </c>
      <c r="BP492" s="64">
        <f t="shared" si="92"/>
        <v>2.5641025641025644E-2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6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6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3.0120000000000001E-2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12.6</v>
      </c>
      <c r="Y497" s="763">
        <f>IFERROR(SUM(Y477:Y495),"0")</f>
        <v>12.600000000000001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300</v>
      </c>
      <c r="Y548" s="762">
        <f t="shared" si="94"/>
        <v>300.96000000000004</v>
      </c>
      <c r="Z548" s="36">
        <f t="shared" si="95"/>
        <v>0.68171999999999999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320.45454545454544</v>
      </c>
      <c r="BN548" s="64">
        <f t="shared" si="97"/>
        <v>321.48</v>
      </c>
      <c r="BO548" s="64">
        <f t="shared" si="98"/>
        <v>0.54632867132867136</v>
      </c>
      <c r="BP548" s="64">
        <f t="shared" si="99"/>
        <v>0.54807692307692313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56.818181818181813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57.000000000000007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0.68171999999999999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300</v>
      </c>
      <c r="Y557" s="763">
        <f>IFERROR(SUM(Y545:Y555),"0")</f>
        <v>300.96000000000004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200</v>
      </c>
      <c r="Y559" s="762">
        <f>IFERROR(IF(X559="",0,CEILING((X559/$H559),1)*$H559),"")</f>
        <v>200.64000000000001</v>
      </c>
      <c r="Z559" s="36">
        <f>IFERROR(IF(Y559=0,"",ROUNDUP(Y559/H559,0)*0.01196),"")</f>
        <v>0.45448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213.63636363636363</v>
      </c>
      <c r="BN559" s="64">
        <f>IFERROR(Y559*I559/H559,"0")</f>
        <v>214.32</v>
      </c>
      <c r="BO559" s="64">
        <f>IFERROR(1/J559*(X559/H559),"0")</f>
        <v>0.36421911421911418</v>
      </c>
      <c r="BP559" s="64">
        <f>IFERROR(1/J559*(Y559/H559),"0")</f>
        <v>0.36538461538461542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37.878787878787875</v>
      </c>
      <c r="Y562" s="763">
        <f>IFERROR(Y559/H559,"0")+IFERROR(Y560/H560,"0")+IFERROR(Y561/H561,"0")</f>
        <v>38</v>
      </c>
      <c r="Z562" s="763">
        <f>IFERROR(IF(Z559="",0,Z559),"0")+IFERROR(IF(Z560="",0,Z560),"0")+IFERROR(IF(Z561="",0,Z561),"0")</f>
        <v>0.45448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200</v>
      </c>
      <c r="Y563" s="763">
        <f>IFERROR(SUM(Y559:Y561),"0")</f>
        <v>200.64000000000001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100</v>
      </c>
      <c r="Y565" s="762">
        <f t="shared" ref="Y565:Y573" si="100">IFERROR(IF(X565="",0,CEILING((X565/$H565),1)*$H565),"")</f>
        <v>100.32000000000001</v>
      </c>
      <c r="Z565" s="36">
        <f>IFERROR(IF(Y565=0,"",ROUNDUP(Y565/H565,0)*0.01196),"")</f>
        <v>0.22724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106.81818181818181</v>
      </c>
      <c r="BN565" s="64">
        <f t="shared" ref="BN565:BN573" si="102">IFERROR(Y565*I565/H565,"0")</f>
        <v>107.16</v>
      </c>
      <c r="BO565" s="64">
        <f t="shared" ref="BO565:BO573" si="103">IFERROR(1/J565*(X565/H565),"0")</f>
        <v>0.18210955710955709</v>
      </c>
      <c r="BP565" s="64">
        <f t="shared" ref="BP565:BP573" si="104">IFERROR(1/J565*(Y565/H565),"0")</f>
        <v>0.18269230769230771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200</v>
      </c>
      <c r="Y566" s="762">
        <f t="shared" si="100"/>
        <v>200.64000000000001</v>
      </c>
      <c r="Z566" s="36">
        <f>IFERROR(IF(Y566=0,"",ROUNDUP(Y566/H566,0)*0.01196),"")</f>
        <v>0.45448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213.63636363636363</v>
      </c>
      <c r="BN566" s="64">
        <f t="shared" si="102"/>
        <v>214.32</v>
      </c>
      <c r="BO566" s="64">
        <f t="shared" si="103"/>
        <v>0.36421911421911418</v>
      </c>
      <c r="BP566" s="64">
        <f t="shared" si="104"/>
        <v>0.36538461538461542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350</v>
      </c>
      <c r="Y567" s="762">
        <f t="shared" si="100"/>
        <v>353.76</v>
      </c>
      <c r="Z567" s="36">
        <f>IFERROR(IF(Y567=0,"",ROUNDUP(Y567/H567,0)*0.01196),"")</f>
        <v>0.80132000000000003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373.86363636363637</v>
      </c>
      <c r="BN567" s="64">
        <f t="shared" si="102"/>
        <v>377.87999999999994</v>
      </c>
      <c r="BO567" s="64">
        <f t="shared" si="103"/>
        <v>0.63738344988344986</v>
      </c>
      <c r="BP567" s="64">
        <f t="shared" si="104"/>
        <v>0.64423076923076927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123.10606060606059</v>
      </c>
      <c r="Y574" s="763">
        <f>IFERROR(Y565/H565,"0")+IFERROR(Y566/H566,"0")+IFERROR(Y567/H567,"0")+IFERROR(Y568/H568,"0")+IFERROR(Y569/H569,"0")+IFERROR(Y570/H570,"0")+IFERROR(Y571/H571,"0")+IFERROR(Y572/H572,"0")+IFERROR(Y573/H573,"0")</f>
        <v>124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1.4830399999999999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650</v>
      </c>
      <c r="Y575" s="763">
        <f>IFERROR(SUM(Y565:Y573),"0")</f>
        <v>654.72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400</v>
      </c>
      <c r="Y617" s="762">
        <f t="shared" ref="Y617:Y624" si="115">IFERROR(IF(X617="",0,CEILING((X617/$H617),1)*$H617),"")</f>
        <v>405.59999999999997</v>
      </c>
      <c r="Z617" s="36">
        <f>IFERROR(IF(Y617=0,"",ROUNDUP(Y617/H617,0)*0.02175),"")</f>
        <v>1.131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428.92307692307696</v>
      </c>
      <c r="BN617" s="64">
        <f t="shared" ref="BN617:BN624" si="117">IFERROR(Y617*I617/H617,"0")</f>
        <v>434.928</v>
      </c>
      <c r="BO617" s="64">
        <f t="shared" ref="BO617:BO624" si="118">IFERROR(1/J617*(X617/H617),"0")</f>
        <v>0.91575091575091572</v>
      </c>
      <c r="BP617" s="64">
        <f t="shared" ref="BP617:BP624" si="119">IFERROR(1/J617*(Y617/H617),"0")</f>
        <v>0.92857142857142849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51.282051282051285</v>
      </c>
      <c r="Y625" s="763">
        <f>IFERROR(Y617/H617,"0")+IFERROR(Y618/H618,"0")+IFERROR(Y619/H619,"0")+IFERROR(Y620/H620,"0")+IFERROR(Y621/H621,"0")+IFERROR(Y622/H622,"0")+IFERROR(Y623/H623,"0")+IFERROR(Y624/H624,"0")</f>
        <v>52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1.131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400</v>
      </c>
      <c r="Y626" s="763">
        <f>IFERROR(SUM(Y617:Y624),"0")</f>
        <v>405.59999999999997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12693.6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12783.419999999998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13268.943374574339</v>
      </c>
      <c r="Y653" s="763">
        <f>IFERROR(SUM(BN22:BN649),"0")</f>
        <v>13363.577999999998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21</v>
      </c>
      <c r="Y654" s="38">
        <f>ROUNDUP(SUM(BP22:BP649),0)</f>
        <v>21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13793.943374574339</v>
      </c>
      <c r="Y655" s="763">
        <f>GrossWeightTotalR+PalletQtyTotalR*25</f>
        <v>13888.577999999998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1394.7788231351446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1406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22.843659999999996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63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1348.5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260.39999999999998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9435.6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101.39999999999999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12.600000000000001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1156.3200000000002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405.59999999999997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2024-11-07T06:30:10Z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