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1991590-BECE-4C99-B6E3-6602A7268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111" i="1" l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Z259" i="1" s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Z391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Z464" i="1"/>
  <c r="BP460" i="1"/>
  <c r="BN460" i="1"/>
  <c r="Z460" i="1"/>
  <c r="Y464" i="1"/>
  <c r="BP478" i="1"/>
  <c r="BN478" i="1"/>
  <c r="Z478" i="1"/>
  <c r="Z496" i="1" s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Z501" i="1"/>
  <c r="I662" i="1"/>
  <c r="F9" i="1"/>
  <c r="J9" i="1"/>
  <c r="Z22" i="1"/>
  <c r="Z23" i="1" s="1"/>
  <c r="BN22" i="1"/>
  <c r="BP22" i="1"/>
  <c r="Y23" i="1"/>
  <c r="X652" i="1"/>
  <c r="Z26" i="1"/>
  <c r="Z35" i="1" s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Z72" i="1" s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Z119" i="1" s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Z225" i="1" s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Z574" i="1" s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Y656" i="1" l="1"/>
  <c r="Y653" i="1"/>
  <c r="Z362" i="1"/>
  <c r="Y652" i="1"/>
  <c r="Z638" i="1"/>
  <c r="Z604" i="1"/>
  <c r="Z585" i="1"/>
  <c r="Z312" i="1"/>
  <c r="Z186" i="1"/>
  <c r="Z136" i="1"/>
  <c r="Z657" i="1" s="1"/>
  <c r="Z128" i="1"/>
  <c r="Y654" i="1"/>
  <c r="Z451" i="1"/>
  <c r="Z435" i="1"/>
  <c r="Z302" i="1"/>
  <c r="Z290" i="1"/>
  <c r="Z625" i="1"/>
  <c r="Z272" i="1"/>
  <c r="Y655" i="1" l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<sst xmlns="http://schemas.openxmlformats.org/spreadsheetml/2006/main" count="3077" uniqueCount="1090">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</sst>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5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81</v>
      </c>
      <c r="Y48" s="762">
        <f t="shared" ref="Y48:Y53" si="6">IFERROR(IF(X48="",0,CEILING((X48/$H48),1)*$H48),"")</f>
        <v>86.4</v>
      </c>
      <c r="Z48" s="36">
        <f>IFERROR(IF(Y48=0,"",ROUNDUP(Y48/H48,0)*0.02175),"")</f>
        <v>0.17399999999999999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84.6</v>
      </c>
      <c r="BN48" s="64">
        <f t="shared" ref="BN48:BN53" si="8">IFERROR(Y48*I48/H48,"0")</f>
        <v>90.24</v>
      </c>
      <c r="BO48" s="64">
        <f t="shared" ref="BO48:BO53" si="9">IFERROR(1/J48*(X48/H48),"0")</f>
        <v>0.1339285714285714</v>
      </c>
      <c r="BP48" s="64">
        <f t="shared" ref="BP48:BP53" si="10">IFERROR(1/J48*(Y48/H48),"0")</f>
        <v>0.14285714285714285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7.4999999999999991</v>
      </c>
      <c r="Y54" s="763">
        <f>IFERROR(Y48/H48,"0")+IFERROR(Y49/H49,"0")+IFERROR(Y50/H50,"0")+IFERROR(Y51/H51,"0")+IFERROR(Y52/H52,"0")+IFERROR(Y53/H53,"0")</f>
        <v>8</v>
      </c>
      <c r="Z54" s="763">
        <f>IFERROR(IF(Z48="",0,Z48),"0")+IFERROR(IF(Z49="",0,Z49),"0")+IFERROR(IF(Z50="",0,Z50),"0")+IFERROR(IF(Z51="",0,Z51),"0")+IFERROR(IF(Z52="",0,Z52),"0")+IFERROR(IF(Z53="",0,Z53),"0")</f>
        <v>0.17399999999999999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81</v>
      </c>
      <c r="Y55" s="763">
        <f>IFERROR(SUM(Y48:Y53),"0")</f>
        <v>86.4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8</v>
      </c>
      <c r="Y70" s="762">
        <f t="shared" si="11"/>
        <v>8</v>
      </c>
      <c r="Z70" s="36">
        <f>IFERROR(IF(Y70=0,"",ROUNDUP(Y70/H70,0)*0.00902),"")</f>
        <v>1.804E-2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8.42</v>
      </c>
      <c r="BN70" s="64">
        <f t="shared" si="13"/>
        <v>8.42</v>
      </c>
      <c r="BO70" s="64">
        <f t="shared" si="14"/>
        <v>1.5151515151515152E-2</v>
      </c>
      <c r="BP70" s="64">
        <f t="shared" si="15"/>
        <v>1.5151515151515152E-2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</v>
      </c>
      <c r="Y72" s="763">
        <f>IFERROR(Y63/H63,"0")+IFERROR(Y64/H64,"0")+IFERROR(Y65/H65,"0")+IFERROR(Y66/H66,"0")+IFERROR(Y67/H67,"0")+IFERROR(Y68/H68,"0")+IFERROR(Y69/H69,"0")+IFERROR(Y70/H70,"0")+IFERROR(Y71/H71,"0")</f>
        <v>2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1.804E-2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8</v>
      </c>
      <c r="Y73" s="763">
        <f>IFERROR(SUM(Y63:Y71),"0")</f>
        <v>8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2</v>
      </c>
      <c r="Y87" s="762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2.1111111111111112</v>
      </c>
      <c r="BN87" s="64">
        <f t="shared" si="18"/>
        <v>3.8</v>
      </c>
      <c r="BO87" s="64">
        <f t="shared" si="19"/>
        <v>4.7483380816714157E-3</v>
      </c>
      <c r="BP87" s="64">
        <f t="shared" si="20"/>
        <v>8.5470085470085479E-3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1.1111111111111112</v>
      </c>
      <c r="Y88" s="763">
        <f>IFERROR(Y82/H82,"0")+IFERROR(Y83/H83,"0")+IFERROR(Y84/H84,"0")+IFERROR(Y85/H85,"0")+IFERROR(Y86/H86,"0")+IFERROR(Y87/H87,"0")</f>
        <v>2</v>
      </c>
      <c r="Z88" s="763">
        <f>IFERROR(IF(Z82="",0,Z82),"0")+IFERROR(IF(Z83="",0,Z83),"0")+IFERROR(IF(Z84="",0,Z84),"0")+IFERROR(IF(Z85="",0,Z85),"0")+IFERROR(IF(Z86="",0,Z86),"0")+IFERROR(IF(Z87="",0,Z87),"0")</f>
        <v>1.004E-2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2</v>
      </c>
      <c r="Y89" s="763">
        <f>IFERROR(SUM(Y82:Y87),"0")</f>
        <v>3.6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67</v>
      </c>
      <c r="Y107" s="762">
        <f>IFERROR(IF(X107="",0,CEILING((X107/$H107),1)*$H107),"")</f>
        <v>75.600000000000009</v>
      </c>
      <c r="Z107" s="36">
        <f>IFERROR(IF(Y107=0,"",ROUNDUP(Y107/H107,0)*0.02175),"")</f>
        <v>0.15225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69.977777777777774</v>
      </c>
      <c r="BN107" s="64">
        <f>IFERROR(Y107*I107/H107,"0")</f>
        <v>78.959999999999994</v>
      </c>
      <c r="BO107" s="64">
        <f>IFERROR(1/J107*(X107/H107),"0")</f>
        <v>0.11078042328042327</v>
      </c>
      <c r="BP107" s="64">
        <f>IFERROR(1/J107*(Y107/H107),"0")</f>
        <v>0.125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9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9.42</v>
      </c>
      <c r="BN109" s="64">
        <f>IFERROR(Y109*I109/H109,"0")</f>
        <v>9.42</v>
      </c>
      <c r="BO109" s="64">
        <f>IFERROR(1/J109*(X109/H109),"0")</f>
        <v>1.5151515151515152E-2</v>
      </c>
      <c r="BP109" s="64">
        <f>IFERROR(1/J109*(Y109/H109),"0")</f>
        <v>1.5151515151515152E-2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8.2037037037037024</v>
      </c>
      <c r="Y111" s="763">
        <f>IFERROR(Y107/H107,"0")+IFERROR(Y108/H108,"0")+IFERROR(Y109/H109,"0")+IFERROR(Y110/H110,"0")</f>
        <v>9</v>
      </c>
      <c r="Z111" s="763">
        <f>IFERROR(IF(Z107="",0,Z107),"0")+IFERROR(IF(Z108="",0,Z108),"0")+IFERROR(IF(Z109="",0,Z109),"0")+IFERROR(IF(Z110="",0,Z110),"0")</f>
        <v>0.17029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76</v>
      </c>
      <c r="Y112" s="763">
        <f>IFERROR(SUM(Y107:Y110),"0")</f>
        <v>84.600000000000009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17</v>
      </c>
      <c r="Y116" s="762">
        <f>IFERROR(IF(X116="",0,CEILING((X116/$H116),1)*$H116),"")</f>
        <v>18.900000000000002</v>
      </c>
      <c r="Z116" s="36">
        <f>IFERROR(IF(Y116=0,"",ROUNDUP(Y116/H116,0)*0.00753),"")</f>
        <v>5.271E-2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18.712592592592593</v>
      </c>
      <c r="BN116" s="64">
        <f>IFERROR(Y116*I116/H116,"0")</f>
        <v>20.804000000000002</v>
      </c>
      <c r="BO116" s="64">
        <f>IFERROR(1/J116*(X116/H116),"0")</f>
        <v>4.0360873694207024E-2</v>
      </c>
      <c r="BP116" s="64">
        <f>IFERROR(1/J116*(Y116/H116),"0")</f>
        <v>4.4871794871794872E-2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7</v>
      </c>
      <c r="Y118" s="762">
        <f>IFERROR(IF(X118="",0,CEILING((X118/$H118),1)*$H118),"")</f>
        <v>8.1000000000000014</v>
      </c>
      <c r="Z118" s="36">
        <f>IFERROR(IF(Y118=0,"",ROUNDUP(Y118/H118,0)*0.00902),"")</f>
        <v>2.7060000000000001E-2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7.7466666666666661</v>
      </c>
      <c r="BN118" s="64">
        <f>IFERROR(Y118*I118/H118,"0")</f>
        <v>8.9640000000000004</v>
      </c>
      <c r="BO118" s="64">
        <f>IFERROR(1/J118*(X118/H118),"0")</f>
        <v>1.9640852974186308E-2</v>
      </c>
      <c r="BP118" s="64">
        <f>IFERROR(1/J118*(Y118/H118),"0")</f>
        <v>2.2727272727272731E-2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8.8888888888888893</v>
      </c>
      <c r="Y119" s="763">
        <f>IFERROR(Y114/H114,"0")+IFERROR(Y115/H115,"0")+IFERROR(Y116/H116,"0")+IFERROR(Y117/H117,"0")+IFERROR(Y118/H118,"0")</f>
        <v>10</v>
      </c>
      <c r="Z119" s="763">
        <f>IFERROR(IF(Z114="",0,Z114),"0")+IFERROR(IF(Z115="",0,Z115),"0")+IFERROR(IF(Z116="",0,Z116),"0")+IFERROR(IF(Z117="",0,Z117),"0")+IFERROR(IF(Z118="",0,Z118),"0")</f>
        <v>7.9770000000000008E-2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24</v>
      </c>
      <c r="Y120" s="763">
        <f>IFERROR(SUM(Y114:Y118),"0")</f>
        <v>27.000000000000004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88</v>
      </c>
      <c r="Y124" s="762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91.771428571428572</v>
      </c>
      <c r="BN124" s="64">
        <f>IFERROR(Y124*I124/H124,"0")</f>
        <v>93.440000000000012</v>
      </c>
      <c r="BO124" s="64">
        <f>IFERROR(1/J124*(X124/H124),"0")</f>
        <v>0.14030612244897958</v>
      </c>
      <c r="BP124" s="64">
        <f>IFERROR(1/J124*(Y124/H124),"0")</f>
        <v>0.14285714285714285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7</v>
      </c>
      <c r="Y126" s="762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7.3266666666666662</v>
      </c>
      <c r="BN126" s="64">
        <f>IFERROR(Y126*I126/H126,"0")</f>
        <v>9.42</v>
      </c>
      <c r="BO126" s="64">
        <f>IFERROR(1/J126*(X126/H126),"0")</f>
        <v>1.1784511784511785E-2</v>
      </c>
      <c r="BP126" s="64">
        <f>IFERROR(1/J126*(Y126/H126),"0")</f>
        <v>1.5151515151515152E-2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9.412698412698413</v>
      </c>
      <c r="Y128" s="763">
        <f>IFERROR(Y123/H123,"0")+IFERROR(Y124/H124,"0")+IFERROR(Y125/H125,"0")+IFERROR(Y126/H126,"0")+IFERROR(Y127/H127,"0")</f>
        <v>10</v>
      </c>
      <c r="Z128" s="763">
        <f>IFERROR(IF(Z123="",0,Z123),"0")+IFERROR(IF(Z124="",0,Z124),"0")+IFERROR(IF(Z125="",0,Z125),"0")+IFERROR(IF(Z126="",0,Z126),"0")+IFERROR(IF(Z127="",0,Z127),"0")</f>
        <v>0.19203999999999999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95</v>
      </c>
      <c r="Y129" s="763">
        <f>IFERROR(SUM(Y123:Y127),"0")</f>
        <v>98.6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27</v>
      </c>
      <c r="Y143" s="762">
        <f t="shared" si="26"/>
        <v>27</v>
      </c>
      <c r="Z143" s="36">
        <f>IFERROR(IF(Y143=0,"",ROUNDUP(Y143/H143,0)*0.00753),"")</f>
        <v>7.5300000000000006E-2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29.72</v>
      </c>
      <c r="BN143" s="64">
        <f t="shared" si="28"/>
        <v>29.72</v>
      </c>
      <c r="BO143" s="64">
        <f t="shared" si="29"/>
        <v>6.4102564102564097E-2</v>
      </c>
      <c r="BP143" s="64">
        <f t="shared" si="30"/>
        <v>6.4102564102564097E-2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10</v>
      </c>
      <c r="Y146" s="763">
        <f>IFERROR(Y139/H139,"0")+IFERROR(Y140/H140,"0")+IFERROR(Y141/H141,"0")+IFERROR(Y142/H142,"0")+IFERROR(Y143/H143,"0")+IFERROR(Y144/H144,"0")+IFERROR(Y145/H145,"0")</f>
        <v>10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7.5300000000000006E-2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27</v>
      </c>
      <c r="Y147" s="763">
        <f>IFERROR(SUM(Y139:Y145),"0")</f>
        <v>27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57</v>
      </c>
      <c r="Y195" s="762">
        <f t="shared" ref="Y195:Y202" si="31">IFERROR(IF(X195="",0,CEILING((X195/$H195),1)*$H195),"")</f>
        <v>58.800000000000004</v>
      </c>
      <c r="Z195" s="36">
        <f>IFERROR(IF(Y195=0,"",ROUNDUP(Y195/H195,0)*0.00753),"")</f>
        <v>0.10542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60.528571428571425</v>
      </c>
      <c r="BN195" s="64">
        <f t="shared" ref="BN195:BN202" si="33">IFERROR(Y195*I195/H195,"0")</f>
        <v>62.44</v>
      </c>
      <c r="BO195" s="64">
        <f t="shared" ref="BO195:BO202" si="34">IFERROR(1/J195*(X195/H195),"0")</f>
        <v>8.6996336996336993E-2</v>
      </c>
      <c r="BP195" s="64">
        <f t="shared" ref="BP195:BP202" si="35">IFERROR(1/J195*(Y195/H195),"0")</f>
        <v>8.9743589743589744E-2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67</v>
      </c>
      <c r="Y197" s="762">
        <f t="shared" si="31"/>
        <v>67.2</v>
      </c>
      <c r="Z197" s="36">
        <f>IFERROR(IF(Y197=0,"",ROUNDUP(Y197/H197,0)*0.00753),"")</f>
        <v>0.12048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70.19047619047619</v>
      </c>
      <c r="BN197" s="64">
        <f t="shared" si="33"/>
        <v>70.400000000000006</v>
      </c>
      <c r="BO197" s="64">
        <f t="shared" si="34"/>
        <v>0.10225885225885226</v>
      </c>
      <c r="BP197" s="64">
        <f t="shared" si="35"/>
        <v>0.10256410256410256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2</v>
      </c>
      <c r="Y198" s="762">
        <f t="shared" si="31"/>
        <v>2.1</v>
      </c>
      <c r="Z198" s="36">
        <f>IFERROR(IF(Y198=0,"",ROUNDUP(Y198/H198,0)*0.00502),"")</f>
        <v>5.0200000000000002E-3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2.1238095238095238</v>
      </c>
      <c r="BN198" s="64">
        <f t="shared" si="33"/>
        <v>2.23</v>
      </c>
      <c r="BO198" s="64">
        <f t="shared" si="34"/>
        <v>4.0700040700040706E-3</v>
      </c>
      <c r="BP198" s="64">
        <f t="shared" si="35"/>
        <v>4.2735042735042739E-3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4</v>
      </c>
      <c r="Y200" s="762">
        <f t="shared" si="31"/>
        <v>4.2</v>
      </c>
      <c r="Z200" s="36">
        <f>IFERROR(IF(Y200=0,"",ROUNDUP(Y200/H200,0)*0.00502),"")</f>
        <v>1.004E-2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4.1904761904761907</v>
      </c>
      <c r="BN200" s="64">
        <f t="shared" si="33"/>
        <v>4.4000000000000004</v>
      </c>
      <c r="BO200" s="64">
        <f t="shared" si="34"/>
        <v>8.1400081400081412E-3</v>
      </c>
      <c r="BP200" s="64">
        <f t="shared" si="35"/>
        <v>8.5470085470085479E-3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32.38095238095238</v>
      </c>
      <c r="Y203" s="763">
        <f>IFERROR(Y195/H195,"0")+IFERROR(Y196/H196,"0")+IFERROR(Y197/H197,"0")+IFERROR(Y198/H198,"0")+IFERROR(Y199/H199,"0")+IFERROR(Y200/H200,"0")+IFERROR(Y201/H201,"0")+IFERROR(Y202/H202,"0")</f>
        <v>33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0.24095999999999998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130</v>
      </c>
      <c r="Y204" s="763">
        <f>IFERROR(SUM(Y195:Y202),"0")</f>
        <v>132.29999999999998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119</v>
      </c>
      <c r="Y218" s="762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123.62777777777778</v>
      </c>
      <c r="BN218" s="64">
        <f t="shared" si="38"/>
        <v>129.03</v>
      </c>
      <c r="BO218" s="64">
        <f t="shared" si="39"/>
        <v>0.1669472502805836</v>
      </c>
      <c r="BP218" s="64">
        <f t="shared" si="40"/>
        <v>0.17424242424242425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106</v>
      </c>
      <c r="Y220" s="762">
        <f t="shared" si="36"/>
        <v>108</v>
      </c>
      <c r="Z220" s="36">
        <f>IFERROR(IF(Y220=0,"",ROUNDUP(Y220/H220,0)*0.00902),"")</f>
        <v>0.1804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110.12222222222223</v>
      </c>
      <c r="BN220" s="64">
        <f t="shared" si="38"/>
        <v>112.19999999999999</v>
      </c>
      <c r="BO220" s="64">
        <f t="shared" si="39"/>
        <v>0.14870931537598206</v>
      </c>
      <c r="BP220" s="64">
        <f t="shared" si="40"/>
        <v>0.15151515151515152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41.666666666666664</v>
      </c>
      <c r="Y225" s="763">
        <f>IFERROR(Y217/H217,"0")+IFERROR(Y218/H218,"0")+IFERROR(Y219/H219,"0")+IFERROR(Y220/H220,"0")+IFERROR(Y221/H221,"0")+IFERROR(Y222/H222,"0")+IFERROR(Y223/H223,"0")+IFERROR(Y224/H224,"0")</f>
        <v>43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0.38785999999999998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225</v>
      </c>
      <c r="Y226" s="763">
        <f>IFERROR(SUM(Y217:Y224),"0")</f>
        <v>232.2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105</v>
      </c>
      <c r="Y232" s="762">
        <f t="shared" si="41"/>
        <v>105.6</v>
      </c>
      <c r="Z232" s="36">
        <f t="shared" ref="Z232:Z238" si="46">IFERROR(IF(Y232=0,"",ROUNDUP(Y232/H232,0)*0.00753),"")</f>
        <v>0.33132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117.6875</v>
      </c>
      <c r="BN232" s="64">
        <f t="shared" si="43"/>
        <v>118.35999999999999</v>
      </c>
      <c r="BO232" s="64">
        <f t="shared" si="44"/>
        <v>0.28044871794871795</v>
      </c>
      <c r="BP232" s="64">
        <f t="shared" si="45"/>
        <v>0.28205128205128205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44</v>
      </c>
      <c r="Y235" s="762">
        <f t="shared" si="41"/>
        <v>45.6</v>
      </c>
      <c r="Z235" s="36">
        <f t="shared" si="46"/>
        <v>0.14307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48.986666666666672</v>
      </c>
      <c r="BN235" s="64">
        <f t="shared" si="43"/>
        <v>50.768000000000008</v>
      </c>
      <c r="BO235" s="64">
        <f t="shared" si="44"/>
        <v>0.11752136752136753</v>
      </c>
      <c r="BP235" s="64">
        <f t="shared" si="45"/>
        <v>0.12179487179487179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31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34.513333333333335</v>
      </c>
      <c r="BN237" s="64">
        <f t="shared" si="43"/>
        <v>34.736000000000004</v>
      </c>
      <c r="BO237" s="64">
        <f t="shared" si="44"/>
        <v>8.279914529914531E-2</v>
      </c>
      <c r="BP237" s="64">
        <f t="shared" si="45"/>
        <v>8.3333333333333329E-2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53</v>
      </c>
      <c r="Y238" s="762">
        <f t="shared" si="41"/>
        <v>55.199999999999996</v>
      </c>
      <c r="Z238" s="36">
        <f t="shared" si="46"/>
        <v>0.17319000000000001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59.139166666666668</v>
      </c>
      <c r="BN238" s="64">
        <f t="shared" si="43"/>
        <v>61.593999999999994</v>
      </c>
      <c r="BO238" s="64">
        <f t="shared" si="44"/>
        <v>0.14155982905982906</v>
      </c>
      <c r="BP238" s="64">
        <f t="shared" si="45"/>
        <v>0.14743589743589744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97.083333333333343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99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0.74547000000000008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233</v>
      </c>
      <c r="Y240" s="763">
        <f>IFERROR(SUM(Y228:Y238),"0")</f>
        <v>237.59999999999997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20</v>
      </c>
      <c r="Y309" s="762">
        <f t="shared" si="62"/>
        <v>21.599999999999998</v>
      </c>
      <c r="Z309" s="36">
        <f>IFERROR(IF(Y309=0,"",ROUNDUP(Y309/H309,0)*0.00753),"")</f>
        <v>6.7769999999999997E-2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22.266666666666669</v>
      </c>
      <c r="BN309" s="64">
        <f t="shared" si="64"/>
        <v>24.047999999999998</v>
      </c>
      <c r="BO309" s="64">
        <f t="shared" si="65"/>
        <v>5.3418803418803423E-2</v>
      </c>
      <c r="BP309" s="64">
        <f t="shared" si="66"/>
        <v>5.7692307692307689E-2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56</v>
      </c>
      <c r="Y310" s="762">
        <f t="shared" si="62"/>
        <v>57.599999999999994</v>
      </c>
      <c r="Z310" s="36">
        <f>IFERROR(IF(Y310=0,"",ROUNDUP(Y310/H310,0)*0.00753),"")</f>
        <v>0.18071999999999999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60.666666666666664</v>
      </c>
      <c r="BN310" s="64">
        <f t="shared" si="64"/>
        <v>62.4</v>
      </c>
      <c r="BO310" s="64">
        <f t="shared" si="65"/>
        <v>0.1495726495726496</v>
      </c>
      <c r="BP310" s="64">
        <f t="shared" si="66"/>
        <v>0.15384615384615385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31.666666666666671</v>
      </c>
      <c r="Y312" s="763">
        <f>IFERROR(Y306/H306,"0")+IFERROR(Y307/H307,"0")+IFERROR(Y308/H308,"0")+IFERROR(Y309/H309,"0")+IFERROR(Y310/H310,"0")+IFERROR(Y311/H311,"0")</f>
        <v>33</v>
      </c>
      <c r="Z312" s="763">
        <f>IFERROR(IF(Z306="",0,Z306),"0")+IFERROR(IF(Z307="",0,Z307),"0")+IFERROR(IF(Z308="",0,Z308),"0")+IFERROR(IF(Z309="",0,Z309),"0")+IFERROR(IF(Z310="",0,Z310),"0")+IFERROR(IF(Z311="",0,Z311),"0")</f>
        <v>0.24848999999999999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76</v>
      </c>
      <c r="Y313" s="763">
        <f>IFERROR(SUM(Y306:Y311),"0")</f>
        <v>79.199999999999989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5</v>
      </c>
      <c r="Y355" s="762">
        <f t="shared" si="67"/>
        <v>10.8</v>
      </c>
      <c r="Z355" s="36">
        <f>IFERROR(IF(Y355=0,"",ROUNDUP(Y355/H355,0)*0.02175),"")</f>
        <v>2.1749999999999999E-2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5.2222222222222214</v>
      </c>
      <c r="BN355" s="64">
        <f t="shared" si="69"/>
        <v>11.28</v>
      </c>
      <c r="BO355" s="64">
        <f t="shared" si="70"/>
        <v>8.267195767195765E-3</v>
      </c>
      <c r="BP355" s="64">
        <f t="shared" si="71"/>
        <v>1.7857142857142856E-2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0.46296296296296291</v>
      </c>
      <c r="Y362" s="763">
        <f>IFERROR(Y353/H353,"0")+IFERROR(Y354/H354,"0")+IFERROR(Y355/H355,"0")+IFERROR(Y356/H356,"0")+IFERROR(Y357/H357,"0")+IFERROR(Y358/H358,"0")+IFERROR(Y359/H359,"0")+IFERROR(Y360/H360,"0")+IFERROR(Y361/H361,"0")</f>
        <v>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2.1749999999999999E-2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5</v>
      </c>
      <c r="Y363" s="763">
        <f>IFERROR(SUM(Y353:Y361),"0")</f>
        <v>10.8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42</v>
      </c>
      <c r="Y382" s="762">
        <f>IFERROR(IF(X382="",0,CEILING((X382/$H382),1)*$H382),"")</f>
        <v>46.8</v>
      </c>
      <c r="Z382" s="36">
        <f>IFERROR(IF(Y382=0,"",ROUNDUP(Y382/H382,0)*0.02175),"")</f>
        <v>0.1305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45.036923076923081</v>
      </c>
      <c r="BN382" s="64">
        <f>IFERROR(Y382*I382/H382,"0")</f>
        <v>50.184000000000005</v>
      </c>
      <c r="BO382" s="64">
        <f>IFERROR(1/J382*(X382/H382),"0")</f>
        <v>9.6153846153846159E-2</v>
      </c>
      <c r="BP382" s="64">
        <f>IFERROR(1/J382*(Y382/H382),"0")</f>
        <v>0.10714285714285714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5.384615384615385</v>
      </c>
      <c r="Y384" s="763">
        <f>IFERROR(Y381/H381,"0")+IFERROR(Y382/H382,"0")+IFERROR(Y383/H383,"0")</f>
        <v>6</v>
      </c>
      <c r="Z384" s="763">
        <f>IFERROR(IF(Z381="",0,Z381),"0")+IFERROR(IF(Z382="",0,Z382),"0")+IFERROR(IF(Z383="",0,Z383),"0")</f>
        <v>0.1305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42</v>
      </c>
      <c r="Y385" s="763">
        <f>IFERROR(SUM(Y381:Y383),"0")</f>
        <v>46.8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10</v>
      </c>
      <c r="Y401" s="762">
        <f>IFERROR(IF(X401="",0,CEILING((X401/$H401),1)*$H401),"")</f>
        <v>10.8</v>
      </c>
      <c r="Z401" s="36">
        <f>IFERROR(IF(Y401=0,"",ROUNDUP(Y401/H401,0)*0.00753),"")</f>
        <v>4.5179999999999998E-2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11.377777777777778</v>
      </c>
      <c r="BN401" s="64">
        <f>IFERROR(Y401*I401/H401,"0")</f>
        <v>12.288</v>
      </c>
      <c r="BO401" s="64">
        <f>IFERROR(1/J401*(X401/H401),"0")</f>
        <v>3.5612535612535613E-2</v>
      </c>
      <c r="BP401" s="64">
        <f>IFERROR(1/J401*(Y401/H401),"0")</f>
        <v>3.8461538461538464E-2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5.5555555555555554</v>
      </c>
      <c r="Y402" s="763">
        <f>IFERROR(Y401/H401,"0")</f>
        <v>6</v>
      </c>
      <c r="Z402" s="763">
        <f>IFERROR(IF(Z401="",0,Z401),"0")</f>
        <v>4.5179999999999998E-2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10</v>
      </c>
      <c r="Y403" s="763">
        <f>IFERROR(SUM(Y401:Y401),"0")</f>
        <v>10.8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333</v>
      </c>
      <c r="Y414" s="762">
        <f t="shared" si="77"/>
        <v>345</v>
      </c>
      <c r="Z414" s="36">
        <f>IFERROR(IF(Y414=0,"",ROUNDUP(Y414/H414,0)*0.02175),"")</f>
        <v>0.50024999999999997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343.65600000000001</v>
      </c>
      <c r="BN414" s="64">
        <f t="shared" si="79"/>
        <v>356.04</v>
      </c>
      <c r="BO414" s="64">
        <f t="shared" si="80"/>
        <v>0.46249999999999997</v>
      </c>
      <c r="BP414" s="64">
        <f t="shared" si="81"/>
        <v>0.47916666666666663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299</v>
      </c>
      <c r="Y419" s="762">
        <f t="shared" si="77"/>
        <v>300</v>
      </c>
      <c r="Z419" s="36">
        <f>IFERROR(IF(Y419=0,"",ROUNDUP(Y419/H419,0)*0.02175),"")</f>
        <v>0.43499999999999994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308.56800000000004</v>
      </c>
      <c r="BN419" s="64">
        <f t="shared" si="79"/>
        <v>309.60000000000002</v>
      </c>
      <c r="BO419" s="64">
        <f t="shared" si="80"/>
        <v>0.41527777777777775</v>
      </c>
      <c r="BP419" s="64">
        <f t="shared" si="81"/>
        <v>0.41666666666666663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42.133333333333333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43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0.93524999999999991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632</v>
      </c>
      <c r="Y425" s="763">
        <f>IFERROR(SUM(Y413:Y423),"0")</f>
        <v>645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312</v>
      </c>
      <c r="Y427" s="762">
        <f>IFERROR(IF(X427="",0,CEILING((X427/$H427),1)*$H427),"")</f>
        <v>315</v>
      </c>
      <c r="Z427" s="36">
        <f>IFERROR(IF(Y427=0,"",ROUNDUP(Y427/H427,0)*0.02175),"")</f>
        <v>0.45674999999999999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321.98400000000004</v>
      </c>
      <c r="BN427" s="64">
        <f>IFERROR(Y427*I427/H427,"0")</f>
        <v>325.08</v>
      </c>
      <c r="BO427" s="64">
        <f>IFERROR(1/J427*(X427/H427),"0")</f>
        <v>0.43333333333333335</v>
      </c>
      <c r="BP427" s="64">
        <f>IFERROR(1/J427*(Y427/H427),"0")</f>
        <v>0.4375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20.8</v>
      </c>
      <c r="Y429" s="763">
        <f>IFERROR(Y427/H427,"0")+IFERROR(Y428/H428,"0")</f>
        <v>21</v>
      </c>
      <c r="Z429" s="763">
        <f>IFERROR(IF(Z427="",0,Z427),"0")+IFERROR(IF(Z428="",0,Z428),"0")</f>
        <v>0.45674999999999999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312</v>
      </c>
      <c r="Y430" s="763">
        <f>IFERROR(SUM(Y427:Y428),"0")</f>
        <v>315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44</v>
      </c>
      <c r="Y438" s="762">
        <f>IFERROR(IF(X438="",0,CEILING((X438/$H438),1)*$H438),"")</f>
        <v>46.8</v>
      </c>
      <c r="Z438" s="36">
        <f>IFERROR(IF(Y438=0,"",ROUNDUP(Y438/H438,0)*0.02175),"")</f>
        <v>0.1305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47.181538461538466</v>
      </c>
      <c r="BN438" s="64">
        <f>IFERROR(Y438*I438/H438,"0")</f>
        <v>50.184000000000005</v>
      </c>
      <c r="BO438" s="64">
        <f>IFERROR(1/J438*(X438/H438),"0")</f>
        <v>0.10073260073260074</v>
      </c>
      <c r="BP438" s="64">
        <f>IFERROR(1/J438*(Y438/H438),"0")</f>
        <v>0.10714285714285714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5.6410256410256414</v>
      </c>
      <c r="Y440" s="763">
        <f>IFERROR(Y438/H438,"0")+IFERROR(Y439/H439,"0")</f>
        <v>6</v>
      </c>
      <c r="Z440" s="763">
        <f>IFERROR(IF(Z438="",0,Z438),"0")+IFERROR(IF(Z439="",0,Z439),"0")</f>
        <v>0.1305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44</v>
      </c>
      <c r="Y441" s="763">
        <f>IFERROR(SUM(Y438:Y439),"0")</f>
        <v>46.8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98</v>
      </c>
      <c r="Y459" s="762">
        <f>IFERROR(IF(X459="",0,CEILING((X459/$H459),1)*$H459),"")</f>
        <v>101.39999999999999</v>
      </c>
      <c r="Z459" s="36">
        <f>IFERROR(IF(Y459=0,"",ROUNDUP(Y459/H459,0)*0.02175),"")</f>
        <v>0.28275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105.08615384615385</v>
      </c>
      <c r="BN459" s="64">
        <f>IFERROR(Y459*I459/H459,"0")</f>
        <v>108.732</v>
      </c>
      <c r="BO459" s="64">
        <f>IFERROR(1/J459*(X459/H459),"0")</f>
        <v>0.22435897435897434</v>
      </c>
      <c r="BP459" s="64">
        <f>IFERROR(1/J459*(Y459/H459),"0")</f>
        <v>0.23214285714285712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12.564102564102564</v>
      </c>
      <c r="Y464" s="763">
        <f>IFERROR(Y459/H459,"0")+IFERROR(Y460/H460,"0")+IFERROR(Y461/H461,"0")+IFERROR(Y462/H462,"0")+IFERROR(Y463/H463,"0")</f>
        <v>13</v>
      </c>
      <c r="Z464" s="763">
        <f>IFERROR(IF(Z459="",0,Z459),"0")+IFERROR(IF(Z460="",0,Z460),"0")+IFERROR(IF(Z461="",0,Z461),"0")+IFERROR(IF(Z462="",0,Z462),"0")+IFERROR(IF(Z463="",0,Z463),"0")</f>
        <v>0.28275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98</v>
      </c>
      <c r="Y465" s="763">
        <f>IFERROR(SUM(Y459:Y463),"0")</f>
        <v>101.39999999999999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7</v>
      </c>
      <c r="Y488" s="762">
        <f t="shared" si="88"/>
        <v>8.4</v>
      </c>
      <c r="Z488" s="36">
        <f t="shared" si="93"/>
        <v>2.0080000000000001E-2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7.4333333333333327</v>
      </c>
      <c r="BN488" s="64">
        <f t="shared" si="90"/>
        <v>8.92</v>
      </c>
      <c r="BO488" s="64">
        <f t="shared" si="91"/>
        <v>1.4245014245014245E-2</v>
      </c>
      <c r="BP488" s="64">
        <f t="shared" si="92"/>
        <v>1.7094017094017096E-2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7</v>
      </c>
      <c r="Y492" s="762">
        <f t="shared" si="88"/>
        <v>8.4</v>
      </c>
      <c r="Z492" s="36">
        <f t="shared" si="93"/>
        <v>2.0080000000000001E-2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7.4333333333333327</v>
      </c>
      <c r="BN492" s="64">
        <f t="shared" si="90"/>
        <v>8.92</v>
      </c>
      <c r="BO492" s="64">
        <f t="shared" si="91"/>
        <v>1.4245014245014245E-2</v>
      </c>
      <c r="BP492" s="64">
        <f t="shared" si="92"/>
        <v>1.7094017094017096E-2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6.6666666666666661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8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4.0160000000000001E-2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14</v>
      </c>
      <c r="Y497" s="763">
        <f>IFERROR(SUM(Y477:Y495),"0")</f>
        <v>16.8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28</v>
      </c>
      <c r="Y514" s="762">
        <f>IFERROR(IF(X514="",0,CEILING((X514/$H514),1)*$H514),"")</f>
        <v>29.400000000000002</v>
      </c>
      <c r="Z514" s="36">
        <f>IFERROR(IF(Y514=0,"",ROUNDUP(Y514/H514,0)*0.00753),"")</f>
        <v>5.271E-2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29.533333333333331</v>
      </c>
      <c r="BN514" s="64">
        <f>IFERROR(Y514*I514/H514,"0")</f>
        <v>31.009999999999998</v>
      </c>
      <c r="BO514" s="64">
        <f>IFERROR(1/J514*(X514/H514),"0")</f>
        <v>4.2735042735042729E-2</v>
      </c>
      <c r="BP514" s="64">
        <f>IFERROR(1/J514*(Y514/H514),"0")</f>
        <v>4.4871794871794872E-2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6.6666666666666661</v>
      </c>
      <c r="Y519" s="763">
        <f>IFERROR(Y514/H514,"0")+IFERROR(Y515/H515,"0")+IFERROR(Y516/H516,"0")+IFERROR(Y517/H517,"0")+IFERROR(Y518/H518,"0")</f>
        <v>7</v>
      </c>
      <c r="Z519" s="763">
        <f>IFERROR(IF(Z514="",0,Z514),"0")+IFERROR(IF(Z515="",0,Z515),"0")+IFERROR(IF(Z516="",0,Z516),"0")+IFERROR(IF(Z517="",0,Z517),"0")+IFERROR(IF(Z518="",0,Z518),"0")</f>
        <v>5.271E-2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28</v>
      </c>
      <c r="Y520" s="763">
        <f>IFERROR(SUM(Y514:Y518),"0")</f>
        <v>29.400000000000002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16</v>
      </c>
      <c r="Y531" s="762">
        <f>IFERROR(IF(X531="",0,CEILING((X531/$H531),1)*$H531),"")</f>
        <v>16.8</v>
      </c>
      <c r="Z531" s="36">
        <f>IFERROR(IF(Y531=0,"",ROUNDUP(Y531/H531,0)*0.00502),"")</f>
        <v>7.0280000000000009E-2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18.293333333333337</v>
      </c>
      <c r="BN531" s="64">
        <f>IFERROR(Y531*I531/H531,"0")</f>
        <v>19.208000000000002</v>
      </c>
      <c r="BO531" s="64">
        <f>IFERROR(1/J531*(X531/H531),"0")</f>
        <v>5.6980056980056988E-2</v>
      </c>
      <c r="BP531" s="64">
        <f>IFERROR(1/J531*(Y531/H531),"0")</f>
        <v>5.9829059829059845E-2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3</v>
      </c>
      <c r="Y533" s="762">
        <f>IFERROR(IF(X533="",0,CEILING((X533/$H533),1)*$H533),"")</f>
        <v>3.5999999999999996</v>
      </c>
      <c r="Z533" s="36">
        <f>IFERROR(IF(Y533=0,"",ROUNDUP(Y533/H533,0)*0.00502),"")</f>
        <v>1.506E-2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5.0500000000000007</v>
      </c>
      <c r="BN533" s="64">
        <f>IFERROR(Y533*I533/H533,"0")</f>
        <v>6.06</v>
      </c>
      <c r="BO533" s="64">
        <f>IFERROR(1/J533*(X533/H533),"0")</f>
        <v>1.0683760683760684E-2</v>
      </c>
      <c r="BP533" s="64">
        <f>IFERROR(1/J533*(Y533/H533),"0")</f>
        <v>1.2820512820512822E-2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15.833333333333334</v>
      </c>
      <c r="Y535" s="763">
        <f>IFERROR(Y531/H531,"0")+IFERROR(Y532/H532,"0")+IFERROR(Y533/H533,"0")+IFERROR(Y534/H534,"0")</f>
        <v>17</v>
      </c>
      <c r="Z535" s="763">
        <f>IFERROR(IF(Z531="",0,Z531),"0")+IFERROR(IF(Z532="",0,Z532),"0")+IFERROR(IF(Z533="",0,Z533),"0")+IFERROR(IF(Z534="",0,Z534),"0")</f>
        <v>8.5340000000000013E-2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19</v>
      </c>
      <c r="Y536" s="763">
        <f>IFERROR(SUM(Y531:Y534),"0")</f>
        <v>20.399999999999999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6</v>
      </c>
      <c r="Y545" s="762">
        <f t="shared" ref="Y545:Y555" si="94">IFERROR(IF(X545="",0,CEILING((X545/$H545),1)*$H545),"")</f>
        <v>10.56</v>
      </c>
      <c r="Z545" s="36">
        <f t="shared" ref="Z545:Z550" si="95">IFERROR(IF(Y545=0,"",ROUNDUP(Y545/H545,0)*0.01196),"")</f>
        <v>2.392E-2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6.4090909090909083</v>
      </c>
      <c r="BN545" s="64">
        <f t="shared" ref="BN545:BN555" si="97">IFERROR(Y545*I545/H545,"0")</f>
        <v>11.28</v>
      </c>
      <c r="BO545" s="64">
        <f t="shared" ref="BO545:BO555" si="98">IFERROR(1/J545*(X545/H545),"0")</f>
        <v>1.0926573426573426E-2</v>
      </c>
      <c r="BP545" s="64">
        <f t="shared" ref="BP545:BP555" si="99">IFERROR(1/J545*(Y545/H545),"0")</f>
        <v>1.9230769230769232E-2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7</v>
      </c>
      <c r="Y546" s="762">
        <f t="shared" si="94"/>
        <v>10.56</v>
      </c>
      <c r="Z546" s="36">
        <f t="shared" si="95"/>
        <v>2.392E-2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7.4772727272727266</v>
      </c>
      <c r="BN546" s="64">
        <f t="shared" si="97"/>
        <v>11.28</v>
      </c>
      <c r="BO546" s="64">
        <f t="shared" si="98"/>
        <v>1.2747668997668998E-2</v>
      </c>
      <c r="BP546" s="64">
        <f t="shared" si="99"/>
        <v>1.9230769230769232E-2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138</v>
      </c>
      <c r="Y548" s="762">
        <f t="shared" si="94"/>
        <v>142.56</v>
      </c>
      <c r="Z548" s="36">
        <f t="shared" si="95"/>
        <v>0.32291999999999998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147.40909090909088</v>
      </c>
      <c r="BN548" s="64">
        <f t="shared" si="97"/>
        <v>152.27999999999997</v>
      </c>
      <c r="BO548" s="64">
        <f t="shared" si="98"/>
        <v>0.2513111888111888</v>
      </c>
      <c r="BP548" s="64">
        <f t="shared" si="99"/>
        <v>0.25961538461538464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134</v>
      </c>
      <c r="Y550" s="762">
        <f t="shared" si="94"/>
        <v>137.28</v>
      </c>
      <c r="Z550" s="36">
        <f t="shared" si="95"/>
        <v>0.31096000000000001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143.13636363636363</v>
      </c>
      <c r="BN550" s="64">
        <f t="shared" si="97"/>
        <v>146.63999999999999</v>
      </c>
      <c r="BO550" s="64">
        <f t="shared" si="98"/>
        <v>0.24402680652680653</v>
      </c>
      <c r="BP550" s="64">
        <f t="shared" si="99"/>
        <v>0.25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53.977272727272727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0.68171999999999999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285</v>
      </c>
      <c r="Y557" s="763">
        <f>IFERROR(SUM(Y545:Y555),"0")</f>
        <v>300.96000000000004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120</v>
      </c>
      <c r="Y559" s="762">
        <f>IFERROR(IF(X559="",0,CEILING((X559/$H559),1)*$H559),"")</f>
        <v>121.44000000000001</v>
      </c>
      <c r="Z559" s="36">
        <f>IFERROR(IF(Y559=0,"",ROUNDUP(Y559/H559,0)*0.01196),"")</f>
        <v>0.27507999999999999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128.18181818181816</v>
      </c>
      <c r="BN559" s="64">
        <f>IFERROR(Y559*I559/H559,"0")</f>
        <v>129.72</v>
      </c>
      <c r="BO559" s="64">
        <f>IFERROR(1/J559*(X559/H559),"0")</f>
        <v>0.21853146853146854</v>
      </c>
      <c r="BP559" s="64">
        <f>IFERROR(1/J559*(Y559/H559),"0")</f>
        <v>0.22115384615384617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22.727272727272727</v>
      </c>
      <c r="Y562" s="763">
        <f>IFERROR(Y559/H559,"0")+IFERROR(Y560/H560,"0")+IFERROR(Y561/H561,"0")</f>
        <v>23</v>
      </c>
      <c r="Z562" s="763">
        <f>IFERROR(IF(Z559="",0,Z559),"0")+IFERROR(IF(Z560="",0,Z560),"0")+IFERROR(IF(Z561="",0,Z561),"0")</f>
        <v>0.27507999999999999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120</v>
      </c>
      <c r="Y563" s="763">
        <f>IFERROR(SUM(Y559:Y561),"0")</f>
        <v>121.44000000000001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54</v>
      </c>
      <c r="Y565" s="762">
        <f t="shared" ref="Y565:Y573" si="100">IFERROR(IF(X565="",0,CEILING((X565/$H565),1)*$H565),"")</f>
        <v>58.080000000000005</v>
      </c>
      <c r="Z565" s="36">
        <f>IFERROR(IF(Y565=0,"",ROUNDUP(Y565/H565,0)*0.01196),"")</f>
        <v>0.13156000000000001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57.68181818181818</v>
      </c>
      <c r="BN565" s="64">
        <f t="shared" ref="BN565:BN573" si="102">IFERROR(Y565*I565/H565,"0")</f>
        <v>62.040000000000006</v>
      </c>
      <c r="BO565" s="64">
        <f t="shared" ref="BO565:BO573" si="103">IFERROR(1/J565*(X565/H565),"0")</f>
        <v>9.8339160839160833E-2</v>
      </c>
      <c r="BP565" s="64">
        <f t="shared" ref="BP565:BP573" si="104">IFERROR(1/J565*(Y565/H565),"0")</f>
        <v>0.10576923076923078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52</v>
      </c>
      <c r="Y566" s="762">
        <f t="shared" si="100"/>
        <v>52.800000000000004</v>
      </c>
      <c r="Z566" s="36">
        <f>IFERROR(IF(Y566=0,"",ROUNDUP(Y566/H566,0)*0.01196),"")</f>
        <v>0.1196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55.54545454545454</v>
      </c>
      <c r="BN566" s="64">
        <f t="shared" si="102"/>
        <v>56.400000000000006</v>
      </c>
      <c r="BO566" s="64">
        <f t="shared" si="103"/>
        <v>9.4696969696969696E-2</v>
      </c>
      <c r="BP566" s="64">
        <f t="shared" si="104"/>
        <v>9.6153846153846159E-2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58</v>
      </c>
      <c r="Y567" s="762">
        <f t="shared" si="100"/>
        <v>58.080000000000005</v>
      </c>
      <c r="Z567" s="36">
        <f>IFERROR(IF(Y567=0,"",ROUNDUP(Y567/H567,0)*0.01196),"")</f>
        <v>0.13156000000000001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61.954545454545453</v>
      </c>
      <c r="BN567" s="64">
        <f t="shared" si="102"/>
        <v>62.040000000000006</v>
      </c>
      <c r="BO567" s="64">
        <f t="shared" si="103"/>
        <v>0.10562354312354312</v>
      </c>
      <c r="BP567" s="64">
        <f t="shared" si="104"/>
        <v>0.10576923076923078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31.060606060606059</v>
      </c>
      <c r="Y574" s="763">
        <f>IFERROR(Y565/H565,"0")+IFERROR(Y566/H566,"0")+IFERROR(Y567/H567,"0")+IFERROR(Y568/H568,"0")+IFERROR(Y569/H569,"0")+IFERROR(Y570/H570,"0")+IFERROR(Y571/H571,"0")+IFERROR(Y572/H572,"0")+IFERROR(Y573/H573,"0")</f>
        <v>32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0.38272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164</v>
      </c>
      <c r="Y575" s="763">
        <f>IFERROR(SUM(Y565:Y573),"0")</f>
        <v>168.96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54</v>
      </c>
      <c r="Y617" s="762">
        <f t="shared" ref="Y617:Y624" si="115">IFERROR(IF(X617="",0,CEILING((X617/$H617),1)*$H617),"")</f>
        <v>54.6</v>
      </c>
      <c r="Z617" s="36">
        <f>IFERROR(IF(Y617=0,"",ROUNDUP(Y617/H617,0)*0.02175),"")</f>
        <v>0.15225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57.904615384615397</v>
      </c>
      <c r="BN617" s="64">
        <f t="shared" ref="BN617:BN624" si="117">IFERROR(Y617*I617/H617,"0")</f>
        <v>58.548000000000009</v>
      </c>
      <c r="BO617" s="64">
        <f t="shared" ref="BO617:BO624" si="118">IFERROR(1/J617*(X617/H617),"0")</f>
        <v>0.12362637362637363</v>
      </c>
      <c r="BP617" s="64">
        <f t="shared" ref="BP617:BP624" si="119">IFERROR(1/J617*(Y617/H617),"0")</f>
        <v>0.125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6.9230769230769234</v>
      </c>
      <c r="Y625" s="763">
        <f>IFERROR(Y617/H617,"0")+IFERROR(Y618/H618,"0")+IFERROR(Y619/H619,"0")+IFERROR(Y620/H620,"0")+IFERROR(Y621/H621,"0")+IFERROR(Y622/H622,"0")+IFERROR(Y623/H623,"0")+IFERROR(Y624/H624,"0")</f>
        <v>7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0.15225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54</v>
      </c>
      <c r="Y626" s="763">
        <f>IFERROR(SUM(Y617:Y624),"0")</f>
        <v>54.6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2804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2905.6600000000003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2965.4055953675952</v>
      </c>
      <c r="Y653" s="763">
        <f>IFERROR(SUM(BN22:BN649),"0")</f>
        <v>3073.5280000000012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5</v>
      </c>
      <c r="Y654" s="38">
        <f>ROUNDUP(SUM(BP22:BP649),0)</f>
        <v>6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3090.4055953675952</v>
      </c>
      <c r="Y655" s="763">
        <f>GrossWeightTotalR+PalletQtyTotalR*25</f>
        <v>3223.5280000000012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486.31051171051172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506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6.0149200000000018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86.4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11.6</v>
      </c>
      <c r="E662" s="46">
        <f>IFERROR(Y107*1,"0")+IFERROR(Y108*1,"0")+IFERROR(Y109*1,"0")+IFERROR(Y110*1,"0")+IFERROR(Y114*1,"0")+IFERROR(Y115*1,"0")+IFERROR(Y116*1,"0")+IFERROR(Y117*1,"0")+IFERROR(Y118*1,"0")</f>
        <v>111.60000000000002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125.6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132.29999999999998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469.79999999999995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79.199999999999989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57.599999999999994</v>
      </c>
      <c r="V662" s="46">
        <f>IFERROR(Y401*1,"0")+IFERROR(Y405*1,"0")+IFERROR(Y406*1,"0")+IFERROR(Y407*1,"0")</f>
        <v>10.8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1006.8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101.39999999999999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16.8</v>
      </c>
      <c r="Z662" s="46">
        <f>IFERROR(Y510*1,"0")+IFERROR(Y514*1,"0")+IFERROR(Y515*1,"0")+IFERROR(Y516*1,"0")+IFERROR(Y517*1,"0")+IFERROR(Y518*1,"0")+IFERROR(Y522*1,"0")+IFERROR(Y526*1,"0")</f>
        <v>29.400000000000002</v>
      </c>
      <c r="AA662" s="46">
        <f>IFERROR(Y531*1,"0")+IFERROR(Y532*1,"0")+IFERROR(Y533*1,"0")+IFERROR(Y534*1,"0")</f>
        <v>20.399999999999999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591.36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54.6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