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4615A8F-4F3B-4812-86AE-6D99EE21BA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74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Y506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Y349" i="1" s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Y248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Y240" i="1" s="1"/>
  <c r="P228" i="1"/>
  <c r="X226" i="1"/>
  <c r="X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Y225" i="1" s="1"/>
  <c r="P217" i="1"/>
  <c r="X215" i="1"/>
  <c r="X214" i="1"/>
  <c r="BP213" i="1"/>
  <c r="BO213" i="1"/>
  <c r="BN213" i="1"/>
  <c r="BM213" i="1"/>
  <c r="Z213" i="1"/>
  <c r="Y213" i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I662" i="1" s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62" i="1" s="1"/>
  <c r="P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Y136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62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8" i="1" s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3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62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Y35" i="1" s="1"/>
  <c r="P26" i="1"/>
  <c r="X24" i="1"/>
  <c r="X652" i="1" s="1"/>
  <c r="Y23" i="1"/>
  <c r="X23" i="1"/>
  <c r="BP22" i="1"/>
  <c r="BO22" i="1"/>
  <c r="BN22" i="1"/>
  <c r="BM22" i="1"/>
  <c r="X653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6" i="1" l="1"/>
  <c r="Y44" i="1"/>
  <c r="Y111" i="1"/>
  <c r="Y119" i="1"/>
  <c r="Y137" i="1"/>
  <c r="Y157" i="1"/>
  <c r="Y163" i="1"/>
  <c r="Y167" i="1"/>
  <c r="Y180" i="1"/>
  <c r="Y186" i="1"/>
  <c r="Y193" i="1"/>
  <c r="Y203" i="1"/>
  <c r="Y210" i="1"/>
  <c r="Y214" i="1"/>
  <c r="Y226" i="1"/>
  <c r="BP237" i="1"/>
  <c r="BN237" i="1"/>
  <c r="Z237" i="1"/>
  <c r="BP245" i="1"/>
  <c r="BN245" i="1"/>
  <c r="Z245" i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BP354" i="1"/>
  <c r="BN354" i="1"/>
  <c r="Z354" i="1"/>
  <c r="BP358" i="1"/>
  <c r="BN358" i="1"/>
  <c r="Z358" i="1"/>
  <c r="BP367" i="1"/>
  <c r="BN367" i="1"/>
  <c r="Z367" i="1"/>
  <c r="H9" i="1"/>
  <c r="B662" i="1"/>
  <c r="X654" i="1"/>
  <c r="X655" i="1" s="1"/>
  <c r="X656" i="1"/>
  <c r="Y24" i="1"/>
  <c r="Z28" i="1"/>
  <c r="Z35" i="1" s="1"/>
  <c r="BN28" i="1"/>
  <c r="Z30" i="1"/>
  <c r="BN30" i="1"/>
  <c r="Z31" i="1"/>
  <c r="BN31" i="1"/>
  <c r="Z34" i="1"/>
  <c r="BN34" i="1"/>
  <c r="Z38" i="1"/>
  <c r="Z39" i="1" s="1"/>
  <c r="BN38" i="1"/>
  <c r="BP38" i="1"/>
  <c r="Y39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D662" i="1"/>
  <c r="Z64" i="1"/>
  <c r="Z72" i="1" s="1"/>
  <c r="BN64" i="1"/>
  <c r="BP64" i="1"/>
  <c r="Z66" i="1"/>
  <c r="BN66" i="1"/>
  <c r="Z67" i="1"/>
  <c r="BN67" i="1"/>
  <c r="Z69" i="1"/>
  <c r="BN69" i="1"/>
  <c r="Z71" i="1"/>
  <c r="BN71" i="1"/>
  <c r="Y72" i="1"/>
  <c r="Z75" i="1"/>
  <c r="BN75" i="1"/>
  <c r="BP75" i="1"/>
  <c r="Z78" i="1"/>
  <c r="BN78" i="1"/>
  <c r="Y79" i="1"/>
  <c r="Z82" i="1"/>
  <c r="BN82" i="1"/>
  <c r="BP82" i="1"/>
  <c r="Z84" i="1"/>
  <c r="BN84" i="1"/>
  <c r="Z86" i="1"/>
  <c r="BN86" i="1"/>
  <c r="Y89" i="1"/>
  <c r="Z91" i="1"/>
  <c r="BN91" i="1"/>
  <c r="BP91" i="1"/>
  <c r="Z92" i="1"/>
  <c r="BN92" i="1"/>
  <c r="Z93" i="1"/>
  <c r="BN93" i="1"/>
  <c r="Z94" i="1"/>
  <c r="BN94" i="1"/>
  <c r="Z96" i="1"/>
  <c r="BN96" i="1"/>
  <c r="Y97" i="1"/>
  <c r="Z100" i="1"/>
  <c r="BN100" i="1"/>
  <c r="BP100" i="1"/>
  <c r="Z102" i="1"/>
  <c r="BN102" i="1"/>
  <c r="Y103" i="1"/>
  <c r="Z107" i="1"/>
  <c r="BN107" i="1"/>
  <c r="BP107" i="1"/>
  <c r="Z109" i="1"/>
  <c r="BN109" i="1"/>
  <c r="Y112" i="1"/>
  <c r="Z115" i="1"/>
  <c r="Z119" i="1" s="1"/>
  <c r="BN115" i="1"/>
  <c r="Z117" i="1"/>
  <c r="BN117" i="1"/>
  <c r="F662" i="1"/>
  <c r="Z124" i="1"/>
  <c r="Z128" i="1" s="1"/>
  <c r="BN124" i="1"/>
  <c r="BP124" i="1"/>
  <c r="Z126" i="1"/>
  <c r="BN126" i="1"/>
  <c r="Y129" i="1"/>
  <c r="Z133" i="1"/>
  <c r="Z136" i="1" s="1"/>
  <c r="BN133" i="1"/>
  <c r="Z134" i="1"/>
  <c r="BN134" i="1"/>
  <c r="Z135" i="1"/>
  <c r="BN135" i="1"/>
  <c r="Z139" i="1"/>
  <c r="Z146" i="1" s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H662" i="1"/>
  <c r="Y173" i="1"/>
  <c r="Z176" i="1"/>
  <c r="Z180" i="1" s="1"/>
  <c r="BN176" i="1"/>
  <c r="Z178" i="1"/>
  <c r="BN178" i="1"/>
  <c r="Z184" i="1"/>
  <c r="Z186" i="1" s="1"/>
  <c r="BN184" i="1"/>
  <c r="Z191" i="1"/>
  <c r="Z192" i="1" s="1"/>
  <c r="BN191" i="1"/>
  <c r="BP191" i="1"/>
  <c r="Y192" i="1"/>
  <c r="Z195" i="1"/>
  <c r="Z203" i="1" s="1"/>
  <c r="BN195" i="1"/>
  <c r="BP195" i="1"/>
  <c r="Z197" i="1"/>
  <c r="BN197" i="1"/>
  <c r="Z199" i="1"/>
  <c r="BN199" i="1"/>
  <c r="Z201" i="1"/>
  <c r="BN201" i="1"/>
  <c r="J662" i="1"/>
  <c r="Z208" i="1"/>
  <c r="Z209" i="1" s="1"/>
  <c r="BN208" i="1"/>
  <c r="Y209" i="1"/>
  <c r="Z212" i="1"/>
  <c r="Z214" i="1" s="1"/>
  <c r="BN212" i="1"/>
  <c r="BP212" i="1"/>
  <c r="Z218" i="1"/>
  <c r="Z225" i="1" s="1"/>
  <c r="BN218" i="1"/>
  <c r="Z220" i="1"/>
  <c r="BN220" i="1"/>
  <c r="Z222" i="1"/>
  <c r="BN222" i="1"/>
  <c r="Z224" i="1"/>
  <c r="BN224" i="1"/>
  <c r="Z228" i="1"/>
  <c r="Z239" i="1" s="1"/>
  <c r="BN228" i="1"/>
  <c r="BP228" i="1"/>
  <c r="Z230" i="1"/>
  <c r="BN230" i="1"/>
  <c r="Z232" i="1"/>
  <c r="BN232" i="1"/>
  <c r="Z234" i="1"/>
  <c r="BN234" i="1"/>
  <c r="BP235" i="1"/>
  <c r="BN235" i="1"/>
  <c r="Z235" i="1"/>
  <c r="Y239" i="1"/>
  <c r="BP243" i="1"/>
  <c r="BN243" i="1"/>
  <c r="Z243" i="1"/>
  <c r="Z247" i="1" s="1"/>
  <c r="Y247" i="1"/>
  <c r="BP252" i="1"/>
  <c r="BN252" i="1"/>
  <c r="Z252" i="1"/>
  <c r="Z259" i="1" s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Z302" i="1" s="1"/>
  <c r="BP309" i="1"/>
  <c r="BN309" i="1"/>
  <c r="Z309" i="1"/>
  <c r="Y33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Z391" i="1"/>
  <c r="BP389" i="1"/>
  <c r="BN389" i="1"/>
  <c r="Z389" i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Y464" i="1"/>
  <c r="BP478" i="1"/>
  <c r="BN478" i="1"/>
  <c r="Z478" i="1"/>
  <c r="Z496" i="1" s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Y54" i="1"/>
  <c r="Z408" i="1"/>
  <c r="BP406" i="1"/>
  <c r="BN406" i="1"/>
  <c r="Z406" i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Y656" i="1" s="1"/>
  <c r="T662" i="1"/>
  <c r="Y345" i="1"/>
  <c r="BP361" i="1"/>
  <c r="Y654" i="1" s="1"/>
  <c r="BN361" i="1"/>
  <c r="Y653" i="1" s="1"/>
  <c r="Y655" i="1" s="1"/>
  <c r="Z361" i="1"/>
  <c r="Y370" i="1"/>
  <c r="BP365" i="1"/>
  <c r="BN365" i="1"/>
  <c r="Z365" i="1"/>
  <c r="Z369" i="1" s="1"/>
  <c r="Y369" i="1"/>
  <c r="BP373" i="1"/>
  <c r="BN373" i="1"/>
  <c r="Z373" i="1"/>
  <c r="Z378" i="1" s="1"/>
  <c r="BP377" i="1"/>
  <c r="BN377" i="1"/>
  <c r="Z377" i="1"/>
  <c r="Y379" i="1"/>
  <c r="Y384" i="1"/>
  <c r="BP381" i="1"/>
  <c r="BN381" i="1"/>
  <c r="Z381" i="1"/>
  <c r="Z384" i="1" s="1"/>
  <c r="Y392" i="1"/>
  <c r="Z397" i="1"/>
  <c r="BP395" i="1"/>
  <c r="BN395" i="1"/>
  <c r="Z395" i="1"/>
  <c r="V662" i="1"/>
  <c r="Y409" i="1"/>
  <c r="BP414" i="1"/>
  <c r="BN414" i="1"/>
  <c r="Z414" i="1"/>
  <c r="BP418" i="1"/>
  <c r="BN418" i="1"/>
  <c r="Z418" i="1"/>
  <c r="Z424" i="1" s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Z464" i="1" s="1"/>
  <c r="Y497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Z519" i="1" s="1"/>
  <c r="Y519" i="1"/>
  <c r="BP532" i="1"/>
  <c r="BN532" i="1"/>
  <c r="Z532" i="1"/>
  <c r="Z535" i="1" s="1"/>
  <c r="BP548" i="1"/>
  <c r="BN548" i="1"/>
  <c r="Z548" i="1"/>
  <c r="BP554" i="1"/>
  <c r="BN554" i="1"/>
  <c r="Z554" i="1"/>
  <c r="BP566" i="1"/>
  <c r="BN566" i="1"/>
  <c r="Z566" i="1"/>
  <c r="Z574" i="1" s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38" i="1" l="1"/>
  <c r="Z604" i="1"/>
  <c r="Z585" i="1"/>
  <c r="Z451" i="1"/>
  <c r="Z435" i="1"/>
  <c r="Z111" i="1"/>
  <c r="Z103" i="1"/>
  <c r="Z97" i="1"/>
  <c r="Z88" i="1"/>
  <c r="Z79" i="1"/>
  <c r="Z54" i="1"/>
  <c r="Z657" i="1" s="1"/>
  <c r="Y652" i="1"/>
  <c r="Z312" i="1"/>
  <c r="Z625" i="1"/>
  <c r="Z362" i="1"/>
  <c r="Z290" i="1"/>
  <c r="Z272" i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<sst xmlns="http://schemas.openxmlformats.org/spreadsheetml/2006/main" count="3077" uniqueCount="1090">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</sst>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40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45607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75</v>
      </c>
      <c r="Y48" s="762">
        <f t="shared" ref="Y48:Y53" si="6">IFERROR(IF(X48="",0,CEILING((X48/$H48),1)*$H48),"")</f>
        <v>75.600000000000009</v>
      </c>
      <c r="Z48" s="36">
        <f>IFERROR(IF(Y48=0,"",ROUNDUP(Y48/H48,0)*0.02175),"")</f>
        <v>0.15225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78.333333333333329</v>
      </c>
      <c r="BN48" s="64">
        <f t="shared" ref="BN48:BN53" si="8">IFERROR(Y48*I48/H48,"0")</f>
        <v>78.959999999999994</v>
      </c>
      <c r="BO48" s="64">
        <f t="shared" ref="BO48:BO53" si="9">IFERROR(1/J48*(X48/H48),"0")</f>
        <v>0.12400793650793648</v>
      </c>
      <c r="BP48" s="64">
        <f t="shared" ref="BP48:BP53" si="10">IFERROR(1/J48*(Y48/H48),"0")</f>
        <v>0.125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6.9444444444444438</v>
      </c>
      <c r="Y54" s="763">
        <f>IFERROR(Y48/H48,"0")+IFERROR(Y49/H49,"0")+IFERROR(Y50/H50,"0")+IFERROR(Y51/H51,"0")+IFERROR(Y52/H52,"0")+IFERROR(Y53/H53,"0")</f>
        <v>7</v>
      </c>
      <c r="Z54" s="763">
        <f>IFERROR(IF(Z48="",0,Z48),"0")+IFERROR(IF(Z49="",0,Z49),"0")+IFERROR(IF(Z50="",0,Z50),"0")+IFERROR(IF(Z51="",0,Z51),"0")+IFERROR(IF(Z52="",0,Z52),"0")+IFERROR(IF(Z53="",0,Z53),"0")</f>
        <v>0.15225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75</v>
      </c>
      <c r="Y55" s="763">
        <f>IFERROR(SUM(Y48:Y53),"0")</f>
        <v>75.600000000000009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50</v>
      </c>
      <c r="Y75" s="762">
        <f>IFERROR(IF(X75="",0,CEILING((X75/$H75),1)*$H75),"")</f>
        <v>54</v>
      </c>
      <c r="Z75" s="36">
        <f>IFERROR(IF(Y75=0,"",ROUNDUP(Y75/H75,0)*0.02175),"")</f>
        <v>0.10874999999999999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52.222222222222221</v>
      </c>
      <c r="BN75" s="64">
        <f>IFERROR(Y75*I75/H75,"0")</f>
        <v>56.4</v>
      </c>
      <c r="BO75" s="64">
        <f>IFERROR(1/J75*(X75/H75),"0")</f>
        <v>8.2671957671957674E-2</v>
      </c>
      <c r="BP75" s="64">
        <f>IFERROR(1/J75*(Y75/H75),"0")</f>
        <v>8.9285714285714274E-2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4.6296296296296298</v>
      </c>
      <c r="Y79" s="763">
        <f>IFERROR(Y75/H75,"0")+IFERROR(Y76/H76,"0")+IFERROR(Y77/H77,"0")+IFERROR(Y78/H78,"0")</f>
        <v>5</v>
      </c>
      <c r="Z79" s="763">
        <f>IFERROR(IF(Z75="",0,Z75),"0")+IFERROR(IF(Z76="",0,Z76),"0")+IFERROR(IF(Z77="",0,Z77),"0")+IFERROR(IF(Z78="",0,Z78),"0")</f>
        <v>0.10874999999999999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50</v>
      </c>
      <c r="Y80" s="763">
        <f>IFERROR(SUM(Y75:Y78),"0")</f>
        <v>54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34</v>
      </c>
      <c r="Y92" s="762">
        <f t="shared" si="21"/>
        <v>42</v>
      </c>
      <c r="Z92" s="36">
        <f>IFERROR(IF(Y92=0,"",ROUNDUP(Y92/H92,0)*0.02175),"")</f>
        <v>0.10874999999999999</v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35.942857142857143</v>
      </c>
      <c r="BN92" s="64">
        <f t="shared" si="23"/>
        <v>44.400000000000006</v>
      </c>
      <c r="BO92" s="64">
        <f t="shared" si="24"/>
        <v>7.2278911564625847E-2</v>
      </c>
      <c r="BP92" s="64">
        <f t="shared" si="25"/>
        <v>8.9285714285714274E-2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4.0476190476190474</v>
      </c>
      <c r="Y97" s="763">
        <f>IFERROR(Y91/H91,"0")+IFERROR(Y92/H92,"0")+IFERROR(Y93/H93,"0")+IFERROR(Y94/H94,"0")+IFERROR(Y95/H95,"0")+IFERROR(Y96/H96,"0")</f>
        <v>5</v>
      </c>
      <c r="Z97" s="763">
        <f>IFERROR(IF(Z91="",0,Z91),"0")+IFERROR(IF(Z92="",0,Z92),"0")+IFERROR(IF(Z93="",0,Z93),"0")+IFERROR(IF(Z94="",0,Z94),"0")+IFERROR(IF(Z95="",0,Z95),"0")+IFERROR(IF(Z96="",0,Z96),"0")</f>
        <v>0.10874999999999999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34</v>
      </c>
      <c r="Y98" s="763">
        <f>IFERROR(SUM(Y91:Y96),"0")</f>
        <v>42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11</v>
      </c>
      <c r="Y100" s="762">
        <f>IFERROR(IF(X100="",0,CEILING((X100/$H100),1)*$H100),"")</f>
        <v>16.8</v>
      </c>
      <c r="Z100" s="36">
        <f>IFERROR(IF(Y100=0,"",ROUNDUP(Y100/H100,0)*0.02175),"")</f>
        <v>4.3499999999999997E-2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11.738571428571428</v>
      </c>
      <c r="BN100" s="64">
        <f>IFERROR(Y100*I100/H100,"0")</f>
        <v>17.928000000000001</v>
      </c>
      <c r="BO100" s="64">
        <f>IFERROR(1/J100*(X100/H100),"0")</f>
        <v>2.3384353741496597E-2</v>
      </c>
      <c r="BP100" s="64">
        <f>IFERROR(1/J100*(Y100/H100),"0")</f>
        <v>3.5714285714285712E-2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1.3095238095238095</v>
      </c>
      <c r="Y103" s="763">
        <f>IFERROR(Y100/H100,"0")+IFERROR(Y101/H101,"0")+IFERROR(Y102/H102,"0")</f>
        <v>2</v>
      </c>
      <c r="Z103" s="763">
        <f>IFERROR(IF(Z100="",0,Z100),"0")+IFERROR(IF(Z101="",0,Z101),"0")+IFERROR(IF(Z102="",0,Z102),"0")</f>
        <v>4.3499999999999997E-2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11</v>
      </c>
      <c r="Y104" s="763">
        <f>IFERROR(SUM(Y100:Y102),"0")</f>
        <v>16.8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149</v>
      </c>
      <c r="Y107" s="762">
        <f>IFERROR(IF(X107="",0,CEILING((X107/$H107),1)*$H107),"")</f>
        <v>151.20000000000002</v>
      </c>
      <c r="Z107" s="36">
        <f>IFERROR(IF(Y107=0,"",ROUNDUP(Y107/H107,0)*0.02175),"")</f>
        <v>0.30449999999999999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155.62222222222221</v>
      </c>
      <c r="BN107" s="64">
        <f>IFERROR(Y107*I107/H107,"0")</f>
        <v>157.91999999999999</v>
      </c>
      <c r="BO107" s="64">
        <f>IFERROR(1/J107*(X107/H107),"0")</f>
        <v>0.24636243386243384</v>
      </c>
      <c r="BP107" s="64">
        <f>IFERROR(1/J107*(Y107/H107),"0")</f>
        <v>0.25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13.796296296296296</v>
      </c>
      <c r="Y111" s="763">
        <f>IFERROR(Y107/H107,"0")+IFERROR(Y108/H108,"0")+IFERROR(Y109/H109,"0")+IFERROR(Y110/H110,"0")</f>
        <v>14</v>
      </c>
      <c r="Z111" s="763">
        <f>IFERROR(IF(Z107="",0,Z107),"0")+IFERROR(IF(Z108="",0,Z108),"0")+IFERROR(IF(Z109="",0,Z109),"0")+IFERROR(IF(Z110="",0,Z110),"0")</f>
        <v>0.30449999999999999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149</v>
      </c>
      <c r="Y112" s="763">
        <f>IFERROR(SUM(Y107:Y110),"0")</f>
        <v>151.20000000000002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273</v>
      </c>
      <c r="Y115" s="762">
        <f>IFERROR(IF(X115="",0,CEILING((X115/$H115),1)*$H115),"")</f>
        <v>277.2</v>
      </c>
      <c r="Z115" s="36">
        <f>IFERROR(IF(Y115=0,"",ROUNDUP(Y115/H115,0)*0.02175),"")</f>
        <v>0.71775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291.33</v>
      </c>
      <c r="BN115" s="64">
        <f>IFERROR(Y115*I115/H115,"0")</f>
        <v>295.81199999999995</v>
      </c>
      <c r="BO115" s="64">
        <f>IFERROR(1/J115*(X115/H115),"0")</f>
        <v>0.58035714285714279</v>
      </c>
      <c r="BP115" s="64">
        <f>IFERROR(1/J115*(Y115/H115),"0")</f>
        <v>0.5892857142857143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32.5</v>
      </c>
      <c r="Y119" s="763">
        <f>IFERROR(Y114/H114,"0")+IFERROR(Y115/H115,"0")+IFERROR(Y116/H116,"0")+IFERROR(Y117/H117,"0")+IFERROR(Y118/H118,"0")</f>
        <v>33</v>
      </c>
      <c r="Z119" s="763">
        <f>IFERROR(IF(Z114="",0,Z114),"0")+IFERROR(IF(Z115="",0,Z115),"0")+IFERROR(IF(Z116="",0,Z116),"0")+IFERROR(IF(Z117="",0,Z117),"0")+IFERROR(IF(Z118="",0,Z118),"0")</f>
        <v>0.71775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273</v>
      </c>
      <c r="Y120" s="763">
        <f>IFERROR(SUM(Y114:Y118),"0")</f>
        <v>277.2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196</v>
      </c>
      <c r="Y124" s="762">
        <f>IFERROR(IF(X124="",0,CEILING((X124/$H124),1)*$H124),"")</f>
        <v>201.6</v>
      </c>
      <c r="Z124" s="36">
        <f>IFERROR(IF(Y124=0,"",ROUNDUP(Y124/H124,0)*0.02175),"")</f>
        <v>0.39149999999999996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204.39999999999998</v>
      </c>
      <c r="BN124" s="64">
        <f>IFERROR(Y124*I124/H124,"0")</f>
        <v>210.24</v>
      </c>
      <c r="BO124" s="64">
        <f>IFERROR(1/J124*(X124/H124),"0")</f>
        <v>0.3125</v>
      </c>
      <c r="BP124" s="64">
        <f>IFERROR(1/J124*(Y124/H124),"0")</f>
        <v>0.3214285714285714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17.5</v>
      </c>
      <c r="Y128" s="763">
        <f>IFERROR(Y123/H123,"0")+IFERROR(Y124/H124,"0")+IFERROR(Y125/H125,"0")+IFERROR(Y126/H126,"0")+IFERROR(Y127/H127,"0")</f>
        <v>18</v>
      </c>
      <c r="Z128" s="763">
        <f>IFERROR(IF(Z123="",0,Z123),"0")+IFERROR(IF(Z124="",0,Z124),"0")+IFERROR(IF(Z125="",0,Z125),"0")+IFERROR(IF(Z126="",0,Z126),"0")+IFERROR(IF(Z127="",0,Z127),"0")</f>
        <v>0.39149999999999996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196</v>
      </c>
      <c r="Y129" s="763">
        <f>IFERROR(SUM(Y123:Y127),"0")</f>
        <v>201.6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29</v>
      </c>
      <c r="Y131" s="762">
        <f>IFERROR(IF(X131="",0,CEILING((X131/$H131),1)*$H131),"")</f>
        <v>32.400000000000006</v>
      </c>
      <c r="Z131" s="36">
        <f>IFERROR(IF(Y131=0,"",ROUNDUP(Y131/H131,0)*0.02175),"")</f>
        <v>6.5250000000000002E-2</v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30.288888888888888</v>
      </c>
      <c r="BN131" s="64">
        <f>IFERROR(Y131*I131/H131,"0")</f>
        <v>33.840000000000003</v>
      </c>
      <c r="BO131" s="64">
        <f>IFERROR(1/J131*(X131/H131),"0")</f>
        <v>4.7949735449735444E-2</v>
      </c>
      <c r="BP131" s="64">
        <f>IFERROR(1/J131*(Y131/H131),"0")</f>
        <v>5.3571428571428575E-2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2.6851851851851851</v>
      </c>
      <c r="Y136" s="763">
        <f>IFERROR(Y131/H131,"0")+IFERROR(Y132/H132,"0")+IFERROR(Y133/H133,"0")+IFERROR(Y134/H134,"0")+IFERROR(Y135/H135,"0")</f>
        <v>3.0000000000000004</v>
      </c>
      <c r="Z136" s="763">
        <f>IFERROR(IF(Z131="",0,Z131),"0")+IFERROR(IF(Z132="",0,Z132),"0")+IFERROR(IF(Z133="",0,Z133),"0")+IFERROR(IF(Z134="",0,Z134),"0")+IFERROR(IF(Z135="",0,Z135),"0")</f>
        <v>6.5250000000000002E-2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29</v>
      </c>
      <c r="Y137" s="763">
        <f>IFERROR(SUM(Y131:Y135),"0")</f>
        <v>32.400000000000006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173</v>
      </c>
      <c r="Y140" s="762">
        <f t="shared" si="26"/>
        <v>176.4</v>
      </c>
      <c r="Z140" s="36">
        <f>IFERROR(IF(Y140=0,"",ROUNDUP(Y140/H140,0)*0.02175),"")</f>
        <v>0.45674999999999999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184.49214285714285</v>
      </c>
      <c r="BN140" s="64">
        <f t="shared" si="28"/>
        <v>188.11799999999999</v>
      </c>
      <c r="BO140" s="64">
        <f t="shared" si="29"/>
        <v>0.36777210884353739</v>
      </c>
      <c r="BP140" s="64">
        <f t="shared" si="30"/>
        <v>0.375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20.595238095238095</v>
      </c>
      <c r="Y146" s="763">
        <f>IFERROR(Y139/H139,"0")+IFERROR(Y140/H140,"0")+IFERROR(Y141/H141,"0")+IFERROR(Y142/H142,"0")+IFERROR(Y143/H143,"0")+IFERROR(Y144/H144,"0")+IFERROR(Y145/H145,"0")</f>
        <v>21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0.45674999999999999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173</v>
      </c>
      <c r="Y147" s="763">
        <f>IFERROR(SUM(Y139:Y145),"0")</f>
        <v>176.4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52</v>
      </c>
      <c r="Y183" s="762">
        <f>IFERROR(IF(X183="",0,CEILING((X183/$H183),1)*$H183),"")</f>
        <v>58.800000000000004</v>
      </c>
      <c r="Z183" s="36">
        <f>IFERROR(IF(Y183=0,"",ROUNDUP(Y183/H183,0)*0.02175),"")</f>
        <v>0.15225</v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55.491428571428571</v>
      </c>
      <c r="BN183" s="64">
        <f>IFERROR(Y183*I183/H183,"0")</f>
        <v>62.748000000000005</v>
      </c>
      <c r="BO183" s="64">
        <f>IFERROR(1/J183*(X183/H183),"0")</f>
        <v>0.11054421768707481</v>
      </c>
      <c r="BP183" s="64">
        <f>IFERROR(1/J183*(Y183/H183),"0")</f>
        <v>0.125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6.1904761904761898</v>
      </c>
      <c r="Y186" s="763">
        <f>IFERROR(Y183/H183,"0")+IFERROR(Y184/H184,"0")+IFERROR(Y185/H185,"0")</f>
        <v>7</v>
      </c>
      <c r="Z186" s="763">
        <f>IFERROR(IF(Z183="",0,Z183),"0")+IFERROR(IF(Z184="",0,Z184),"0")+IFERROR(IF(Z185="",0,Z185),"0")</f>
        <v>0.15225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52</v>
      </c>
      <c r="Y187" s="763">
        <f>IFERROR(SUM(Y183:Y185),"0")</f>
        <v>58.800000000000004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102</v>
      </c>
      <c r="Y195" s="762">
        <f t="shared" ref="Y195:Y202" si="31">IFERROR(IF(X195="",0,CEILING((X195/$H195),1)*$H195),"")</f>
        <v>105</v>
      </c>
      <c r="Z195" s="36">
        <f>IFERROR(IF(Y195=0,"",ROUNDUP(Y195/H195,0)*0.00753),"")</f>
        <v>0.18825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108.31428571428572</v>
      </c>
      <c r="BN195" s="64">
        <f t="shared" ref="BN195:BN202" si="33">IFERROR(Y195*I195/H195,"0")</f>
        <v>111.5</v>
      </c>
      <c r="BO195" s="64">
        <f t="shared" ref="BO195:BO202" si="34">IFERROR(1/J195*(X195/H195),"0")</f>
        <v>0.15567765567765565</v>
      </c>
      <c r="BP195" s="64">
        <f t="shared" ref="BP195:BP202" si="35">IFERROR(1/J195*(Y195/H195),"0")</f>
        <v>0.16025641025641024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24.285714285714285</v>
      </c>
      <c r="Y203" s="763">
        <f>IFERROR(Y195/H195,"0")+IFERROR(Y196/H196,"0")+IFERROR(Y197/H197,"0")+IFERROR(Y198/H198,"0")+IFERROR(Y199/H199,"0")+IFERROR(Y200/H200,"0")+IFERROR(Y201/H201,"0")+IFERROR(Y202/H202,"0")</f>
        <v>25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0.18825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102</v>
      </c>
      <c r="Y204" s="763">
        <f>IFERROR(SUM(Y195:Y202),"0")</f>
        <v>105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127</v>
      </c>
      <c r="Y217" s="762">
        <f t="shared" ref="Y217:Y224" si="36">IFERROR(IF(X217="",0,CEILING((X217/$H217),1)*$H217),"")</f>
        <v>129.60000000000002</v>
      </c>
      <c r="Z217" s="36">
        <f>IFERROR(IF(Y217=0,"",ROUNDUP(Y217/H217,0)*0.00902),"")</f>
        <v>0.21648000000000001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131.9388888888889</v>
      </c>
      <c r="BN217" s="64">
        <f t="shared" ref="BN217:BN224" si="38">IFERROR(Y217*I217/H217,"0")</f>
        <v>134.64000000000001</v>
      </c>
      <c r="BO217" s="64">
        <f t="shared" ref="BO217:BO224" si="39">IFERROR(1/J217*(X217/H217),"0")</f>
        <v>0.1781705948372615</v>
      </c>
      <c r="BP217" s="64">
        <f t="shared" ref="BP217:BP224" si="40">IFERROR(1/J217*(Y217/H217),"0")</f>
        <v>0.18181818181818185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123</v>
      </c>
      <c r="Y218" s="762">
        <f t="shared" si="36"/>
        <v>124.2</v>
      </c>
      <c r="Z218" s="36">
        <f>IFERROR(IF(Y218=0,"",ROUNDUP(Y218/H218,0)*0.00902),"")</f>
        <v>0.20746000000000001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127.78333333333335</v>
      </c>
      <c r="BN218" s="64">
        <f t="shared" si="38"/>
        <v>129.03</v>
      </c>
      <c r="BO218" s="64">
        <f t="shared" si="39"/>
        <v>0.17255892255892255</v>
      </c>
      <c r="BP218" s="64">
        <f t="shared" si="40"/>
        <v>0.17424242424242425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46.296296296296291</v>
      </c>
      <c r="Y225" s="763">
        <f>IFERROR(Y217/H217,"0")+IFERROR(Y218/H218,"0")+IFERROR(Y219/H219,"0")+IFERROR(Y220/H220,"0")+IFERROR(Y221/H221,"0")+IFERROR(Y222/H222,"0")+IFERROR(Y223/H223,"0")+IFERROR(Y224/H224,"0")</f>
        <v>47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0.42393999999999998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250</v>
      </c>
      <c r="Y226" s="763">
        <f>IFERROR(SUM(Y217:Y224),"0")</f>
        <v>253.8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117</v>
      </c>
      <c r="Y232" s="762">
        <f t="shared" si="41"/>
        <v>117.6</v>
      </c>
      <c r="Z232" s="36">
        <f t="shared" ref="Z232:Z238" si="46">IFERROR(IF(Y232=0,"",ROUNDUP(Y232/H232,0)*0.00753),"")</f>
        <v>0.36897000000000002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131.13750000000002</v>
      </c>
      <c r="BN232" s="64">
        <f t="shared" si="43"/>
        <v>131.81</v>
      </c>
      <c r="BO232" s="64">
        <f t="shared" si="44"/>
        <v>0.3125</v>
      </c>
      <c r="BP232" s="64">
        <f t="shared" si="45"/>
        <v>0.3141025641025641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50</v>
      </c>
      <c r="Y234" s="762">
        <f t="shared" si="41"/>
        <v>50.4</v>
      </c>
      <c r="Z234" s="36">
        <f t="shared" si="46"/>
        <v>0.15812999999999999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55.666666666666664</v>
      </c>
      <c r="BN234" s="64">
        <f t="shared" si="43"/>
        <v>56.112000000000002</v>
      </c>
      <c r="BO234" s="64">
        <f t="shared" si="44"/>
        <v>0.13354700854700854</v>
      </c>
      <c r="BP234" s="64">
        <f t="shared" si="45"/>
        <v>0.13461538461538461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81</v>
      </c>
      <c r="Y235" s="762">
        <f t="shared" si="41"/>
        <v>81.599999999999994</v>
      </c>
      <c r="Z235" s="36">
        <f t="shared" si="46"/>
        <v>0.25602000000000003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90.18</v>
      </c>
      <c r="BN235" s="64">
        <f t="shared" si="43"/>
        <v>90.847999999999999</v>
      </c>
      <c r="BO235" s="64">
        <f t="shared" si="44"/>
        <v>0.21634615384615383</v>
      </c>
      <c r="BP235" s="64">
        <f t="shared" si="45"/>
        <v>0.21794871794871795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111</v>
      </c>
      <c r="Y237" s="762">
        <f t="shared" si="41"/>
        <v>112.8</v>
      </c>
      <c r="Z237" s="36">
        <f t="shared" si="46"/>
        <v>0.35391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123.58000000000003</v>
      </c>
      <c r="BN237" s="64">
        <f t="shared" si="43"/>
        <v>125.58400000000002</v>
      </c>
      <c r="BO237" s="64">
        <f t="shared" si="44"/>
        <v>0.29647435897435898</v>
      </c>
      <c r="BP237" s="64">
        <f t="shared" si="45"/>
        <v>0.30128205128205127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47</v>
      </c>
      <c r="Y238" s="762">
        <f t="shared" si="41"/>
        <v>48</v>
      </c>
      <c r="Z238" s="36">
        <f t="shared" si="46"/>
        <v>0.15060000000000001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52.444166666666668</v>
      </c>
      <c r="BN238" s="64">
        <f t="shared" si="43"/>
        <v>53.559999999999995</v>
      </c>
      <c r="BO238" s="64">
        <f t="shared" si="44"/>
        <v>0.12553418803418803</v>
      </c>
      <c r="BP238" s="64">
        <f t="shared" si="45"/>
        <v>0.12820512820512819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169.16666666666669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171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1.2876300000000001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406</v>
      </c>
      <c r="Y240" s="763">
        <f>IFERROR(SUM(Y228:Y238),"0")</f>
        <v>410.4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42</v>
      </c>
      <c r="Y245" s="762">
        <f>IFERROR(IF(X245="",0,CEILING((X245/$H245),1)*$H245),"")</f>
        <v>43.199999999999996</v>
      </c>
      <c r="Z245" s="36">
        <f>IFERROR(IF(Y245=0,"",ROUNDUP(Y245/H245,0)*0.00753),"")</f>
        <v>0.13553999999999999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46.760000000000005</v>
      </c>
      <c r="BN245" s="64">
        <f>IFERROR(Y245*I245/H245,"0")</f>
        <v>48.095999999999997</v>
      </c>
      <c r="BO245" s="64">
        <f>IFERROR(1/J245*(X245/H245),"0")</f>
        <v>0.11217948717948717</v>
      </c>
      <c r="BP245" s="64">
        <f>IFERROR(1/J245*(Y245/H245),"0")</f>
        <v>0.11538461538461538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36</v>
      </c>
      <c r="Y246" s="762">
        <f>IFERROR(IF(X246="",0,CEILING((X246/$H246),1)*$H246),"")</f>
        <v>36</v>
      </c>
      <c r="Z246" s="36">
        <f>IFERROR(IF(Y246=0,"",ROUNDUP(Y246/H246,0)*0.00753),"")</f>
        <v>0.11295000000000001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40.080000000000005</v>
      </c>
      <c r="BN246" s="64">
        <f>IFERROR(Y246*I246/H246,"0")</f>
        <v>40.080000000000005</v>
      </c>
      <c r="BO246" s="64">
        <f>IFERROR(1/J246*(X246/H246),"0")</f>
        <v>9.6153846153846145E-2</v>
      </c>
      <c r="BP246" s="64">
        <f>IFERROR(1/J246*(Y246/H246),"0")</f>
        <v>9.6153846153846145E-2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32.5</v>
      </c>
      <c r="Y247" s="763">
        <f>IFERROR(Y242/H242,"0")+IFERROR(Y243/H243,"0")+IFERROR(Y244/H244,"0")+IFERROR(Y245/H245,"0")+IFERROR(Y246/H246,"0")</f>
        <v>33</v>
      </c>
      <c r="Z247" s="763">
        <f>IFERROR(IF(Z242="",0,Z242),"0")+IFERROR(IF(Z243="",0,Z243),"0")+IFERROR(IF(Z244="",0,Z244),"0")+IFERROR(IF(Z245="",0,Z245),"0")+IFERROR(IF(Z246="",0,Z246),"0")</f>
        <v>0.24848999999999999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78</v>
      </c>
      <c r="Y248" s="763">
        <f>IFERROR(SUM(Y242:Y246),"0")</f>
        <v>79.199999999999989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8</v>
      </c>
      <c r="Y255" s="762">
        <f t="shared" si="47"/>
        <v>11.6</v>
      </c>
      <c r="Z255" s="36">
        <f>IFERROR(IF(Y255=0,"",ROUNDUP(Y255/H255,0)*0.02175),"")</f>
        <v>2.1749999999999999E-2</v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8.3310344827586214</v>
      </c>
      <c r="BN255" s="64">
        <f t="shared" si="49"/>
        <v>12.079999999999998</v>
      </c>
      <c r="BO255" s="64">
        <f t="shared" si="50"/>
        <v>1.2315270935960592E-2</v>
      </c>
      <c r="BP255" s="64">
        <f t="shared" si="51"/>
        <v>1.7857142857142856E-2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4</v>
      </c>
      <c r="Y258" s="762">
        <f t="shared" si="47"/>
        <v>4</v>
      </c>
      <c r="Z258" s="36">
        <f>IFERROR(IF(Y258=0,"",ROUNDUP(Y258/H258,0)*0.00902),"")</f>
        <v>9.0200000000000002E-3</v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4.21</v>
      </c>
      <c r="BN258" s="64">
        <f t="shared" si="49"/>
        <v>4.21</v>
      </c>
      <c r="BO258" s="64">
        <f t="shared" si="50"/>
        <v>7.575757575757576E-3</v>
      </c>
      <c r="BP258" s="64">
        <f t="shared" si="51"/>
        <v>7.575757575757576E-3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1.6896551724137931</v>
      </c>
      <c r="Y259" s="763">
        <f>IFERROR(Y251/H251,"0")+IFERROR(Y252/H252,"0")+IFERROR(Y253/H253,"0")+IFERROR(Y254/H254,"0")+IFERROR(Y255/H255,"0")+IFERROR(Y256/H256,"0")+IFERROR(Y257/H257,"0")+IFERROR(Y258/H258,"0")</f>
        <v>2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3.0769999999999999E-2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12</v>
      </c>
      <c r="Y260" s="763">
        <f>IFERROR(SUM(Y251:Y258),"0")</f>
        <v>15.6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8</v>
      </c>
      <c r="Y264" s="762">
        <f t="shared" si="52"/>
        <v>11.6</v>
      </c>
      <c r="Z264" s="36">
        <f>IFERROR(IF(Y264=0,"",ROUNDUP(Y264/H264,0)*0.02175),"")</f>
        <v>2.1749999999999999E-2</v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8.3310344827586214</v>
      </c>
      <c r="BN264" s="64">
        <f t="shared" si="54"/>
        <v>12.079999999999998</v>
      </c>
      <c r="BO264" s="64">
        <f t="shared" si="55"/>
        <v>1.2315270935960592E-2</v>
      </c>
      <c r="BP264" s="64">
        <f t="shared" si="56"/>
        <v>1.7857142857142856E-2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12</v>
      </c>
      <c r="Y268" s="762">
        <f t="shared" si="52"/>
        <v>12</v>
      </c>
      <c r="Z268" s="36">
        <f>IFERROR(IF(Y268=0,"",ROUNDUP(Y268/H268,0)*0.00902),"")</f>
        <v>2.7060000000000001E-2</v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12.629999999999999</v>
      </c>
      <c r="BN268" s="64">
        <f t="shared" si="54"/>
        <v>12.629999999999999</v>
      </c>
      <c r="BO268" s="64">
        <f t="shared" si="55"/>
        <v>2.2727272727272728E-2</v>
      </c>
      <c r="BP268" s="64">
        <f t="shared" si="56"/>
        <v>2.2727272727272728E-2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3.6896551724137931</v>
      </c>
      <c r="Y272" s="763">
        <f>IFERROR(Y263/H263,"0")+IFERROR(Y264/H264,"0")+IFERROR(Y265/H265,"0")+IFERROR(Y266/H266,"0")+IFERROR(Y267/H267,"0")+IFERROR(Y268/H268,"0")+IFERROR(Y269/H269,"0")+IFERROR(Y270/H270,"0")+IFERROR(Y271/H271,"0")</f>
        <v>4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4.8809999999999999E-2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20</v>
      </c>
      <c r="Y273" s="763">
        <f>IFERROR(SUM(Y263:Y271),"0")</f>
        <v>23.6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72</v>
      </c>
      <c r="Y381" s="762">
        <f>IFERROR(IF(X381="",0,CEILING((X381/$H381),1)*$H381),"")</f>
        <v>75.600000000000009</v>
      </c>
      <c r="Z381" s="36">
        <f>IFERROR(IF(Y381=0,"",ROUNDUP(Y381/H381,0)*0.02175),"")</f>
        <v>0.19574999999999998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76.834285714285713</v>
      </c>
      <c r="BN381" s="64">
        <f>IFERROR(Y381*I381/H381,"0")</f>
        <v>80.676000000000016</v>
      </c>
      <c r="BO381" s="64">
        <f>IFERROR(1/J381*(X381/H381),"0")</f>
        <v>0.15306122448979589</v>
      </c>
      <c r="BP381" s="64">
        <f>IFERROR(1/J381*(Y381/H381),"0")</f>
        <v>0.1607142857142857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8.5714285714285712</v>
      </c>
      <c r="Y384" s="763">
        <f>IFERROR(Y381/H381,"0")+IFERROR(Y382/H382,"0")+IFERROR(Y383/H383,"0")</f>
        <v>9</v>
      </c>
      <c r="Z384" s="763">
        <f>IFERROR(IF(Z381="",0,Z381),"0")+IFERROR(IF(Z382="",0,Z382),"0")+IFERROR(IF(Z383="",0,Z383),"0")</f>
        <v>0.19574999999999998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72</v>
      </c>
      <c r="Y385" s="763">
        <f>IFERROR(SUM(Y381:Y383),"0")</f>
        <v>75.600000000000009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1179</v>
      </c>
      <c r="Y414" s="762">
        <f t="shared" si="77"/>
        <v>1185</v>
      </c>
      <c r="Z414" s="36">
        <f>IFERROR(IF(Y414=0,"",ROUNDUP(Y414/H414,0)*0.02175),"")</f>
        <v>1.7182499999999998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1216.7280000000001</v>
      </c>
      <c r="BN414" s="64">
        <f t="shared" si="79"/>
        <v>1222.9199999999998</v>
      </c>
      <c r="BO414" s="64">
        <f t="shared" si="80"/>
        <v>1.6374999999999997</v>
      </c>
      <c r="BP414" s="64">
        <f t="shared" si="81"/>
        <v>1.6458333333333333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951</v>
      </c>
      <c r="Y416" s="762">
        <f t="shared" si="77"/>
        <v>960</v>
      </c>
      <c r="Z416" s="36">
        <f>IFERROR(IF(Y416=0,"",ROUNDUP(Y416/H416,0)*0.02175),"")</f>
        <v>1.3919999999999999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981.43200000000002</v>
      </c>
      <c r="BN416" s="64">
        <f t="shared" si="79"/>
        <v>990.72</v>
      </c>
      <c r="BO416" s="64">
        <f t="shared" si="80"/>
        <v>1.3208333333333333</v>
      </c>
      <c r="BP416" s="64">
        <f t="shared" si="81"/>
        <v>1.3333333333333333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132</v>
      </c>
      <c r="Y419" s="762">
        <f t="shared" si="77"/>
        <v>135</v>
      </c>
      <c r="Z419" s="36">
        <f>IFERROR(IF(Y419=0,"",ROUNDUP(Y419/H419,0)*0.02175),"")</f>
        <v>0.19574999999999998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136.22400000000002</v>
      </c>
      <c r="BN419" s="64">
        <f t="shared" si="79"/>
        <v>139.32000000000002</v>
      </c>
      <c r="BO419" s="64">
        <f t="shared" si="80"/>
        <v>0.18333333333333335</v>
      </c>
      <c r="BP419" s="64">
        <f t="shared" si="81"/>
        <v>0.1875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150.80000000000001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152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3.3059999999999996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2262</v>
      </c>
      <c r="Y425" s="763">
        <f>IFERROR(SUM(Y413:Y423),"0")</f>
        <v>2280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944</v>
      </c>
      <c r="Y427" s="762">
        <f>IFERROR(IF(X427="",0,CEILING((X427/$H427),1)*$H427),"")</f>
        <v>945</v>
      </c>
      <c r="Z427" s="36">
        <f>IFERROR(IF(Y427=0,"",ROUNDUP(Y427/H427,0)*0.02175),"")</f>
        <v>1.37025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974.20800000000008</v>
      </c>
      <c r="BN427" s="64">
        <f>IFERROR(Y427*I427/H427,"0")</f>
        <v>975.24</v>
      </c>
      <c r="BO427" s="64">
        <f>IFERROR(1/J427*(X427/H427),"0")</f>
        <v>1.3111111111111109</v>
      </c>
      <c r="BP427" s="64">
        <f>IFERROR(1/J427*(Y427/H427),"0")</f>
        <v>1.3125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62.93333333333333</v>
      </c>
      <c r="Y429" s="763">
        <f>IFERROR(Y427/H427,"0")+IFERROR(Y428/H428,"0")</f>
        <v>63</v>
      </c>
      <c r="Z429" s="763">
        <f>IFERROR(IF(Z427="",0,Z427),"0")+IFERROR(IF(Z428="",0,Z428),"0")</f>
        <v>1.37025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944</v>
      </c>
      <c r="Y430" s="763">
        <f>IFERROR(SUM(Y427:Y428),"0")</f>
        <v>945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78</v>
      </c>
      <c r="Y434" s="762">
        <f>IFERROR(IF(X434="",0,CEILING((X434/$H434),1)*$H434),"")</f>
        <v>78</v>
      </c>
      <c r="Z434" s="36">
        <f>IFERROR(IF(Y434=0,"",ROUNDUP(Y434/H434,0)*0.02175),"")</f>
        <v>0.21749999999999997</v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83.640000000000015</v>
      </c>
      <c r="BN434" s="64">
        <f>IFERROR(Y434*I434/H434,"0")</f>
        <v>83.640000000000015</v>
      </c>
      <c r="BO434" s="64">
        <f>IFERROR(1/J434*(X434/H434),"0")</f>
        <v>0.17857142857142855</v>
      </c>
      <c r="BP434" s="64">
        <f>IFERROR(1/J434*(Y434/H434),"0")</f>
        <v>0.17857142857142855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10</v>
      </c>
      <c r="Y435" s="763">
        <f>IFERROR(Y432/H432,"0")+IFERROR(Y433/H433,"0")+IFERROR(Y434/H434,"0")</f>
        <v>10</v>
      </c>
      <c r="Z435" s="763">
        <f>IFERROR(IF(Z432="",0,Z432),"0")+IFERROR(IF(Z433="",0,Z433),"0")+IFERROR(IF(Z434="",0,Z434),"0")</f>
        <v>0.21749999999999997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78</v>
      </c>
      <c r="Y436" s="763">
        <f>IFERROR(SUM(Y432:Y434),"0")</f>
        <v>78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92</v>
      </c>
      <c r="Y438" s="762">
        <f>IFERROR(IF(X438="",0,CEILING((X438/$H438),1)*$H438),"")</f>
        <v>93.6</v>
      </c>
      <c r="Z438" s="36">
        <f>IFERROR(IF(Y438=0,"",ROUNDUP(Y438/H438,0)*0.02175),"")</f>
        <v>0.26100000000000001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98.652307692307701</v>
      </c>
      <c r="BN438" s="64">
        <f>IFERROR(Y438*I438/H438,"0")</f>
        <v>100.36800000000001</v>
      </c>
      <c r="BO438" s="64">
        <f>IFERROR(1/J438*(X438/H438),"0")</f>
        <v>0.21062271062271062</v>
      </c>
      <c r="BP438" s="64">
        <f>IFERROR(1/J438*(Y438/H438),"0")</f>
        <v>0.21428571428571427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11.794871794871796</v>
      </c>
      <c r="Y440" s="763">
        <f>IFERROR(Y438/H438,"0")+IFERROR(Y439/H439,"0")</f>
        <v>12</v>
      </c>
      <c r="Z440" s="763">
        <f>IFERROR(IF(Z438="",0,Z438),"0")+IFERROR(IF(Z439="",0,Z439),"0")</f>
        <v>0.26100000000000001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92</v>
      </c>
      <c r="Y441" s="763">
        <f>IFERROR(SUM(Y438:Y439),"0")</f>
        <v>93.6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259</v>
      </c>
      <c r="Y459" s="762">
        <f>IFERROR(IF(X459="",0,CEILING((X459/$H459),1)*$H459),"")</f>
        <v>265.2</v>
      </c>
      <c r="Z459" s="36">
        <f>IFERROR(IF(Y459=0,"",ROUNDUP(Y459/H459,0)*0.02175),"")</f>
        <v>0.73949999999999994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277.72769230769234</v>
      </c>
      <c r="BN459" s="64">
        <f>IFERROR(Y459*I459/H459,"0")</f>
        <v>284.37600000000003</v>
      </c>
      <c r="BO459" s="64">
        <f>IFERROR(1/J459*(X459/H459),"0")</f>
        <v>0.59294871794871795</v>
      </c>
      <c r="BP459" s="64">
        <f>IFERROR(1/J459*(Y459/H459),"0")</f>
        <v>0.6071428571428571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33.205128205128204</v>
      </c>
      <c r="Y464" s="763">
        <f>IFERROR(Y459/H459,"0")+IFERROR(Y460/H460,"0")+IFERROR(Y461/H461,"0")+IFERROR(Y462/H462,"0")+IFERROR(Y463/H463,"0")</f>
        <v>34</v>
      </c>
      <c r="Z464" s="763">
        <f>IFERROR(IF(Z459="",0,Z459),"0")+IFERROR(IF(Z460="",0,Z460),"0")+IFERROR(IF(Z461="",0,Z461),"0")+IFERROR(IF(Z462="",0,Z462),"0")+IFERROR(IF(Z463="",0,Z463),"0")</f>
        <v>0.73949999999999994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259</v>
      </c>
      <c r="Y465" s="763">
        <f>IFERROR(SUM(Y459:Y463),"0")</f>
        <v>265.2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38</v>
      </c>
      <c r="Y478" s="762">
        <f t="shared" si="88"/>
        <v>42</v>
      </c>
      <c r="Z478" s="36">
        <f>IFERROR(IF(Y478=0,"",ROUNDUP(Y478/H478,0)*0.00753),"")</f>
        <v>7.5300000000000006E-2</v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40.080952380952375</v>
      </c>
      <c r="BN478" s="64">
        <f t="shared" si="90"/>
        <v>44.3</v>
      </c>
      <c r="BO478" s="64">
        <f t="shared" si="91"/>
        <v>5.7997557997557993E-2</v>
      </c>
      <c r="BP478" s="64">
        <f t="shared" si="92"/>
        <v>6.4102564102564097E-2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9.0476190476190474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10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7.5300000000000006E-2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38</v>
      </c>
      <c r="Y497" s="763">
        <f>IFERROR(SUM(Y477:Y495),"0")</f>
        <v>42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3</v>
      </c>
      <c r="Y504" s="762">
        <f>IFERROR(IF(X504="",0,CEILING((X504/$H504),1)*$H504),"")</f>
        <v>3.5999999999999996</v>
      </c>
      <c r="Z504" s="36">
        <f>IFERROR(IF(Y504=0,"",ROUNDUP(Y504/H504,0)*0.00627),"")</f>
        <v>1.881E-2</v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4.5000000000000009</v>
      </c>
      <c r="BN504" s="64">
        <f>IFERROR(Y504*I504/H504,"0")</f>
        <v>5.3999999999999995</v>
      </c>
      <c r="BO504" s="64">
        <f>IFERROR(1/J504*(X504/H504),"0")</f>
        <v>1.2500000000000001E-2</v>
      </c>
      <c r="BP504" s="64">
        <f>IFERROR(1/J504*(Y504/H504),"0")</f>
        <v>1.4999999999999999E-2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2.5</v>
      </c>
      <c r="Y506" s="763">
        <f>IFERROR(Y504/H504,"0")+IFERROR(Y505/H505,"0")</f>
        <v>3</v>
      </c>
      <c r="Z506" s="763">
        <f>IFERROR(IF(Z504="",0,Z504),"0")+IFERROR(IF(Z505="",0,Z505),"0")</f>
        <v>1.881E-2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3</v>
      </c>
      <c r="Y507" s="763">
        <f>IFERROR(SUM(Y504:Y505),"0")</f>
        <v>3.5999999999999996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110</v>
      </c>
      <c r="Y514" s="762">
        <f>IFERROR(IF(X514="",0,CEILING((X514/$H514),1)*$H514),"")</f>
        <v>113.4</v>
      </c>
      <c r="Z514" s="36">
        <f>IFERROR(IF(Y514=0,"",ROUNDUP(Y514/H514,0)*0.00753),"")</f>
        <v>0.20331000000000002</v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116.0238095238095</v>
      </c>
      <c r="BN514" s="64">
        <f>IFERROR(Y514*I514/H514,"0")</f>
        <v>119.60999999999999</v>
      </c>
      <c r="BO514" s="64">
        <f>IFERROR(1/J514*(X514/H514),"0")</f>
        <v>0.16788766788766787</v>
      </c>
      <c r="BP514" s="64">
        <f>IFERROR(1/J514*(Y514/H514),"0")</f>
        <v>0.17307692307692307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26.19047619047619</v>
      </c>
      <c r="Y519" s="763">
        <f>IFERROR(Y514/H514,"0")+IFERROR(Y515/H515,"0")+IFERROR(Y516/H516,"0")+IFERROR(Y517/H517,"0")+IFERROR(Y518/H518,"0")</f>
        <v>27</v>
      </c>
      <c r="Z519" s="763">
        <f>IFERROR(IF(Z514="",0,Z514),"0")+IFERROR(IF(Z515="",0,Z515),"0")+IFERROR(IF(Z516="",0,Z516),"0")+IFERROR(IF(Z517="",0,Z517),"0")+IFERROR(IF(Z518="",0,Z518),"0")</f>
        <v>0.20331000000000002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110</v>
      </c>
      <c r="Y520" s="763">
        <f>IFERROR(SUM(Y514:Y518),"0")</f>
        <v>113.4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4</v>
      </c>
      <c r="Y526" s="762">
        <f>IFERROR(IF(X526="",0,CEILING((X526/$H526),1)*$H526),"")</f>
        <v>6</v>
      </c>
      <c r="Z526" s="36">
        <f>IFERROR(IF(Y526=0,"",ROUNDUP(Y526/H526,0)*0.00627),"")</f>
        <v>1.2540000000000001E-2</v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4.8</v>
      </c>
      <c r="BN526" s="64">
        <f>IFERROR(Y526*I526/H526,"0")</f>
        <v>7.2</v>
      </c>
      <c r="BO526" s="64">
        <f>IFERROR(1/J526*(X526/H526),"0")</f>
        <v>6.6666666666666662E-3</v>
      </c>
      <c r="BP526" s="64">
        <f>IFERROR(1/J526*(Y526/H526),"0")</f>
        <v>0.01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1.3333333333333333</v>
      </c>
      <c r="Y527" s="763">
        <f>IFERROR(Y526/H526,"0")</f>
        <v>2</v>
      </c>
      <c r="Z527" s="763">
        <f>IFERROR(IF(Z526="",0,Z526),"0")</f>
        <v>1.2540000000000001E-2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4</v>
      </c>
      <c r="Y528" s="763">
        <f>IFERROR(SUM(Y526:Y526),"0")</f>
        <v>6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59</v>
      </c>
      <c r="Y548" s="762">
        <f t="shared" si="94"/>
        <v>63.36</v>
      </c>
      <c r="Z548" s="36">
        <f t="shared" si="95"/>
        <v>0.14352000000000001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63.022727272727266</v>
      </c>
      <c r="BN548" s="64">
        <f t="shared" si="97"/>
        <v>67.679999999999993</v>
      </c>
      <c r="BO548" s="64">
        <f t="shared" si="98"/>
        <v>0.1074446386946387</v>
      </c>
      <c r="BP548" s="64">
        <f t="shared" si="99"/>
        <v>0.11538461538461539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299</v>
      </c>
      <c r="Y550" s="762">
        <f t="shared" si="94"/>
        <v>300.96000000000004</v>
      </c>
      <c r="Z550" s="36">
        <f t="shared" si="95"/>
        <v>0.68171999999999999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319.38636363636363</v>
      </c>
      <c r="BN550" s="64">
        <f t="shared" si="97"/>
        <v>321.48</v>
      </c>
      <c r="BO550" s="64">
        <f t="shared" si="98"/>
        <v>0.5445075757575758</v>
      </c>
      <c r="BP550" s="64">
        <f t="shared" si="99"/>
        <v>0.54807692307692313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67.803030303030297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69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0.82523999999999997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358</v>
      </c>
      <c r="Y557" s="763">
        <f>IFERROR(SUM(Y545:Y555),"0")</f>
        <v>364.32000000000005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276</v>
      </c>
      <c r="Y559" s="762">
        <f>IFERROR(IF(X559="",0,CEILING((X559/$H559),1)*$H559),"")</f>
        <v>279.84000000000003</v>
      </c>
      <c r="Z559" s="36">
        <f>IFERROR(IF(Y559=0,"",ROUNDUP(Y559/H559,0)*0.01196),"")</f>
        <v>0.63388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294.81818181818176</v>
      </c>
      <c r="BN559" s="64">
        <f>IFERROR(Y559*I559/H559,"0")</f>
        <v>298.92</v>
      </c>
      <c r="BO559" s="64">
        <f>IFERROR(1/J559*(X559/H559),"0")</f>
        <v>0.5026223776223776</v>
      </c>
      <c r="BP559" s="64">
        <f>IFERROR(1/J559*(Y559/H559),"0")</f>
        <v>0.50961538461538469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52.272727272727273</v>
      </c>
      <c r="Y562" s="763">
        <f>IFERROR(Y559/H559,"0")+IFERROR(Y560/H560,"0")+IFERROR(Y561/H561,"0")</f>
        <v>53</v>
      </c>
      <c r="Z562" s="763">
        <f>IFERROR(IF(Z559="",0,Z559),"0")+IFERROR(IF(Z560="",0,Z560),"0")+IFERROR(IF(Z561="",0,Z561),"0")</f>
        <v>0.63388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276</v>
      </c>
      <c r="Y563" s="763">
        <f>IFERROR(SUM(Y559:Y561),"0")</f>
        <v>279.84000000000003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14</v>
      </c>
      <c r="Y566" s="762">
        <f t="shared" si="100"/>
        <v>15.84</v>
      </c>
      <c r="Z566" s="36">
        <f>IFERROR(IF(Y566=0,"",ROUNDUP(Y566/H566,0)*0.01196),"")</f>
        <v>3.5880000000000002E-2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14.954545454545453</v>
      </c>
      <c r="BN566" s="64">
        <f t="shared" si="102"/>
        <v>16.919999999999998</v>
      </c>
      <c r="BO566" s="64">
        <f t="shared" si="103"/>
        <v>2.5495337995337996E-2</v>
      </c>
      <c r="BP566" s="64">
        <f t="shared" si="104"/>
        <v>2.8846153846153848E-2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199</v>
      </c>
      <c r="Y567" s="762">
        <f t="shared" si="100"/>
        <v>200.64000000000001</v>
      </c>
      <c r="Z567" s="36">
        <f>IFERROR(IF(Y567=0,"",ROUNDUP(Y567/H567,0)*0.01196),"")</f>
        <v>0.45448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212.56818181818178</v>
      </c>
      <c r="BN567" s="64">
        <f t="shared" si="102"/>
        <v>214.32</v>
      </c>
      <c r="BO567" s="64">
        <f t="shared" si="103"/>
        <v>0.36239801864801863</v>
      </c>
      <c r="BP567" s="64">
        <f t="shared" si="104"/>
        <v>0.36538461538461542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40.340909090909086</v>
      </c>
      <c r="Y574" s="763">
        <f>IFERROR(Y565/H565,"0")+IFERROR(Y566/H566,"0")+IFERROR(Y567/H567,"0")+IFERROR(Y568/H568,"0")+IFERROR(Y569/H569,"0")+IFERROR(Y570/H570,"0")+IFERROR(Y571/H571,"0")+IFERROR(Y572/H572,"0")+IFERROR(Y573/H573,"0")</f>
        <v>41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0.49036000000000002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213</v>
      </c>
      <c r="Y575" s="763">
        <f>IFERROR(SUM(Y565:Y573),"0")</f>
        <v>216.48000000000002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277</v>
      </c>
      <c r="Y617" s="762">
        <f t="shared" ref="Y617:Y624" si="115">IFERROR(IF(X617="",0,CEILING((X617/$H617),1)*$H617),"")</f>
        <v>280.8</v>
      </c>
      <c r="Z617" s="36">
        <f>IFERROR(IF(Y617=0,"",ROUNDUP(Y617/H617,0)*0.02175),"")</f>
        <v>0.78299999999999992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297.02923076923082</v>
      </c>
      <c r="BN617" s="64">
        <f t="shared" ref="BN617:BN624" si="117">IFERROR(Y617*I617/H617,"0")</f>
        <v>301.10400000000004</v>
      </c>
      <c r="BO617" s="64">
        <f t="shared" ref="BO617:BO624" si="118">IFERROR(1/J617*(X617/H617),"0")</f>
        <v>0.63415750915750912</v>
      </c>
      <c r="BP617" s="64">
        <f t="shared" ref="BP617:BP624" si="119">IFERROR(1/J617*(Y617/H617),"0")</f>
        <v>0.64285714285714279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35.512820512820511</v>
      </c>
      <c r="Y625" s="763">
        <f>IFERROR(Y617/H617,"0")+IFERROR(Y618/H618,"0")+IFERROR(Y619/H619,"0")+IFERROR(Y620/H620,"0")+IFERROR(Y621/H621,"0")+IFERROR(Y622/H622,"0")+IFERROR(Y623/H623,"0")+IFERROR(Y624/H624,"0")</f>
        <v>36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0.78299999999999992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277</v>
      </c>
      <c r="Y626" s="763">
        <f>IFERROR(SUM(Y617:Y624),"0")</f>
        <v>280.8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6896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7017.44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7253.8788552903043</v>
      </c>
      <c r="Y653" s="763">
        <f>IFERROR(SUM(BN22:BN649),"0")</f>
        <v>7382.8200000000006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12</v>
      </c>
      <c r="Y654" s="38">
        <f>ROUNDUP(SUM(BP22:BP649),0)</f>
        <v>13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7553.8788552903043</v>
      </c>
      <c r="Y655" s="763">
        <f>GrossWeightTotalR+PalletQtyTotalR*25</f>
        <v>7707.8200000000006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900.13207794759512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918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13.861579999999998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75.600000000000009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112.8</v>
      </c>
      <c r="E662" s="46">
        <f>IFERROR(Y107*1,"0")+IFERROR(Y108*1,"0")+IFERROR(Y109*1,"0")+IFERROR(Y110*1,"0")+IFERROR(Y114*1,"0")+IFERROR(Y115*1,"0")+IFERROR(Y116*1,"0")+IFERROR(Y117*1,"0")+IFERROR(Y118*1,"0")</f>
        <v>428.4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410.4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58.800000000000004</v>
      </c>
      <c r="I662" s="46">
        <f>IFERROR(Y191*1,"0")+IFERROR(Y195*1,"0")+IFERROR(Y196*1,"0")+IFERROR(Y197*1,"0")+IFERROR(Y198*1,"0")+IFERROR(Y199*1,"0")+IFERROR(Y200*1,"0")+IFERROR(Y201*1,"0")+IFERROR(Y202*1,"0")</f>
        <v>105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743.4</v>
      </c>
      <c r="K662" s="46">
        <f>IFERROR(Y251*1,"0")+IFERROR(Y252*1,"0")+IFERROR(Y253*1,"0")+IFERROR(Y254*1,"0")+IFERROR(Y255*1,"0")+IFERROR(Y256*1,"0")+IFERROR(Y257*1,"0")+IFERROR(Y258*1,"0")</f>
        <v>15.6</v>
      </c>
      <c r="L662" s="46">
        <f>IFERROR(Y263*1,"0")+IFERROR(Y264*1,"0")+IFERROR(Y265*1,"0")+IFERROR(Y266*1,"0")+IFERROR(Y267*1,"0")+IFERROR(Y268*1,"0")+IFERROR(Y269*1,"0")+IFERROR(Y270*1,"0")+IFERROR(Y271*1,"0")+IFERROR(Y275*1,"0")</f>
        <v>23.6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75.600000000000009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3396.6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265.2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45.6</v>
      </c>
      <c r="Z662" s="46">
        <f>IFERROR(Y510*1,"0")+IFERROR(Y514*1,"0")+IFERROR(Y515*1,"0")+IFERROR(Y516*1,"0")+IFERROR(Y517*1,"0")+IFERROR(Y518*1,"0")+IFERROR(Y522*1,"0")+IFERROR(Y526*1,"0")</f>
        <v>119.4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860.6400000000001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280.8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2024-11-08T08:26:42Z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