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N25" i="1" l="1"/>
  <c r="W22" i="1"/>
  <c r="N109" i="1" l="1"/>
  <c r="N108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4" i="1"/>
  <c r="AI135" i="1"/>
  <c r="AI136" i="1"/>
  <c r="AI137" i="1"/>
  <c r="AI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9" i="1"/>
  <c r="AH91" i="1"/>
  <c r="AH92" i="1"/>
  <c r="AH93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4" i="1"/>
  <c r="AH135" i="1"/>
  <c r="AH136" i="1"/>
  <c r="AH137" i="1"/>
  <c r="AH7" i="1"/>
  <c r="AH6" i="1" s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4" i="1"/>
  <c r="AG135" i="1"/>
  <c r="AG136" i="1"/>
  <c r="AG13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4" i="1"/>
  <c r="AF135" i="1"/>
  <c r="AF136" i="1"/>
  <c r="AF13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4" i="1"/>
  <c r="AE135" i="1"/>
  <c r="AE136" i="1"/>
  <c r="AE13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Z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Y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7" i="1"/>
  <c r="AD12" i="1"/>
  <c r="AD13" i="1"/>
  <c r="AD14" i="1"/>
  <c r="AD21" i="1"/>
  <c r="AD22" i="1"/>
  <c r="AD42" i="1"/>
  <c r="AD43" i="1"/>
  <c r="AD60" i="1"/>
  <c r="AD62" i="1"/>
  <c r="AD69" i="1"/>
  <c r="AD87" i="1"/>
  <c r="AD89" i="1"/>
  <c r="AD6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4" i="1"/>
  <c r="N135" i="1"/>
  <c r="N136" i="1"/>
  <c r="N13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4" i="1"/>
  <c r="L135" i="1"/>
  <c r="L136" i="1"/>
  <c r="L13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7" i="1"/>
  <c r="AB6" i="1"/>
  <c r="AC6" i="1"/>
  <c r="AF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7" i="1"/>
  <c r="E6" i="1"/>
  <c r="F6" i="1"/>
  <c r="AL6" i="1" l="1"/>
  <c r="AK6" i="1"/>
  <c r="Y41" i="1"/>
  <c r="Y66" i="1"/>
  <c r="Z110" i="1"/>
  <c r="AJ6" i="1"/>
  <c r="W6" i="1"/>
  <c r="M6" i="1"/>
  <c r="L6" i="1"/>
  <c r="K6" i="1"/>
  <c r="J6" i="1"/>
</calcChain>
</file>

<file path=xl/sharedStrings.xml><?xml version="1.0" encoding="utf-8"?>
<sst xmlns="http://schemas.openxmlformats.org/spreadsheetml/2006/main" count="321" uniqueCount="170">
  <si>
    <t>Период: 16.10.2024 - 23.10.2024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</si>
  <si>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</si>
  <si>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</si>
  <si>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</si>
  <si>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</si>
  <si>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</si>
  <si>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</si>
  <si>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</si>
  <si>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</si>
  <si>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</si>
  <si>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</si>
  <si>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</si>
  <si>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</si>
  <si>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</si>
  <si>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</si>
  <si>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</si>
  <si>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</si>
  <si>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</si>
  <si>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</si>
  <si>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</si>
  <si>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</si>
  <si>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</si>
  <si>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</si>
  <si>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</si>
  <si>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</si>
  <si>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</si>
  <si>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</si>
  <si>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</si>
  <si>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</si>
  <si>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</si>
  <si>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</si>
  <si>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</si>
  <si>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</si>
  <si>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</si>
  <si>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</si>
  <si>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</si>
  <si>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</si>
  <si>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</si>
  <si>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</si>
  <si>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</si>
  <si>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</si>
  <si>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</si>
  <si>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</si>
  <si>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</si>
  <si>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</si>
  <si>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</si>
  <si>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</si>
  <si>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</si>
  <si>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</si>
  <si>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</si>
  <si>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</si>
  <si>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</si>
  <si>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</si>
  <si>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</si>
  <si>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</si>
  <si>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</si>
  <si>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</si>
  <si>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</si>
  <si>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</si>
  <si>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</si>
  <si>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</si>
  <si>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</si>
  <si>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</si>
  <si>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</si>
  <si>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</si>
  <si>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</si>
  <si>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</si>
  <si>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</si>
  <si>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</si>
  <si>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</si>
  <si>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</si>
  <si>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</si>
  <si>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</si>
  <si>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</si>
  <si>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</si>
  <si>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</si>
  <si>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</si>
  <si>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</si>
  <si>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</si>
  <si>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</si>
  <si>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</si>
  <si>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</si>
  <si>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</si>
  <si>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</si>
  <si>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</si>
  <si>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</si>
  <si>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</si>
  <si>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</si>
  <si>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</si>
  <si>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</si>
  <si>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</si>
  <si>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</si>
  <si>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</si>
  <si>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</si>
  <si>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</si>
  <si>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</si>
  <si>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</si>
  <si>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</si>
  <si>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</si>
  <si>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</si>
  <si>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</si>
  <si>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</si>
  <si>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</si>
  <si>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</si>
  <si>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</si>
  <si>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</si>
  <si>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</si>
  <si>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</si>
  <si>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</si>
  <si>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</si>
  <si>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</si>
  <si>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</si>
  <si>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</si>
  <si>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</si>
  <si>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</si>
  <si>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</si>
  <si>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</si>
  <si>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</si>
  <si>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</si>
  <si>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</si>
  <si>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</si>
  <si>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</si>
  <si>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</si>
  <si>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</si>
  <si>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</si>
  <si>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</si>
  <si>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</si>
  <si>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</si>
  <si>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</si>
  <si>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</si>
  <si>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</si>
  <si>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</si>
  <si>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</si>
  <si>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</si>
  <si>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</si>
  <si>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</si>
  <si>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</si>
  <si>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</si>
  <si>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</si>
  <si>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</si>
  <si>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</si>
  <si>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</si>
  <si>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</si>
  <si>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</si>
  <si>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</si>
  <si>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</si>
  <si>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</si>
  <si>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</si>
  <si>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</si>
  <si>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</si>
  <si>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</si>
  <si>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</si>
  <si>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</si>
  <si>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</si>
  <si>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</si>
  <si>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</si>
  <si>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</si>
  <si>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нов23,10,</t>
  </si>
  <si>
    <t>24,10,</t>
  </si>
  <si>
    <t>25,10,</t>
  </si>
  <si>
    <t>29,10д</t>
  </si>
  <si>
    <t>28,10,</t>
  </si>
  <si>
    <t>29,10,</t>
  </si>
  <si>
    <t>03,10,</t>
  </si>
  <si>
    <t>11,10,</t>
  </si>
  <si>
    <t>18,10,</t>
  </si>
  <si>
    <t>23,10,</t>
  </si>
  <si>
    <t>12т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</si>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</sst>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10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3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11.10.2024 - 18.10.2024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21,10,2</v>
          </cell>
          <cell r="M5" t="str">
            <v>22,10,</v>
          </cell>
          <cell r="N5" t="str">
            <v>22,10д</v>
          </cell>
          <cell r="O5" t="str">
            <v>29,10д</v>
          </cell>
          <cell r="V5" t="str">
            <v>24,10,</v>
          </cell>
          <cell r="X5" t="str">
            <v>25,10,</v>
          </cell>
          <cell r="AE5" t="str">
            <v>27,09,</v>
          </cell>
          <cell r="AF5" t="str">
            <v>03,10,</v>
          </cell>
          <cell r="AG5" t="str">
            <v>11,10,</v>
          </cell>
          <cell r="AH5" t="str">
            <v>18,10,</v>
          </cell>
        </row>
        <row r="6">
          <cell r="E6">
            <v>114500.58499999998</v>
          </cell>
          <cell r="F6">
            <v>81689.281000000032</v>
          </cell>
          <cell r="J6">
            <v>116268.599</v>
          </cell>
          <cell r="K6">
            <v>-1768.0140000000001</v>
          </cell>
          <cell r="L6">
            <v>21040</v>
          </cell>
          <cell r="M6">
            <v>29500</v>
          </cell>
          <cell r="N6">
            <v>7400</v>
          </cell>
          <cell r="O6">
            <v>3000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28250</v>
          </cell>
          <cell r="W6">
            <v>20850.117000000006</v>
          </cell>
          <cell r="X6">
            <v>30160</v>
          </cell>
          <cell r="AA6">
            <v>0</v>
          </cell>
          <cell r="AB6">
            <v>0</v>
          </cell>
          <cell r="AC6">
            <v>0</v>
          </cell>
          <cell r="AD6">
            <v>10250</v>
          </cell>
          <cell r="AE6">
            <v>21834.809200000007</v>
          </cell>
          <cell r="AF6">
            <v>22338.856999999996</v>
          </cell>
          <cell r="AG6">
            <v>20118.784999999996</v>
          </cell>
          <cell r="AH6">
            <v>20410.737000000001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537.91499999999996</v>
          </cell>
          <cell r="D7">
            <v>388.60599999999999</v>
          </cell>
          <cell r="E7">
            <v>508.536</v>
          </cell>
          <cell r="F7">
            <v>394.60899999999998</v>
          </cell>
          <cell r="G7" t="str">
            <v>н</v>
          </cell>
          <cell r="H7">
            <v>1</v>
          </cell>
          <cell r="I7">
            <v>45</v>
          </cell>
          <cell r="J7">
            <v>502.137</v>
          </cell>
          <cell r="K7">
            <v>6.3990000000000009</v>
          </cell>
          <cell r="L7">
            <v>200</v>
          </cell>
          <cell r="M7">
            <v>170</v>
          </cell>
          <cell r="N7">
            <v>0</v>
          </cell>
          <cell r="V7">
            <v>60</v>
          </cell>
          <cell r="W7">
            <v>101.7072</v>
          </cell>
          <cell r="X7">
            <v>150</v>
          </cell>
          <cell r="Y7">
            <v>9.5824976009564704</v>
          </cell>
          <cell r="Z7">
            <v>3.8798531470731668</v>
          </cell>
          <cell r="AD7">
            <v>0</v>
          </cell>
          <cell r="AE7">
            <v>127.583</v>
          </cell>
          <cell r="AF7">
            <v>130.57059999999998</v>
          </cell>
          <cell r="AG7">
            <v>96.747600000000006</v>
          </cell>
          <cell r="AH7">
            <v>111.324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418.55099999999999</v>
          </cell>
          <cell r="D8">
            <v>865.096</v>
          </cell>
          <cell r="E8">
            <v>675.88699999999994</v>
          </cell>
          <cell r="F8">
            <v>574.77599999999995</v>
          </cell>
          <cell r="G8" t="str">
            <v>ябл</v>
          </cell>
          <cell r="H8">
            <v>1</v>
          </cell>
          <cell r="I8">
            <v>45</v>
          </cell>
          <cell r="J8">
            <v>649.05700000000002</v>
          </cell>
          <cell r="K8">
            <v>26.829999999999927</v>
          </cell>
          <cell r="L8">
            <v>200</v>
          </cell>
          <cell r="M8">
            <v>220</v>
          </cell>
          <cell r="N8">
            <v>0</v>
          </cell>
          <cell r="V8">
            <v>100</v>
          </cell>
          <cell r="W8">
            <v>135.17739999999998</v>
          </cell>
          <cell r="X8">
            <v>190</v>
          </cell>
          <cell r="Y8">
            <v>9.5043698132971937</v>
          </cell>
          <cell r="Z8">
            <v>4.2520125405578151</v>
          </cell>
          <cell r="AD8">
            <v>0</v>
          </cell>
          <cell r="AE8">
            <v>111.91220000000001</v>
          </cell>
          <cell r="AF8">
            <v>138.77119999999999</v>
          </cell>
          <cell r="AG8">
            <v>134.17419999999998</v>
          </cell>
          <cell r="AH8">
            <v>135.76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1331.8920000000001</v>
          </cell>
          <cell r="D9">
            <v>888.32600000000002</v>
          </cell>
          <cell r="E9">
            <v>1168.1569999999999</v>
          </cell>
          <cell r="F9">
            <v>1014.408</v>
          </cell>
          <cell r="G9" t="str">
            <v>н</v>
          </cell>
          <cell r="H9">
            <v>1</v>
          </cell>
          <cell r="I9">
            <v>45</v>
          </cell>
          <cell r="J9">
            <v>1154.47</v>
          </cell>
          <cell r="K9">
            <v>13.686999999999898</v>
          </cell>
          <cell r="L9">
            <v>100</v>
          </cell>
          <cell r="M9">
            <v>340</v>
          </cell>
          <cell r="N9">
            <v>0</v>
          </cell>
          <cell r="V9">
            <v>450</v>
          </cell>
          <cell r="W9">
            <v>233.63139999999999</v>
          </cell>
          <cell r="X9">
            <v>320</v>
          </cell>
          <cell r="Y9">
            <v>9.5210147266163716</v>
          </cell>
          <cell r="Z9">
            <v>4.3419163691181923</v>
          </cell>
          <cell r="AD9">
            <v>0</v>
          </cell>
          <cell r="AE9">
            <v>342.17600000000004</v>
          </cell>
          <cell r="AF9">
            <v>336.75220000000002</v>
          </cell>
          <cell r="AG9">
            <v>238.67959999999999</v>
          </cell>
          <cell r="AH9">
            <v>314.37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85.567999999999998</v>
          </cell>
          <cell r="D10">
            <v>91.653000000000006</v>
          </cell>
          <cell r="E10">
            <v>108.17400000000001</v>
          </cell>
          <cell r="F10">
            <v>50.707000000000001</v>
          </cell>
          <cell r="G10">
            <v>0</v>
          </cell>
          <cell r="H10">
            <v>0</v>
          </cell>
          <cell r="I10">
            <v>40</v>
          </cell>
          <cell r="J10">
            <v>156.75399999999999</v>
          </cell>
          <cell r="K10">
            <v>-48.579999999999984</v>
          </cell>
          <cell r="L10">
            <v>0</v>
          </cell>
          <cell r="M10">
            <v>0</v>
          </cell>
          <cell r="N10">
            <v>0</v>
          </cell>
          <cell r="W10">
            <v>21.634800000000002</v>
          </cell>
          <cell r="Y10">
            <v>2.3437702220496606</v>
          </cell>
          <cell r="Z10">
            <v>2.3437702220496606</v>
          </cell>
          <cell r="AD10">
            <v>0</v>
          </cell>
          <cell r="AE10">
            <v>34.016199999999998</v>
          </cell>
          <cell r="AF10">
            <v>34.5642</v>
          </cell>
          <cell r="AG10">
            <v>36.642200000000003</v>
          </cell>
          <cell r="AH10">
            <v>3.93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110</v>
          </cell>
          <cell r="D11">
            <v>8</v>
          </cell>
          <cell r="E11">
            <v>40</v>
          </cell>
          <cell r="F11">
            <v>69</v>
          </cell>
          <cell r="G11">
            <v>0</v>
          </cell>
          <cell r="H11">
            <v>0</v>
          </cell>
          <cell r="I11">
            <v>45</v>
          </cell>
          <cell r="J11">
            <v>252</v>
          </cell>
          <cell r="K11">
            <v>-212</v>
          </cell>
          <cell r="L11">
            <v>0</v>
          </cell>
          <cell r="M11">
            <v>0</v>
          </cell>
          <cell r="N11">
            <v>0</v>
          </cell>
          <cell r="W11">
            <v>8</v>
          </cell>
          <cell r="Y11">
            <v>8.625</v>
          </cell>
          <cell r="Z11">
            <v>8.625</v>
          </cell>
          <cell r="AD11">
            <v>0</v>
          </cell>
          <cell r="AE11">
            <v>44.8</v>
          </cell>
          <cell r="AF11">
            <v>57.8</v>
          </cell>
          <cell r="AG11">
            <v>36.799999999999997</v>
          </cell>
          <cell r="AH11">
            <v>1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1294</v>
          </cell>
          <cell r="D12">
            <v>2329</v>
          </cell>
          <cell r="E12">
            <v>2310</v>
          </cell>
          <cell r="F12">
            <v>1284</v>
          </cell>
          <cell r="G12" t="str">
            <v>ябл</v>
          </cell>
          <cell r="H12">
            <v>0.4</v>
          </cell>
          <cell r="I12">
            <v>45</v>
          </cell>
          <cell r="J12">
            <v>2540</v>
          </cell>
          <cell r="K12">
            <v>-230</v>
          </cell>
          <cell r="L12">
            <v>300</v>
          </cell>
          <cell r="M12">
            <v>600</v>
          </cell>
          <cell r="N12">
            <v>0</v>
          </cell>
          <cell r="V12">
            <v>950</v>
          </cell>
          <cell r="W12">
            <v>388</v>
          </cell>
          <cell r="X12">
            <v>550</v>
          </cell>
          <cell r="Y12">
            <v>9.4948453608247423</v>
          </cell>
          <cell r="Z12">
            <v>3.3092783505154637</v>
          </cell>
          <cell r="AD12">
            <v>370</v>
          </cell>
          <cell r="AE12">
            <v>371</v>
          </cell>
          <cell r="AF12">
            <v>331.4</v>
          </cell>
          <cell r="AG12">
            <v>351.8</v>
          </cell>
          <cell r="AH12">
            <v>553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2780</v>
          </cell>
          <cell r="D13">
            <v>2126</v>
          </cell>
          <cell r="E13">
            <v>2937</v>
          </cell>
          <cell r="F13">
            <v>1889</v>
          </cell>
          <cell r="G13">
            <v>0</v>
          </cell>
          <cell r="H13">
            <v>0.45</v>
          </cell>
          <cell r="I13">
            <v>45</v>
          </cell>
          <cell r="J13">
            <v>2957</v>
          </cell>
          <cell r="K13">
            <v>-20</v>
          </cell>
          <cell r="L13">
            <v>800</v>
          </cell>
          <cell r="M13">
            <v>800</v>
          </cell>
          <cell r="N13">
            <v>0</v>
          </cell>
          <cell r="V13">
            <v>850</v>
          </cell>
          <cell r="W13">
            <v>540.6</v>
          </cell>
          <cell r="X13">
            <v>800</v>
          </cell>
          <cell r="Y13">
            <v>9.5061043285238611</v>
          </cell>
          <cell r="Z13">
            <v>3.4942656307806139</v>
          </cell>
          <cell r="AD13">
            <v>234</v>
          </cell>
          <cell r="AE13">
            <v>739.8</v>
          </cell>
          <cell r="AF13">
            <v>717.8</v>
          </cell>
          <cell r="AG13">
            <v>501.2</v>
          </cell>
          <cell r="AH13">
            <v>547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1424</v>
          </cell>
          <cell r="D14">
            <v>6271</v>
          </cell>
          <cell r="E14">
            <v>5316</v>
          </cell>
          <cell r="F14">
            <v>2278</v>
          </cell>
          <cell r="G14">
            <v>0</v>
          </cell>
          <cell r="H14">
            <v>0.45</v>
          </cell>
          <cell r="I14">
            <v>45</v>
          </cell>
          <cell r="J14">
            <v>5351</v>
          </cell>
          <cell r="K14">
            <v>-35</v>
          </cell>
          <cell r="L14">
            <v>1600</v>
          </cell>
          <cell r="M14">
            <v>1400</v>
          </cell>
          <cell r="N14">
            <v>800</v>
          </cell>
          <cell r="V14">
            <v>1700</v>
          </cell>
          <cell r="W14">
            <v>973.2</v>
          </cell>
          <cell r="X14">
            <v>1500</v>
          </cell>
          <cell r="Y14">
            <v>9.533497739416358</v>
          </cell>
          <cell r="Z14">
            <v>2.3407316070694613</v>
          </cell>
          <cell r="AD14">
            <v>450</v>
          </cell>
          <cell r="AE14">
            <v>607.6</v>
          </cell>
          <cell r="AF14">
            <v>724.6</v>
          </cell>
          <cell r="AG14">
            <v>793.4</v>
          </cell>
          <cell r="AH14">
            <v>1145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227</v>
          </cell>
          <cell r="D15">
            <v>102</v>
          </cell>
          <cell r="E15">
            <v>197</v>
          </cell>
          <cell r="F15">
            <v>122</v>
          </cell>
          <cell r="G15">
            <v>0</v>
          </cell>
          <cell r="H15">
            <v>0</v>
          </cell>
          <cell r="I15">
            <v>40</v>
          </cell>
          <cell r="J15">
            <v>216</v>
          </cell>
          <cell r="K15">
            <v>-19</v>
          </cell>
          <cell r="L15">
            <v>0</v>
          </cell>
          <cell r="M15">
            <v>0</v>
          </cell>
          <cell r="N15">
            <v>0</v>
          </cell>
          <cell r="W15">
            <v>39.4</v>
          </cell>
          <cell r="Y15">
            <v>3.0964467005076144</v>
          </cell>
          <cell r="Z15">
            <v>3.0964467005076144</v>
          </cell>
          <cell r="AD15">
            <v>0</v>
          </cell>
          <cell r="AE15">
            <v>53.8</v>
          </cell>
          <cell r="AF15">
            <v>59.2</v>
          </cell>
          <cell r="AG15">
            <v>45.2</v>
          </cell>
          <cell r="AH15">
            <v>9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29</v>
          </cell>
          <cell r="D16">
            <v>133</v>
          </cell>
          <cell r="E16">
            <v>69</v>
          </cell>
          <cell r="F16">
            <v>90</v>
          </cell>
          <cell r="G16">
            <v>0</v>
          </cell>
          <cell r="H16">
            <v>0.4</v>
          </cell>
          <cell r="I16">
            <v>50</v>
          </cell>
          <cell r="J16">
            <v>74</v>
          </cell>
          <cell r="K16">
            <v>-5</v>
          </cell>
          <cell r="L16">
            <v>0</v>
          </cell>
          <cell r="M16">
            <v>0</v>
          </cell>
          <cell r="N16">
            <v>0</v>
          </cell>
          <cell r="V16">
            <v>30</v>
          </cell>
          <cell r="W16">
            <v>13.8</v>
          </cell>
          <cell r="X16">
            <v>20</v>
          </cell>
          <cell r="Y16">
            <v>10.144927536231883</v>
          </cell>
          <cell r="Z16">
            <v>6.5217391304347823</v>
          </cell>
          <cell r="AD16">
            <v>0</v>
          </cell>
          <cell r="AE16">
            <v>14.4</v>
          </cell>
          <cell r="AF16">
            <v>12.8</v>
          </cell>
          <cell r="AG16">
            <v>12.6</v>
          </cell>
          <cell r="AH16">
            <v>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384</v>
          </cell>
          <cell r="D17">
            <v>414</v>
          </cell>
          <cell r="E17">
            <v>243</v>
          </cell>
          <cell r="F17">
            <v>550</v>
          </cell>
          <cell r="G17">
            <v>0</v>
          </cell>
          <cell r="H17">
            <v>0.17</v>
          </cell>
          <cell r="I17">
            <v>180</v>
          </cell>
          <cell r="J17">
            <v>248</v>
          </cell>
          <cell r="K17">
            <v>-5</v>
          </cell>
          <cell r="L17">
            <v>0</v>
          </cell>
          <cell r="M17">
            <v>0</v>
          </cell>
          <cell r="N17">
            <v>0</v>
          </cell>
          <cell r="W17">
            <v>48.6</v>
          </cell>
          <cell r="X17">
            <v>200</v>
          </cell>
          <cell r="Y17">
            <v>15.432098765432098</v>
          </cell>
          <cell r="Z17">
            <v>11.316872427983538</v>
          </cell>
          <cell r="AD17">
            <v>0</v>
          </cell>
          <cell r="AE17">
            <v>53</v>
          </cell>
          <cell r="AF17">
            <v>69.400000000000006</v>
          </cell>
          <cell r="AG17">
            <v>46.8</v>
          </cell>
          <cell r="AH17">
            <v>49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198</v>
          </cell>
          <cell r="D18">
            <v>368</v>
          </cell>
          <cell r="E18">
            <v>347</v>
          </cell>
          <cell r="F18">
            <v>216</v>
          </cell>
          <cell r="G18">
            <v>0</v>
          </cell>
          <cell r="H18">
            <v>0.3</v>
          </cell>
          <cell r="I18">
            <v>40</v>
          </cell>
          <cell r="J18">
            <v>379</v>
          </cell>
          <cell r="K18">
            <v>-32</v>
          </cell>
          <cell r="L18">
            <v>30</v>
          </cell>
          <cell r="M18">
            <v>90</v>
          </cell>
          <cell r="N18">
            <v>0</v>
          </cell>
          <cell r="V18">
            <v>220</v>
          </cell>
          <cell r="W18">
            <v>69.400000000000006</v>
          </cell>
          <cell r="X18">
            <v>110</v>
          </cell>
          <cell r="Y18">
            <v>9.596541786743515</v>
          </cell>
          <cell r="Z18">
            <v>3.1123919308357344</v>
          </cell>
          <cell r="AD18">
            <v>0</v>
          </cell>
          <cell r="AE18">
            <v>70.400000000000006</v>
          </cell>
          <cell r="AF18">
            <v>66.8</v>
          </cell>
          <cell r="AG18">
            <v>61.2</v>
          </cell>
          <cell r="AH18">
            <v>59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1747</v>
          </cell>
          <cell r="D19">
            <v>1529</v>
          </cell>
          <cell r="E19">
            <v>1280</v>
          </cell>
          <cell r="F19">
            <v>1966</v>
          </cell>
          <cell r="G19">
            <v>0</v>
          </cell>
          <cell r="H19">
            <v>0.17</v>
          </cell>
          <cell r="I19">
            <v>180</v>
          </cell>
          <cell r="J19">
            <v>1290</v>
          </cell>
          <cell r="K19">
            <v>-10</v>
          </cell>
          <cell r="L19">
            <v>0</v>
          </cell>
          <cell r="M19">
            <v>0</v>
          </cell>
          <cell r="N19">
            <v>0</v>
          </cell>
          <cell r="W19">
            <v>256</v>
          </cell>
          <cell r="X19">
            <v>2000</v>
          </cell>
          <cell r="Y19">
            <v>15.4921875</v>
          </cell>
          <cell r="Z19">
            <v>7.6796875</v>
          </cell>
          <cell r="AD19">
            <v>0</v>
          </cell>
          <cell r="AE19">
            <v>269.2</v>
          </cell>
          <cell r="AF19">
            <v>316</v>
          </cell>
          <cell r="AG19">
            <v>252.6</v>
          </cell>
          <cell r="AH19">
            <v>235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484</v>
          </cell>
          <cell r="D20">
            <v>810</v>
          </cell>
          <cell r="E20">
            <v>893</v>
          </cell>
          <cell r="F20">
            <v>393</v>
          </cell>
          <cell r="G20">
            <v>0</v>
          </cell>
          <cell r="H20">
            <v>0.35</v>
          </cell>
          <cell r="I20">
            <v>45</v>
          </cell>
          <cell r="J20">
            <v>914</v>
          </cell>
          <cell r="K20">
            <v>-21</v>
          </cell>
          <cell r="L20">
            <v>400</v>
          </cell>
          <cell r="M20">
            <v>450</v>
          </cell>
          <cell r="N20">
            <v>0</v>
          </cell>
          <cell r="V20">
            <v>200</v>
          </cell>
          <cell r="W20">
            <v>178.6</v>
          </cell>
          <cell r="X20">
            <v>260</v>
          </cell>
          <cell r="Y20">
            <v>9.5352743561030238</v>
          </cell>
          <cell r="Z20">
            <v>2.2004479283314669</v>
          </cell>
          <cell r="AD20">
            <v>0</v>
          </cell>
          <cell r="AE20">
            <v>114.2</v>
          </cell>
          <cell r="AF20">
            <v>160</v>
          </cell>
          <cell r="AG20">
            <v>136.19999999999999</v>
          </cell>
          <cell r="AH20">
            <v>167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207</v>
          </cell>
          <cell r="D21">
            <v>342</v>
          </cell>
          <cell r="E21">
            <v>394</v>
          </cell>
          <cell r="F21">
            <v>146</v>
          </cell>
          <cell r="G21" t="str">
            <v>н</v>
          </cell>
          <cell r="H21">
            <v>0.35</v>
          </cell>
          <cell r="I21">
            <v>45</v>
          </cell>
          <cell r="J21">
            <v>482</v>
          </cell>
          <cell r="K21">
            <v>-88</v>
          </cell>
          <cell r="L21">
            <v>0</v>
          </cell>
          <cell r="M21">
            <v>0</v>
          </cell>
          <cell r="N21">
            <v>0</v>
          </cell>
          <cell r="V21">
            <v>50</v>
          </cell>
          <cell r="W21">
            <v>22.4</v>
          </cell>
          <cell r="X21">
            <v>40</v>
          </cell>
          <cell r="Y21">
            <v>10.535714285714286</v>
          </cell>
          <cell r="Z21">
            <v>6.5178571428571432</v>
          </cell>
          <cell r="AD21">
            <v>282</v>
          </cell>
          <cell r="AE21">
            <v>30.6</v>
          </cell>
          <cell r="AF21">
            <v>39</v>
          </cell>
          <cell r="AG21">
            <v>20.399999999999999</v>
          </cell>
          <cell r="AH21">
            <v>6</v>
          </cell>
          <cell r="AI21" t="str">
            <v>увел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274</v>
          </cell>
          <cell r="D22">
            <v>224</v>
          </cell>
          <cell r="E22">
            <v>251</v>
          </cell>
          <cell r="F22">
            <v>232</v>
          </cell>
          <cell r="G22">
            <v>0</v>
          </cell>
          <cell r="H22">
            <v>0.35</v>
          </cell>
          <cell r="I22">
            <v>45</v>
          </cell>
          <cell r="J22">
            <v>481</v>
          </cell>
          <cell r="K22">
            <v>-230</v>
          </cell>
          <cell r="L22">
            <v>70</v>
          </cell>
          <cell r="M22">
            <v>50</v>
          </cell>
          <cell r="N22">
            <v>0</v>
          </cell>
          <cell r="V22">
            <v>30</v>
          </cell>
          <cell r="W22">
            <v>35.799999999999997</v>
          </cell>
          <cell r="X22">
            <v>30</v>
          </cell>
          <cell r="Y22">
            <v>11.508379888268157</v>
          </cell>
          <cell r="Z22">
            <v>6.4804469273743024</v>
          </cell>
          <cell r="AD22">
            <v>72</v>
          </cell>
          <cell r="AE22">
            <v>50.8</v>
          </cell>
          <cell r="AF22">
            <v>45</v>
          </cell>
          <cell r="AG22">
            <v>28.8</v>
          </cell>
          <cell r="AH22">
            <v>2</v>
          </cell>
          <cell r="AI22" t="str">
            <v>увел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800</v>
          </cell>
          <cell r="D23">
            <v>621</v>
          </cell>
          <cell r="E23">
            <v>800</v>
          </cell>
          <cell r="F23">
            <v>607</v>
          </cell>
          <cell r="G23">
            <v>0</v>
          </cell>
          <cell r="H23">
            <v>0.35</v>
          </cell>
          <cell r="I23">
            <v>45</v>
          </cell>
          <cell r="J23">
            <v>897</v>
          </cell>
          <cell r="K23">
            <v>-97</v>
          </cell>
          <cell r="L23">
            <v>400</v>
          </cell>
          <cell r="M23">
            <v>350</v>
          </cell>
          <cell r="N23">
            <v>0</v>
          </cell>
          <cell r="V23">
            <v>100</v>
          </cell>
          <cell r="W23">
            <v>160</v>
          </cell>
          <cell r="X23">
            <v>100</v>
          </cell>
          <cell r="Y23">
            <v>9.7312499999999993</v>
          </cell>
          <cell r="Z23">
            <v>3.7937500000000002</v>
          </cell>
          <cell r="AD23">
            <v>0</v>
          </cell>
          <cell r="AE23">
            <v>184.2</v>
          </cell>
          <cell r="AF23">
            <v>202.2</v>
          </cell>
          <cell r="AG23">
            <v>141.19999999999999</v>
          </cell>
          <cell r="AH23">
            <v>126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291.18599999999998</v>
          </cell>
          <cell r="D24">
            <v>524.26499999999999</v>
          </cell>
          <cell r="E24">
            <v>518.79200000000003</v>
          </cell>
          <cell r="F24">
            <v>285.93099999999998</v>
          </cell>
          <cell r="G24">
            <v>0</v>
          </cell>
          <cell r="H24">
            <v>1</v>
          </cell>
          <cell r="I24">
            <v>50</v>
          </cell>
          <cell r="J24">
            <v>498.14699999999999</v>
          </cell>
          <cell r="K24">
            <v>20.645000000000039</v>
          </cell>
          <cell r="L24">
            <v>250</v>
          </cell>
          <cell r="M24">
            <v>150</v>
          </cell>
          <cell r="N24">
            <v>0</v>
          </cell>
          <cell r="V24">
            <v>150</v>
          </cell>
          <cell r="W24">
            <v>103.75840000000001</v>
          </cell>
          <cell r="X24">
            <v>150</v>
          </cell>
          <cell r="Y24">
            <v>9.5021800644574306</v>
          </cell>
          <cell r="Z24">
            <v>2.7557383305833549</v>
          </cell>
          <cell r="AD24">
            <v>0</v>
          </cell>
          <cell r="AE24">
            <v>85.2072</v>
          </cell>
          <cell r="AF24">
            <v>98.292600000000007</v>
          </cell>
          <cell r="AG24">
            <v>84.664599999999993</v>
          </cell>
          <cell r="AH24">
            <v>107.776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2975.2950000000001</v>
          </cell>
          <cell r="D25">
            <v>4900.1629999999996</v>
          </cell>
          <cell r="E25">
            <v>4504.9989999999998</v>
          </cell>
          <cell r="F25">
            <v>3289.4380000000001</v>
          </cell>
          <cell r="G25">
            <v>0</v>
          </cell>
          <cell r="H25">
            <v>1</v>
          </cell>
          <cell r="I25">
            <v>50</v>
          </cell>
          <cell r="J25">
            <v>4493.8450000000003</v>
          </cell>
          <cell r="K25">
            <v>11.153999999999542</v>
          </cell>
          <cell r="L25">
            <v>500</v>
          </cell>
          <cell r="M25">
            <v>1100</v>
          </cell>
          <cell r="N25">
            <v>1000</v>
          </cell>
          <cell r="O25">
            <v>500</v>
          </cell>
          <cell r="V25">
            <v>1800</v>
          </cell>
          <cell r="W25">
            <v>900.99979999999994</v>
          </cell>
          <cell r="X25">
            <v>1200</v>
          </cell>
          <cell r="Y25">
            <v>9.86619308905507</v>
          </cell>
          <cell r="Z25">
            <v>3.650875394200976</v>
          </cell>
          <cell r="AD25">
            <v>0</v>
          </cell>
          <cell r="AE25">
            <v>997.7296</v>
          </cell>
          <cell r="AF25">
            <v>989.42679999999996</v>
          </cell>
          <cell r="AG25">
            <v>835.26919999999996</v>
          </cell>
          <cell r="AH25">
            <v>1013.572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164.12700000000001</v>
          </cell>
          <cell r="D26">
            <v>526.37</v>
          </cell>
          <cell r="E26">
            <v>309.82499999999999</v>
          </cell>
          <cell r="F26">
            <v>367.14299999999997</v>
          </cell>
          <cell r="G26">
            <v>0</v>
          </cell>
          <cell r="H26">
            <v>1</v>
          </cell>
          <cell r="I26">
            <v>50</v>
          </cell>
          <cell r="J26">
            <v>302</v>
          </cell>
          <cell r="K26">
            <v>7.8249999999999886</v>
          </cell>
          <cell r="L26">
            <v>50</v>
          </cell>
          <cell r="M26">
            <v>110</v>
          </cell>
          <cell r="N26">
            <v>0</v>
          </cell>
          <cell r="W26">
            <v>61.964999999999996</v>
          </cell>
          <cell r="X26">
            <v>80</v>
          </cell>
          <cell r="Y26">
            <v>9.7981602517550233</v>
          </cell>
          <cell r="Z26">
            <v>5.9250060518034378</v>
          </cell>
          <cell r="AD26">
            <v>0</v>
          </cell>
          <cell r="AE26">
            <v>67.474599999999995</v>
          </cell>
          <cell r="AF26">
            <v>71.290199999999999</v>
          </cell>
          <cell r="AG26">
            <v>71.169600000000003</v>
          </cell>
          <cell r="AH26">
            <v>50.643999999999998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268.12200000000001</v>
          </cell>
          <cell r="D27">
            <v>697.09199999999998</v>
          </cell>
          <cell r="E27">
            <v>548.23500000000001</v>
          </cell>
          <cell r="F27">
            <v>393.113</v>
          </cell>
          <cell r="G27">
            <v>0</v>
          </cell>
          <cell r="H27">
            <v>1</v>
          </cell>
          <cell r="I27">
            <v>50</v>
          </cell>
          <cell r="J27">
            <v>537.346</v>
          </cell>
          <cell r="K27">
            <v>10.88900000000001</v>
          </cell>
          <cell r="L27">
            <v>200</v>
          </cell>
          <cell r="M27">
            <v>150</v>
          </cell>
          <cell r="N27">
            <v>0</v>
          </cell>
          <cell r="V27">
            <v>150</v>
          </cell>
          <cell r="W27">
            <v>109.64700000000001</v>
          </cell>
          <cell r="X27">
            <v>150</v>
          </cell>
          <cell r="Y27">
            <v>9.5133747389349459</v>
          </cell>
          <cell r="Z27">
            <v>3.5852599706330315</v>
          </cell>
          <cell r="AD27">
            <v>0</v>
          </cell>
          <cell r="AE27">
            <v>111.2634</v>
          </cell>
          <cell r="AF27">
            <v>109.29459999999999</v>
          </cell>
          <cell r="AG27">
            <v>101.83920000000001</v>
          </cell>
          <cell r="AH27">
            <v>100.58799999999999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178.35499999999999</v>
          </cell>
          <cell r="D28">
            <v>238.94900000000001</v>
          </cell>
          <cell r="E28">
            <v>246.304</v>
          </cell>
          <cell r="F28">
            <v>166.64699999999999</v>
          </cell>
          <cell r="G28">
            <v>0</v>
          </cell>
          <cell r="H28">
            <v>1</v>
          </cell>
          <cell r="I28">
            <v>60</v>
          </cell>
          <cell r="J28">
            <v>235.624</v>
          </cell>
          <cell r="K28">
            <v>10.680000000000007</v>
          </cell>
          <cell r="L28">
            <v>60</v>
          </cell>
          <cell r="M28">
            <v>70</v>
          </cell>
          <cell r="N28">
            <v>0</v>
          </cell>
          <cell r="V28">
            <v>100</v>
          </cell>
          <cell r="W28">
            <v>49.260800000000003</v>
          </cell>
          <cell r="X28">
            <v>80</v>
          </cell>
          <cell r="Y28">
            <v>9.6759898337014416</v>
          </cell>
          <cell r="Z28">
            <v>3.382953585812654</v>
          </cell>
          <cell r="AD28">
            <v>0</v>
          </cell>
          <cell r="AE28">
            <v>51.201599999999999</v>
          </cell>
          <cell r="AF28">
            <v>52.255600000000001</v>
          </cell>
          <cell r="AG28">
            <v>42.767200000000003</v>
          </cell>
          <cell r="AH28">
            <v>41.045000000000002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157.32300000000001</v>
          </cell>
          <cell r="D29">
            <v>347.84500000000003</v>
          </cell>
          <cell r="E29">
            <v>213.964</v>
          </cell>
          <cell r="F29">
            <v>277.91899999999998</v>
          </cell>
          <cell r="G29">
            <v>0</v>
          </cell>
          <cell r="H29">
            <v>1</v>
          </cell>
          <cell r="I29">
            <v>60</v>
          </cell>
          <cell r="J29">
            <v>212.16800000000001</v>
          </cell>
          <cell r="K29">
            <v>1.7959999999999923</v>
          </cell>
          <cell r="L29">
            <v>0</v>
          </cell>
          <cell r="M29">
            <v>60</v>
          </cell>
          <cell r="N29">
            <v>0</v>
          </cell>
          <cell r="V29">
            <v>40</v>
          </cell>
          <cell r="W29">
            <v>42.7928</v>
          </cell>
          <cell r="X29">
            <v>40</v>
          </cell>
          <cell r="Y29">
            <v>9.7661055130769654</v>
          </cell>
          <cell r="Z29">
            <v>6.4945271167112217</v>
          </cell>
          <cell r="AD29">
            <v>0</v>
          </cell>
          <cell r="AE29">
            <v>44.059199999999997</v>
          </cell>
          <cell r="AF29">
            <v>54.850800000000007</v>
          </cell>
          <cell r="AG29">
            <v>49.910000000000004</v>
          </cell>
          <cell r="AH29">
            <v>39.835000000000001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60.92</v>
          </cell>
          <cell r="D30">
            <v>93.513000000000005</v>
          </cell>
          <cell r="E30">
            <v>12.635999999999999</v>
          </cell>
          <cell r="F30">
            <v>1.4950000000000001</v>
          </cell>
          <cell r="G30">
            <v>0</v>
          </cell>
          <cell r="H30">
            <v>1</v>
          </cell>
          <cell r="I30">
            <v>180</v>
          </cell>
          <cell r="J30">
            <v>37.503999999999998</v>
          </cell>
          <cell r="K30">
            <v>-24.867999999999999</v>
          </cell>
          <cell r="L30">
            <v>30</v>
          </cell>
          <cell r="M30">
            <v>20</v>
          </cell>
          <cell r="N30">
            <v>0</v>
          </cell>
          <cell r="W30">
            <v>2.5271999999999997</v>
          </cell>
          <cell r="X30">
            <v>20</v>
          </cell>
          <cell r="Y30">
            <v>28.290202595758156</v>
          </cell>
          <cell r="Z30">
            <v>0.59156378600823056</v>
          </cell>
          <cell r="AD30">
            <v>0</v>
          </cell>
          <cell r="AE30">
            <v>0.21059999999999998</v>
          </cell>
          <cell r="AF30">
            <v>4.6332000000000004</v>
          </cell>
          <cell r="AG30">
            <v>0</v>
          </cell>
          <cell r="AH30">
            <v>0</v>
          </cell>
          <cell r="AI30" t="str">
            <v>склад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317.00400000000002</v>
          </cell>
          <cell r="D31">
            <v>532.13699999999994</v>
          </cell>
          <cell r="E31">
            <v>413.88600000000002</v>
          </cell>
          <cell r="F31">
            <v>421.23</v>
          </cell>
          <cell r="G31">
            <v>0</v>
          </cell>
          <cell r="H31">
            <v>1</v>
          </cell>
          <cell r="I31">
            <v>60</v>
          </cell>
          <cell r="J31">
            <v>402.27699999999999</v>
          </cell>
          <cell r="K31">
            <v>11.609000000000037</v>
          </cell>
          <cell r="L31">
            <v>40</v>
          </cell>
          <cell r="M31">
            <v>130</v>
          </cell>
          <cell r="N31">
            <v>0</v>
          </cell>
          <cell r="V31">
            <v>80</v>
          </cell>
          <cell r="W31">
            <v>82.777200000000008</v>
          </cell>
          <cell r="X31">
            <v>120</v>
          </cell>
          <cell r="Y31">
            <v>9.5585499388720567</v>
          </cell>
          <cell r="Z31">
            <v>5.0887200823415144</v>
          </cell>
          <cell r="AD31">
            <v>0</v>
          </cell>
          <cell r="AE31">
            <v>93.085400000000007</v>
          </cell>
          <cell r="AF31">
            <v>104.06359999999999</v>
          </cell>
          <cell r="AG31">
            <v>88.697400000000002</v>
          </cell>
          <cell r="AH31">
            <v>88.456000000000003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117.003</v>
          </cell>
          <cell r="D32">
            <v>207.03200000000001</v>
          </cell>
          <cell r="E32">
            <v>152.68</v>
          </cell>
          <cell r="F32">
            <v>164.43600000000001</v>
          </cell>
          <cell r="G32">
            <v>0</v>
          </cell>
          <cell r="H32">
            <v>1</v>
          </cell>
          <cell r="I32">
            <v>30</v>
          </cell>
          <cell r="J32">
            <v>147.93299999999999</v>
          </cell>
          <cell r="K32">
            <v>4.7470000000000141</v>
          </cell>
          <cell r="L32">
            <v>0</v>
          </cell>
          <cell r="M32">
            <v>10</v>
          </cell>
          <cell r="N32">
            <v>0</v>
          </cell>
          <cell r="V32">
            <v>40</v>
          </cell>
          <cell r="W32">
            <v>30.536000000000001</v>
          </cell>
          <cell r="X32">
            <v>50</v>
          </cell>
          <cell r="Y32">
            <v>8.6598113701860111</v>
          </cell>
          <cell r="Z32">
            <v>5.3849882106366254</v>
          </cell>
          <cell r="AD32">
            <v>0</v>
          </cell>
          <cell r="AE32">
            <v>27.709600000000002</v>
          </cell>
          <cell r="AF32">
            <v>39.878399999999999</v>
          </cell>
          <cell r="AG32">
            <v>31.923999999999999</v>
          </cell>
          <cell r="AH32">
            <v>26.372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112.181</v>
          </cell>
          <cell r="D33">
            <v>242.29300000000001</v>
          </cell>
          <cell r="E33">
            <v>218.30500000000001</v>
          </cell>
          <cell r="F33">
            <v>115.327</v>
          </cell>
          <cell r="G33" t="str">
            <v>н</v>
          </cell>
          <cell r="H33">
            <v>1</v>
          </cell>
          <cell r="I33">
            <v>30</v>
          </cell>
          <cell r="J33">
            <v>221.03399999999999</v>
          </cell>
          <cell r="K33">
            <v>-2.728999999999985</v>
          </cell>
          <cell r="L33">
            <v>90</v>
          </cell>
          <cell r="M33">
            <v>100</v>
          </cell>
          <cell r="N33">
            <v>0</v>
          </cell>
          <cell r="V33">
            <v>20</v>
          </cell>
          <cell r="W33">
            <v>43.661000000000001</v>
          </cell>
          <cell r="X33">
            <v>50</v>
          </cell>
          <cell r="Y33">
            <v>8.5963903712695533</v>
          </cell>
          <cell r="Z33">
            <v>2.6414191154577309</v>
          </cell>
          <cell r="AD33">
            <v>0</v>
          </cell>
          <cell r="AE33">
            <v>28.803800000000003</v>
          </cell>
          <cell r="AF33">
            <v>43.991199999999999</v>
          </cell>
          <cell r="AG33">
            <v>38.069200000000002</v>
          </cell>
          <cell r="AH33">
            <v>35.36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646.35400000000004</v>
          </cell>
          <cell r="D34">
            <v>1870.481</v>
          </cell>
          <cell r="E34">
            <v>1489.8389999999999</v>
          </cell>
          <cell r="F34">
            <v>986.899</v>
          </cell>
          <cell r="G34">
            <v>0</v>
          </cell>
          <cell r="H34">
            <v>1</v>
          </cell>
          <cell r="I34">
            <v>30</v>
          </cell>
          <cell r="J34">
            <v>1495.653</v>
          </cell>
          <cell r="K34">
            <v>-5.8140000000000782</v>
          </cell>
          <cell r="L34">
            <v>450</v>
          </cell>
          <cell r="M34">
            <v>400</v>
          </cell>
          <cell r="N34">
            <v>0</v>
          </cell>
          <cell r="V34">
            <v>450</v>
          </cell>
          <cell r="W34">
            <v>297.96780000000001</v>
          </cell>
          <cell r="X34">
            <v>360</v>
          </cell>
          <cell r="Y34">
            <v>8.8831712688418012</v>
          </cell>
          <cell r="Z34">
            <v>3.3120994953145941</v>
          </cell>
          <cell r="AD34">
            <v>0</v>
          </cell>
          <cell r="AE34">
            <v>233.37959999999998</v>
          </cell>
          <cell r="AF34">
            <v>307.75639999999999</v>
          </cell>
          <cell r="AG34">
            <v>289.18919999999997</v>
          </cell>
          <cell r="AH34">
            <v>347.95499999999998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26.913</v>
          </cell>
          <cell r="D35">
            <v>396.00099999999998</v>
          </cell>
          <cell r="E35">
            <v>169.755</v>
          </cell>
          <cell r="F35">
            <v>251.77600000000001</v>
          </cell>
          <cell r="G35">
            <v>0</v>
          </cell>
          <cell r="H35">
            <v>1</v>
          </cell>
          <cell r="I35">
            <v>40</v>
          </cell>
          <cell r="J35">
            <v>162.35599999999999</v>
          </cell>
          <cell r="K35">
            <v>7.3990000000000009</v>
          </cell>
          <cell r="L35">
            <v>0</v>
          </cell>
          <cell r="M35">
            <v>0</v>
          </cell>
          <cell r="N35">
            <v>0</v>
          </cell>
          <cell r="V35">
            <v>20</v>
          </cell>
          <cell r="W35">
            <v>33.951000000000001</v>
          </cell>
          <cell r="X35">
            <v>60</v>
          </cell>
          <cell r="Y35">
            <v>9.7722011133692668</v>
          </cell>
          <cell r="Z35">
            <v>7.4158640393508293</v>
          </cell>
          <cell r="AD35">
            <v>0</v>
          </cell>
          <cell r="AE35">
            <v>35.337400000000002</v>
          </cell>
          <cell r="AF35">
            <v>28.633199999999999</v>
          </cell>
          <cell r="AG35">
            <v>43.317999999999998</v>
          </cell>
          <cell r="AH35">
            <v>88.241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220.79</v>
          </cell>
          <cell r="D36">
            <v>90.977999999999994</v>
          </cell>
          <cell r="E36">
            <v>162.92400000000001</v>
          </cell>
          <cell r="F36">
            <v>148.84399999999999</v>
          </cell>
          <cell r="G36" t="str">
            <v>н</v>
          </cell>
          <cell r="H36">
            <v>1</v>
          </cell>
          <cell r="I36">
            <v>35</v>
          </cell>
          <cell r="J36">
            <v>151.21</v>
          </cell>
          <cell r="K36">
            <v>11.713999999999999</v>
          </cell>
          <cell r="L36">
            <v>130</v>
          </cell>
          <cell r="M36">
            <v>80</v>
          </cell>
          <cell r="N36">
            <v>0</v>
          </cell>
          <cell r="W36">
            <v>32.584800000000001</v>
          </cell>
          <cell r="Y36">
            <v>11.012619380815595</v>
          </cell>
          <cell r="Z36">
            <v>4.5678966880263188</v>
          </cell>
          <cell r="AD36">
            <v>0</v>
          </cell>
          <cell r="AE36">
            <v>46.4024</v>
          </cell>
          <cell r="AF36">
            <v>42.263799999999996</v>
          </cell>
          <cell r="AG36">
            <v>31.716000000000001</v>
          </cell>
          <cell r="AH36">
            <v>13.071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117.66500000000001</v>
          </cell>
          <cell r="D37">
            <v>44.423999999999999</v>
          </cell>
          <cell r="E37">
            <v>110.271</v>
          </cell>
          <cell r="F37">
            <v>47.764000000000003</v>
          </cell>
          <cell r="G37">
            <v>0</v>
          </cell>
          <cell r="H37">
            <v>1</v>
          </cell>
          <cell r="I37">
            <v>30</v>
          </cell>
          <cell r="J37">
            <v>112.997</v>
          </cell>
          <cell r="K37">
            <v>-2.7259999999999991</v>
          </cell>
          <cell r="L37">
            <v>30</v>
          </cell>
          <cell r="M37">
            <v>30</v>
          </cell>
          <cell r="N37">
            <v>0</v>
          </cell>
          <cell r="V37">
            <v>40</v>
          </cell>
          <cell r="W37">
            <v>22.054200000000002</v>
          </cell>
          <cell r="X37">
            <v>40</v>
          </cell>
          <cell r="Y37">
            <v>8.5137524825203368</v>
          </cell>
          <cell r="Z37">
            <v>2.1657552756391074</v>
          </cell>
          <cell r="AD37">
            <v>0</v>
          </cell>
          <cell r="AE37">
            <v>21.8462</v>
          </cell>
          <cell r="AF37">
            <v>24.215199999999999</v>
          </cell>
          <cell r="AG37">
            <v>15.0448</v>
          </cell>
          <cell r="AH37">
            <v>33.625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225.18700000000001</v>
          </cell>
          <cell r="D38">
            <v>89.876000000000005</v>
          </cell>
          <cell r="E38">
            <v>117.33499999999999</v>
          </cell>
          <cell r="F38">
            <v>194.863</v>
          </cell>
          <cell r="G38" t="str">
            <v>н</v>
          </cell>
          <cell r="H38">
            <v>1</v>
          </cell>
          <cell r="I38">
            <v>45</v>
          </cell>
          <cell r="J38">
            <v>117.55800000000001</v>
          </cell>
          <cell r="K38">
            <v>-0.22300000000001319</v>
          </cell>
          <cell r="L38">
            <v>0</v>
          </cell>
          <cell r="M38">
            <v>20</v>
          </cell>
          <cell r="N38">
            <v>0</v>
          </cell>
          <cell r="W38">
            <v>23.466999999999999</v>
          </cell>
          <cell r="X38">
            <v>20</v>
          </cell>
          <cell r="Y38">
            <v>10.008224314995527</v>
          </cell>
          <cell r="Z38">
            <v>8.3037030723995411</v>
          </cell>
          <cell r="AD38">
            <v>0</v>
          </cell>
          <cell r="AE38">
            <v>46.360399999999998</v>
          </cell>
          <cell r="AF38">
            <v>51.076599999999999</v>
          </cell>
          <cell r="AG38">
            <v>30.513999999999999</v>
          </cell>
          <cell r="AH38">
            <v>18.66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162.18299999999999</v>
          </cell>
          <cell r="D39">
            <v>112.88200000000001</v>
          </cell>
          <cell r="E39">
            <v>104.82299999999999</v>
          </cell>
          <cell r="F39">
            <v>168.08799999999999</v>
          </cell>
          <cell r="G39" t="str">
            <v>н</v>
          </cell>
          <cell r="H39">
            <v>1</v>
          </cell>
          <cell r="I39">
            <v>45</v>
          </cell>
          <cell r="J39">
            <v>111.361</v>
          </cell>
          <cell r="K39">
            <v>-6.5380000000000109</v>
          </cell>
          <cell r="L39">
            <v>0</v>
          </cell>
          <cell r="M39">
            <v>0</v>
          </cell>
          <cell r="N39">
            <v>0</v>
          </cell>
          <cell r="W39">
            <v>20.964599999999997</v>
          </cell>
          <cell r="X39">
            <v>40</v>
          </cell>
          <cell r="Y39">
            <v>9.9256842486858812</v>
          </cell>
          <cell r="Z39">
            <v>8.0177060377970495</v>
          </cell>
          <cell r="AD39">
            <v>0</v>
          </cell>
          <cell r="AE39">
            <v>34.487000000000002</v>
          </cell>
          <cell r="AF39">
            <v>40.511800000000001</v>
          </cell>
          <cell r="AG39">
            <v>26.4206</v>
          </cell>
          <cell r="AH39">
            <v>16.504999999999999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156.375</v>
          </cell>
          <cell r="D40">
            <v>109.137</v>
          </cell>
          <cell r="E40">
            <v>107.136</v>
          </cell>
          <cell r="F40">
            <v>156.22200000000001</v>
          </cell>
          <cell r="G40" t="str">
            <v>н</v>
          </cell>
          <cell r="H40">
            <v>1</v>
          </cell>
          <cell r="I40">
            <v>45</v>
          </cell>
          <cell r="J40">
            <v>106.393</v>
          </cell>
          <cell r="K40">
            <v>0.742999999999995</v>
          </cell>
          <cell r="L40">
            <v>0</v>
          </cell>
          <cell r="M40">
            <v>20</v>
          </cell>
          <cell r="N40">
            <v>0</v>
          </cell>
          <cell r="W40">
            <v>21.427199999999999</v>
          </cell>
          <cell r="X40">
            <v>30</v>
          </cell>
          <cell r="Y40">
            <v>9.6243092891278383</v>
          </cell>
          <cell r="Z40">
            <v>7.2908266129032269</v>
          </cell>
          <cell r="AD40">
            <v>0</v>
          </cell>
          <cell r="AE40">
            <v>31.759599999999999</v>
          </cell>
          <cell r="AF40">
            <v>37.055599999999998</v>
          </cell>
          <cell r="AG40">
            <v>24.282</v>
          </cell>
          <cell r="AH40">
            <v>20.103999999999999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1895</v>
          </cell>
          <cell r="D41">
            <v>4489</v>
          </cell>
          <cell r="E41">
            <v>2130</v>
          </cell>
          <cell r="F41">
            <v>1822</v>
          </cell>
          <cell r="G41" t="str">
            <v>акк</v>
          </cell>
          <cell r="H41">
            <v>0.35</v>
          </cell>
          <cell r="I41">
            <v>40</v>
          </cell>
          <cell r="J41">
            <v>1755</v>
          </cell>
          <cell r="K41">
            <v>375</v>
          </cell>
          <cell r="L41">
            <v>800</v>
          </cell>
          <cell r="M41">
            <v>800</v>
          </cell>
          <cell r="N41">
            <v>0</v>
          </cell>
          <cell r="V41">
            <v>200</v>
          </cell>
          <cell r="W41">
            <v>426</v>
          </cell>
          <cell r="X41">
            <v>450</v>
          </cell>
          <cell r="Y41">
            <v>9.55868544600939</v>
          </cell>
          <cell r="Z41">
            <v>4.276995305164319</v>
          </cell>
          <cell r="AD41">
            <v>0</v>
          </cell>
          <cell r="AE41">
            <v>473.8</v>
          </cell>
          <cell r="AF41">
            <v>496.2</v>
          </cell>
          <cell r="AG41">
            <v>438</v>
          </cell>
          <cell r="AH41">
            <v>346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3787</v>
          </cell>
          <cell r="D42">
            <v>7857</v>
          </cell>
          <cell r="E42">
            <v>4261</v>
          </cell>
          <cell r="F42">
            <v>2803</v>
          </cell>
          <cell r="G42" t="str">
            <v>акк</v>
          </cell>
          <cell r="H42">
            <v>0.4</v>
          </cell>
          <cell r="I42">
            <v>40</v>
          </cell>
          <cell r="J42">
            <v>3173</v>
          </cell>
          <cell r="K42">
            <v>1088</v>
          </cell>
          <cell r="L42">
            <v>500</v>
          </cell>
          <cell r="M42">
            <v>400</v>
          </cell>
          <cell r="N42">
            <v>700</v>
          </cell>
          <cell r="V42">
            <v>1100</v>
          </cell>
          <cell r="W42">
            <v>687.8</v>
          </cell>
          <cell r="X42">
            <v>1050</v>
          </cell>
          <cell r="Y42">
            <v>9.5274789182902015</v>
          </cell>
          <cell r="Z42">
            <v>4.075312590869439</v>
          </cell>
          <cell r="AD42">
            <v>822</v>
          </cell>
          <cell r="AE42">
            <v>798.4</v>
          </cell>
          <cell r="AF42">
            <v>776.4</v>
          </cell>
          <cell r="AG42">
            <v>687</v>
          </cell>
          <cell r="AH42">
            <v>395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2123</v>
          </cell>
          <cell r="D43">
            <v>4344</v>
          </cell>
          <cell r="E43">
            <v>4656</v>
          </cell>
          <cell r="F43">
            <v>1758</v>
          </cell>
          <cell r="G43">
            <v>0</v>
          </cell>
          <cell r="H43">
            <v>0.45</v>
          </cell>
          <cell r="I43">
            <v>45</v>
          </cell>
          <cell r="J43">
            <v>4674</v>
          </cell>
          <cell r="K43">
            <v>-18</v>
          </cell>
          <cell r="L43">
            <v>1600</v>
          </cell>
          <cell r="M43">
            <v>1700</v>
          </cell>
          <cell r="N43">
            <v>600</v>
          </cell>
          <cell r="V43">
            <v>1100</v>
          </cell>
          <cell r="W43">
            <v>835.2</v>
          </cell>
          <cell r="X43">
            <v>1200</v>
          </cell>
          <cell r="Y43">
            <v>9.5282567049808424</v>
          </cell>
          <cell r="Z43">
            <v>2.1048850574712641</v>
          </cell>
          <cell r="AD43">
            <v>480</v>
          </cell>
          <cell r="AE43">
            <v>860</v>
          </cell>
          <cell r="AF43">
            <v>735.8</v>
          </cell>
          <cell r="AG43">
            <v>651.6</v>
          </cell>
          <cell r="AH43">
            <v>943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336.31</v>
          </cell>
          <cell r="D44">
            <v>969.24199999999996</v>
          </cell>
          <cell r="E44">
            <v>624.23599999999999</v>
          </cell>
          <cell r="F44">
            <v>640.54100000000005</v>
          </cell>
          <cell r="G44" t="str">
            <v>оконч</v>
          </cell>
          <cell r="H44">
            <v>1</v>
          </cell>
          <cell r="I44">
            <v>40</v>
          </cell>
          <cell r="J44">
            <v>608.41999999999996</v>
          </cell>
          <cell r="K44">
            <v>15.816000000000031</v>
          </cell>
          <cell r="L44">
            <v>60</v>
          </cell>
          <cell r="M44">
            <v>200</v>
          </cell>
          <cell r="N44">
            <v>0</v>
          </cell>
          <cell r="V44">
            <v>120</v>
          </cell>
          <cell r="W44">
            <v>124.8472</v>
          </cell>
          <cell r="X44">
            <v>180</v>
          </cell>
          <cell r="Y44">
            <v>9.6160826994918605</v>
          </cell>
          <cell r="Z44">
            <v>5.1305996450060558</v>
          </cell>
          <cell r="AD44">
            <v>0</v>
          </cell>
          <cell r="AE44">
            <v>125.52059999999999</v>
          </cell>
          <cell r="AF44">
            <v>134.04000000000002</v>
          </cell>
          <cell r="AG44">
            <v>134.10160000000002</v>
          </cell>
          <cell r="AH44">
            <v>135.947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1951</v>
          </cell>
          <cell r="D45">
            <v>1023</v>
          </cell>
          <cell r="E45">
            <v>466</v>
          </cell>
          <cell r="F45">
            <v>2492</v>
          </cell>
          <cell r="G45">
            <v>0</v>
          </cell>
          <cell r="H45">
            <v>0.1</v>
          </cell>
          <cell r="I45">
            <v>730</v>
          </cell>
          <cell r="J45">
            <v>482</v>
          </cell>
          <cell r="K45">
            <v>-16</v>
          </cell>
          <cell r="L45">
            <v>0</v>
          </cell>
          <cell r="M45">
            <v>0</v>
          </cell>
          <cell r="N45">
            <v>0</v>
          </cell>
          <cell r="W45">
            <v>93.2</v>
          </cell>
          <cell r="Y45">
            <v>26.738197424892704</v>
          </cell>
          <cell r="Z45">
            <v>26.738197424892704</v>
          </cell>
          <cell r="AD45">
            <v>0</v>
          </cell>
          <cell r="AE45">
            <v>137.4</v>
          </cell>
          <cell r="AF45">
            <v>176.6</v>
          </cell>
          <cell r="AG45">
            <v>116.2</v>
          </cell>
          <cell r="AH45">
            <v>72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1063</v>
          </cell>
          <cell r="D46">
            <v>1206</v>
          </cell>
          <cell r="E46">
            <v>1162</v>
          </cell>
          <cell r="F46">
            <v>1058</v>
          </cell>
          <cell r="G46">
            <v>0</v>
          </cell>
          <cell r="H46">
            <v>0.35</v>
          </cell>
          <cell r="I46">
            <v>40</v>
          </cell>
          <cell r="J46">
            <v>1214</v>
          </cell>
          <cell r="K46">
            <v>-52</v>
          </cell>
          <cell r="L46">
            <v>250</v>
          </cell>
          <cell r="M46">
            <v>350</v>
          </cell>
          <cell r="N46">
            <v>0</v>
          </cell>
          <cell r="V46">
            <v>220</v>
          </cell>
          <cell r="W46">
            <v>232.4</v>
          </cell>
          <cell r="X46">
            <v>350</v>
          </cell>
          <cell r="Y46">
            <v>9.5869191049913933</v>
          </cell>
          <cell r="Z46">
            <v>4.5524956970740105</v>
          </cell>
          <cell r="AD46">
            <v>0</v>
          </cell>
          <cell r="AE46">
            <v>267.8</v>
          </cell>
          <cell r="AF46">
            <v>328.4</v>
          </cell>
          <cell r="AG46">
            <v>225.4</v>
          </cell>
          <cell r="AH46">
            <v>176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182.488</v>
          </cell>
          <cell r="D47">
            <v>1440.7260000000001</v>
          </cell>
          <cell r="E47">
            <v>211.947</v>
          </cell>
          <cell r="F47">
            <v>117.886</v>
          </cell>
          <cell r="G47">
            <v>0</v>
          </cell>
          <cell r="H47">
            <v>1</v>
          </cell>
          <cell r="I47">
            <v>40</v>
          </cell>
          <cell r="J47">
            <v>209.71899999999999</v>
          </cell>
          <cell r="K47">
            <v>2.2280000000000086</v>
          </cell>
          <cell r="L47">
            <v>100</v>
          </cell>
          <cell r="M47">
            <v>80</v>
          </cell>
          <cell r="N47">
            <v>0</v>
          </cell>
          <cell r="V47">
            <v>50</v>
          </cell>
          <cell r="W47">
            <v>42.389400000000002</v>
          </cell>
          <cell r="X47">
            <v>60</v>
          </cell>
          <cell r="Y47">
            <v>9.6223584197936258</v>
          </cell>
          <cell r="Z47">
            <v>2.781025445040505</v>
          </cell>
          <cell r="AD47">
            <v>0</v>
          </cell>
          <cell r="AE47">
            <v>47.047800000000002</v>
          </cell>
          <cell r="AF47">
            <v>49.6496</v>
          </cell>
          <cell r="AG47">
            <v>37.908799999999999</v>
          </cell>
          <cell r="AH47">
            <v>50.651000000000003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875</v>
          </cell>
          <cell r="D48">
            <v>2257</v>
          </cell>
          <cell r="E48">
            <v>1702</v>
          </cell>
          <cell r="F48">
            <v>1390</v>
          </cell>
          <cell r="G48">
            <v>0</v>
          </cell>
          <cell r="H48">
            <v>0.4</v>
          </cell>
          <cell r="I48">
            <v>35</v>
          </cell>
          <cell r="J48">
            <v>1728</v>
          </cell>
          <cell r="K48">
            <v>-26</v>
          </cell>
          <cell r="L48">
            <v>300</v>
          </cell>
          <cell r="M48">
            <v>550</v>
          </cell>
          <cell r="N48">
            <v>0</v>
          </cell>
          <cell r="V48">
            <v>500</v>
          </cell>
          <cell r="W48">
            <v>340.4</v>
          </cell>
          <cell r="X48">
            <v>500</v>
          </cell>
          <cell r="Y48">
            <v>9.5182138660399538</v>
          </cell>
          <cell r="Z48">
            <v>4.0834312573443015</v>
          </cell>
          <cell r="AD48">
            <v>0</v>
          </cell>
          <cell r="AE48">
            <v>364.8</v>
          </cell>
          <cell r="AF48">
            <v>365.4</v>
          </cell>
          <cell r="AG48">
            <v>336.2</v>
          </cell>
          <cell r="AH48">
            <v>249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1451</v>
          </cell>
          <cell r="D49">
            <v>3581</v>
          </cell>
          <cell r="E49">
            <v>2744</v>
          </cell>
          <cell r="F49">
            <v>2214</v>
          </cell>
          <cell r="G49">
            <v>0</v>
          </cell>
          <cell r="H49">
            <v>0.4</v>
          </cell>
          <cell r="I49">
            <v>40</v>
          </cell>
          <cell r="J49">
            <v>2771</v>
          </cell>
          <cell r="K49">
            <v>-27</v>
          </cell>
          <cell r="L49">
            <v>400</v>
          </cell>
          <cell r="M49">
            <v>600</v>
          </cell>
          <cell r="N49">
            <v>400</v>
          </cell>
          <cell r="V49">
            <v>800</v>
          </cell>
          <cell r="W49">
            <v>548.79999999999995</v>
          </cell>
          <cell r="X49">
            <v>800</v>
          </cell>
          <cell r="Y49">
            <v>9.5007288629737623</v>
          </cell>
          <cell r="Z49">
            <v>4.0342565597667646</v>
          </cell>
          <cell r="AD49">
            <v>0</v>
          </cell>
          <cell r="AE49">
            <v>582</v>
          </cell>
          <cell r="AF49">
            <v>587.6</v>
          </cell>
          <cell r="AG49">
            <v>540.4</v>
          </cell>
          <cell r="AH49">
            <v>521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74.802999999999997</v>
          </cell>
          <cell r="D50">
            <v>513.10400000000004</v>
          </cell>
          <cell r="E50">
            <v>106.327</v>
          </cell>
          <cell r="F50">
            <v>56.966000000000001</v>
          </cell>
          <cell r="G50" t="str">
            <v>лид, я</v>
          </cell>
          <cell r="H50">
            <v>1</v>
          </cell>
          <cell r="I50">
            <v>40</v>
          </cell>
          <cell r="J50">
            <v>107.24</v>
          </cell>
          <cell r="K50">
            <v>-0.9129999999999967</v>
          </cell>
          <cell r="L50">
            <v>20</v>
          </cell>
          <cell r="M50">
            <v>30</v>
          </cell>
          <cell r="N50">
            <v>0</v>
          </cell>
          <cell r="V50">
            <v>70</v>
          </cell>
          <cell r="W50">
            <v>21.2654</v>
          </cell>
          <cell r="X50">
            <v>30</v>
          </cell>
          <cell r="Y50">
            <v>9.732523253736117</v>
          </cell>
          <cell r="Z50">
            <v>2.6788115906590049</v>
          </cell>
          <cell r="AD50">
            <v>0</v>
          </cell>
          <cell r="AE50">
            <v>17.146599999999999</v>
          </cell>
          <cell r="AF50">
            <v>18.778200000000002</v>
          </cell>
          <cell r="AG50">
            <v>13.768799999999999</v>
          </cell>
          <cell r="AH50">
            <v>26.954000000000001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145.864</v>
          </cell>
          <cell r="D51">
            <v>157.19300000000001</v>
          </cell>
          <cell r="E51">
            <v>219.96299999999999</v>
          </cell>
          <cell r="F51">
            <v>72.212000000000003</v>
          </cell>
          <cell r="G51" t="str">
            <v>оконч</v>
          </cell>
          <cell r="H51">
            <v>1</v>
          </cell>
          <cell r="I51">
            <v>40</v>
          </cell>
          <cell r="J51">
            <v>226.10599999999999</v>
          </cell>
          <cell r="K51">
            <v>-6.1430000000000007</v>
          </cell>
          <cell r="L51">
            <v>100</v>
          </cell>
          <cell r="M51">
            <v>60</v>
          </cell>
          <cell r="N51">
            <v>0</v>
          </cell>
          <cell r="V51">
            <v>120</v>
          </cell>
          <cell r="W51">
            <v>43.992599999999996</v>
          </cell>
          <cell r="X51">
            <v>80</v>
          </cell>
          <cell r="Y51">
            <v>9.8246523278915099</v>
          </cell>
          <cell r="Z51">
            <v>1.6414578815528069</v>
          </cell>
          <cell r="AD51">
            <v>0</v>
          </cell>
          <cell r="AE51">
            <v>37.4572</v>
          </cell>
          <cell r="AF51">
            <v>39.427800000000005</v>
          </cell>
          <cell r="AG51">
            <v>31.725999999999999</v>
          </cell>
          <cell r="AH51">
            <v>71.483000000000004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811</v>
          </cell>
          <cell r="D52">
            <v>1693</v>
          </cell>
          <cell r="E52">
            <v>1306</v>
          </cell>
          <cell r="F52">
            <v>1079</v>
          </cell>
          <cell r="G52" t="str">
            <v>лид, я</v>
          </cell>
          <cell r="H52">
            <v>0.35</v>
          </cell>
          <cell r="I52">
            <v>40</v>
          </cell>
          <cell r="J52">
            <v>1334</v>
          </cell>
          <cell r="K52">
            <v>-28</v>
          </cell>
          <cell r="L52">
            <v>350</v>
          </cell>
          <cell r="M52">
            <v>450</v>
          </cell>
          <cell r="N52">
            <v>0</v>
          </cell>
          <cell r="V52">
            <v>220</v>
          </cell>
          <cell r="W52">
            <v>261.2</v>
          </cell>
          <cell r="X52">
            <v>400</v>
          </cell>
          <cell r="Y52">
            <v>9.5673813169984694</v>
          </cell>
          <cell r="Z52">
            <v>4.1309341500765697</v>
          </cell>
          <cell r="AD52">
            <v>0</v>
          </cell>
          <cell r="AE52">
            <v>296.8</v>
          </cell>
          <cell r="AF52">
            <v>313.39999999999998</v>
          </cell>
          <cell r="AG52">
            <v>267.39999999999998</v>
          </cell>
          <cell r="AH52">
            <v>228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1072</v>
          </cell>
          <cell r="D53">
            <v>2534</v>
          </cell>
          <cell r="E53">
            <v>1836</v>
          </cell>
          <cell r="F53">
            <v>1721</v>
          </cell>
          <cell r="G53" t="str">
            <v>неакк</v>
          </cell>
          <cell r="H53">
            <v>0.35</v>
          </cell>
          <cell r="I53">
            <v>40</v>
          </cell>
          <cell r="J53">
            <v>1867</v>
          </cell>
          <cell r="K53">
            <v>-31</v>
          </cell>
          <cell r="L53">
            <v>300</v>
          </cell>
          <cell r="M53">
            <v>550</v>
          </cell>
          <cell r="N53">
            <v>0</v>
          </cell>
          <cell r="V53">
            <v>400</v>
          </cell>
          <cell r="W53">
            <v>367.2</v>
          </cell>
          <cell r="X53">
            <v>550</v>
          </cell>
          <cell r="Y53">
            <v>9.5887799564270164</v>
          </cell>
          <cell r="Z53">
            <v>4.6868191721132897</v>
          </cell>
          <cell r="AD53">
            <v>0</v>
          </cell>
          <cell r="AE53">
            <v>419</v>
          </cell>
          <cell r="AF53">
            <v>459.6</v>
          </cell>
          <cell r="AG53">
            <v>387.6</v>
          </cell>
          <cell r="AH53">
            <v>340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666</v>
          </cell>
          <cell r="D54">
            <v>1373</v>
          </cell>
          <cell r="E54">
            <v>1245</v>
          </cell>
          <cell r="F54">
            <v>747</v>
          </cell>
          <cell r="G54">
            <v>0</v>
          </cell>
          <cell r="H54">
            <v>0.4</v>
          </cell>
          <cell r="I54">
            <v>35</v>
          </cell>
          <cell r="J54">
            <v>1284</v>
          </cell>
          <cell r="K54">
            <v>-39</v>
          </cell>
          <cell r="L54">
            <v>400</v>
          </cell>
          <cell r="M54">
            <v>450</v>
          </cell>
          <cell r="N54">
            <v>0</v>
          </cell>
          <cell r="V54">
            <v>400</v>
          </cell>
          <cell r="W54">
            <v>249</v>
          </cell>
          <cell r="X54">
            <v>380</v>
          </cell>
          <cell r="Y54">
            <v>9.546184738955823</v>
          </cell>
          <cell r="Z54">
            <v>3</v>
          </cell>
          <cell r="AD54">
            <v>0</v>
          </cell>
          <cell r="AE54">
            <v>258.39999999999998</v>
          </cell>
          <cell r="AF54">
            <v>259.2</v>
          </cell>
          <cell r="AG54">
            <v>250</v>
          </cell>
          <cell r="AH54">
            <v>210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201.88300000000001</v>
          </cell>
          <cell r="D55">
            <v>514.48400000000004</v>
          </cell>
          <cell r="E55">
            <v>258.32</v>
          </cell>
          <cell r="F55">
            <v>419.22300000000001</v>
          </cell>
          <cell r="G55">
            <v>0</v>
          </cell>
          <cell r="H55">
            <v>1</v>
          </cell>
          <cell r="I55">
            <v>50</v>
          </cell>
          <cell r="J55">
            <v>292.82900000000001</v>
          </cell>
          <cell r="K55">
            <v>-34.509000000000015</v>
          </cell>
          <cell r="L55">
            <v>0</v>
          </cell>
          <cell r="M55">
            <v>0</v>
          </cell>
          <cell r="N55">
            <v>0</v>
          </cell>
          <cell r="W55">
            <v>51.664000000000001</v>
          </cell>
          <cell r="X55">
            <v>80</v>
          </cell>
          <cell r="Y55">
            <v>9.6628793744193242</v>
          </cell>
          <cell r="Z55">
            <v>8.1144123567668007</v>
          </cell>
          <cell r="AD55">
            <v>0</v>
          </cell>
          <cell r="AE55">
            <v>72.4208</v>
          </cell>
          <cell r="AF55">
            <v>67.297600000000003</v>
          </cell>
          <cell r="AG55">
            <v>68.39</v>
          </cell>
          <cell r="AH55">
            <v>69.588999999999999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343.48500000000001</v>
          </cell>
          <cell r="D56">
            <v>1213.7929999999999</v>
          </cell>
          <cell r="E56">
            <v>956.18100000000004</v>
          </cell>
          <cell r="F56">
            <v>563.1</v>
          </cell>
          <cell r="G56" t="str">
            <v>н</v>
          </cell>
          <cell r="H56">
            <v>1</v>
          </cell>
          <cell r="I56">
            <v>50</v>
          </cell>
          <cell r="J56">
            <v>956.07899999999995</v>
          </cell>
          <cell r="K56">
            <v>0.10200000000008913</v>
          </cell>
          <cell r="L56">
            <v>400</v>
          </cell>
          <cell r="M56">
            <v>350</v>
          </cell>
          <cell r="N56">
            <v>0</v>
          </cell>
          <cell r="V56">
            <v>300</v>
          </cell>
          <cell r="W56">
            <v>191.2362</v>
          </cell>
          <cell r="X56">
            <v>220</v>
          </cell>
          <cell r="Y56">
            <v>9.5855282629543979</v>
          </cell>
          <cell r="Z56">
            <v>2.9445261932625728</v>
          </cell>
          <cell r="AD56">
            <v>0</v>
          </cell>
          <cell r="AE56">
            <v>134.589</v>
          </cell>
          <cell r="AF56">
            <v>142.29739999999998</v>
          </cell>
          <cell r="AG56">
            <v>155.50839999999999</v>
          </cell>
          <cell r="AH56">
            <v>210.09100000000001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52.552999999999997</v>
          </cell>
          <cell r="D57">
            <v>202.91200000000001</v>
          </cell>
          <cell r="E57">
            <v>57.076000000000001</v>
          </cell>
          <cell r="F57">
            <v>189.37700000000001</v>
          </cell>
          <cell r="G57">
            <v>0</v>
          </cell>
          <cell r="H57">
            <v>1</v>
          </cell>
          <cell r="I57">
            <v>50</v>
          </cell>
          <cell r="J57">
            <v>76.251999999999995</v>
          </cell>
          <cell r="K57">
            <v>-19.175999999999995</v>
          </cell>
          <cell r="L57">
            <v>0</v>
          </cell>
          <cell r="M57">
            <v>0</v>
          </cell>
          <cell r="N57">
            <v>0</v>
          </cell>
          <cell r="W57">
            <v>11.4152</v>
          </cell>
          <cell r="Y57">
            <v>16.589897680285933</v>
          </cell>
          <cell r="Z57">
            <v>16.589897680285933</v>
          </cell>
          <cell r="AD57">
            <v>0</v>
          </cell>
          <cell r="AE57">
            <v>15.620799999999999</v>
          </cell>
          <cell r="AF57">
            <v>19.2256</v>
          </cell>
          <cell r="AG57">
            <v>24.2424</v>
          </cell>
          <cell r="AH57">
            <v>9.0120000000000005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0.499</v>
          </cell>
          <cell r="D58">
            <v>60.143999999999998</v>
          </cell>
          <cell r="E58">
            <v>25.975999999999999</v>
          </cell>
          <cell r="F58">
            <v>34.667000000000002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27.062000000000001</v>
          </cell>
          <cell r="K58">
            <v>-1.0860000000000021</v>
          </cell>
          <cell r="L58">
            <v>0</v>
          </cell>
          <cell r="M58">
            <v>0</v>
          </cell>
          <cell r="N58">
            <v>0</v>
          </cell>
          <cell r="V58">
            <v>10</v>
          </cell>
          <cell r="W58">
            <v>5.1951999999999998</v>
          </cell>
          <cell r="Y58">
            <v>8.5977440714505704</v>
          </cell>
          <cell r="Z58">
            <v>6.6728903603326151</v>
          </cell>
          <cell r="AD58">
            <v>0</v>
          </cell>
          <cell r="AE58">
            <v>6.3609999999999998</v>
          </cell>
          <cell r="AF58">
            <v>4.2783999999999995</v>
          </cell>
          <cell r="AG58">
            <v>5.9592000000000001</v>
          </cell>
          <cell r="AH58">
            <v>18.335999999999999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1788.992</v>
          </cell>
          <cell r="D59">
            <v>3477.0940000000001</v>
          </cell>
          <cell r="E59">
            <v>2810.0439999999999</v>
          </cell>
          <cell r="F59">
            <v>2443.7840000000001</v>
          </cell>
          <cell r="G59">
            <v>0</v>
          </cell>
          <cell r="H59">
            <v>1</v>
          </cell>
          <cell r="I59">
            <v>40</v>
          </cell>
          <cell r="J59">
            <v>2720.46</v>
          </cell>
          <cell r="K59">
            <v>89.583999999999833</v>
          </cell>
          <cell r="L59">
            <v>700</v>
          </cell>
          <cell r="M59">
            <v>850</v>
          </cell>
          <cell r="N59">
            <v>0</v>
          </cell>
          <cell r="V59">
            <v>500</v>
          </cell>
          <cell r="W59">
            <v>562.00879999999995</v>
          </cell>
          <cell r="X59">
            <v>850</v>
          </cell>
          <cell r="Y59">
            <v>9.5083635701077984</v>
          </cell>
          <cell r="Z59">
            <v>4.3483020194701583</v>
          </cell>
          <cell r="AD59">
            <v>0</v>
          </cell>
          <cell r="AE59">
            <v>643.798</v>
          </cell>
          <cell r="AF59">
            <v>646.14480000000003</v>
          </cell>
          <cell r="AG59">
            <v>578.5376</v>
          </cell>
          <cell r="AH59">
            <v>623.67100000000005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2070</v>
          </cell>
          <cell r="D60">
            <v>4233</v>
          </cell>
          <cell r="E60">
            <v>3791</v>
          </cell>
          <cell r="F60">
            <v>2322</v>
          </cell>
          <cell r="G60">
            <v>0</v>
          </cell>
          <cell r="H60">
            <v>0.45</v>
          </cell>
          <cell r="I60">
            <v>50</v>
          </cell>
          <cell r="J60">
            <v>3881</v>
          </cell>
          <cell r="K60">
            <v>-90</v>
          </cell>
          <cell r="L60">
            <v>700</v>
          </cell>
          <cell r="M60">
            <v>1000</v>
          </cell>
          <cell r="N60">
            <v>0</v>
          </cell>
          <cell r="V60">
            <v>1100</v>
          </cell>
          <cell r="W60">
            <v>638.20000000000005</v>
          </cell>
          <cell r="X60">
            <v>1000</v>
          </cell>
          <cell r="Y60">
            <v>9.5926041993105606</v>
          </cell>
          <cell r="Z60">
            <v>3.638357881541836</v>
          </cell>
          <cell r="AD60">
            <v>600</v>
          </cell>
          <cell r="AE60">
            <v>711.4</v>
          </cell>
          <cell r="AF60">
            <v>703.8</v>
          </cell>
          <cell r="AG60">
            <v>614.79999999999995</v>
          </cell>
          <cell r="AH60">
            <v>624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45.09</v>
          </cell>
          <cell r="E61">
            <v>0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1.5</v>
          </cell>
          <cell r="K61">
            <v>-1.5</v>
          </cell>
          <cell r="L61">
            <v>0</v>
          </cell>
          <cell r="M61">
            <v>0</v>
          </cell>
          <cell r="N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</v>
          </cell>
          <cell r="AF61">
            <v>0</v>
          </cell>
          <cell r="AG61">
            <v>0.72399999999999998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322  Колбаса вареная Молокуша 0,45кг ТМ Вязанка  ПОКОМ</v>
          </cell>
          <cell r="B62" t="str">
            <v>шт</v>
          </cell>
          <cell r="C62">
            <v>1376</v>
          </cell>
          <cell r="D62">
            <v>3321</v>
          </cell>
          <cell r="E62">
            <v>2864</v>
          </cell>
          <cell r="F62">
            <v>1777</v>
          </cell>
          <cell r="G62" t="str">
            <v>акяб</v>
          </cell>
          <cell r="H62">
            <v>0.45</v>
          </cell>
          <cell r="I62">
            <v>50</v>
          </cell>
          <cell r="J62">
            <v>2911</v>
          </cell>
          <cell r="K62">
            <v>-47</v>
          </cell>
          <cell r="L62">
            <v>300</v>
          </cell>
          <cell r="M62">
            <v>600</v>
          </cell>
          <cell r="N62">
            <v>0</v>
          </cell>
          <cell r="V62">
            <v>800</v>
          </cell>
          <cell r="W62">
            <v>426.8</v>
          </cell>
          <cell r="X62">
            <v>600</v>
          </cell>
          <cell r="Y62">
            <v>9.5524835988753516</v>
          </cell>
          <cell r="Z62">
            <v>4.163542642924086</v>
          </cell>
          <cell r="AD62">
            <v>730</v>
          </cell>
          <cell r="AE62">
            <v>473.2</v>
          </cell>
          <cell r="AF62">
            <v>476.4</v>
          </cell>
          <cell r="AG62">
            <v>432</v>
          </cell>
          <cell r="AH62">
            <v>355</v>
          </cell>
          <cell r="AI62">
            <v>0</v>
          </cell>
        </row>
        <row r="63">
          <cell r="A63" t="str">
            <v xml:space="preserve"> 324  Ветчина Филейская ТМ Вязанка Столичная 0,45 кг ПОКОМ</v>
          </cell>
          <cell r="B63" t="str">
            <v>шт</v>
          </cell>
          <cell r="C63">
            <v>1053</v>
          </cell>
          <cell r="D63">
            <v>952</v>
          </cell>
          <cell r="E63">
            <v>1178</v>
          </cell>
          <cell r="F63">
            <v>800</v>
          </cell>
          <cell r="G63">
            <v>0</v>
          </cell>
          <cell r="H63">
            <v>0.45</v>
          </cell>
          <cell r="I63">
            <v>50</v>
          </cell>
          <cell r="J63">
            <v>1174</v>
          </cell>
          <cell r="K63">
            <v>4</v>
          </cell>
          <cell r="L63">
            <v>450</v>
          </cell>
          <cell r="M63">
            <v>400</v>
          </cell>
          <cell r="N63">
            <v>0</v>
          </cell>
          <cell r="V63">
            <v>250</v>
          </cell>
          <cell r="W63">
            <v>235.6</v>
          </cell>
          <cell r="X63">
            <v>350</v>
          </cell>
          <cell r="Y63">
            <v>9.5500848896434629</v>
          </cell>
          <cell r="Z63">
            <v>3.3955857385398982</v>
          </cell>
          <cell r="AD63">
            <v>0</v>
          </cell>
          <cell r="AE63">
            <v>259.2</v>
          </cell>
          <cell r="AF63">
            <v>253.8</v>
          </cell>
          <cell r="AG63">
            <v>218</v>
          </cell>
          <cell r="AH63">
            <v>247</v>
          </cell>
          <cell r="AI63" t="str">
            <v>ябокт</v>
          </cell>
        </row>
        <row r="64">
          <cell r="A64" t="str">
            <v xml:space="preserve"> 328  Сардельки Сочинки Стародворье ТМ  0,4 кг ПОКОМ</v>
          </cell>
          <cell r="B64" t="str">
            <v>шт</v>
          </cell>
          <cell r="C64">
            <v>296</v>
          </cell>
          <cell r="D64">
            <v>775</v>
          </cell>
          <cell r="E64">
            <v>564</v>
          </cell>
          <cell r="F64">
            <v>489</v>
          </cell>
          <cell r="G64">
            <v>0</v>
          </cell>
          <cell r="H64">
            <v>0.4</v>
          </cell>
          <cell r="I64">
            <v>40</v>
          </cell>
          <cell r="J64">
            <v>580</v>
          </cell>
          <cell r="K64">
            <v>-16</v>
          </cell>
          <cell r="L64">
            <v>120</v>
          </cell>
          <cell r="M64">
            <v>170</v>
          </cell>
          <cell r="N64">
            <v>0</v>
          </cell>
          <cell r="V64">
            <v>130</v>
          </cell>
          <cell r="W64">
            <v>112.8</v>
          </cell>
          <cell r="X64">
            <v>170</v>
          </cell>
          <cell r="Y64">
            <v>9.5656028368794335</v>
          </cell>
          <cell r="Z64">
            <v>4.3351063829787231</v>
          </cell>
          <cell r="AD64">
            <v>0</v>
          </cell>
          <cell r="AE64">
            <v>107.8</v>
          </cell>
          <cell r="AF64">
            <v>125</v>
          </cell>
          <cell r="AG64">
            <v>117.8</v>
          </cell>
          <cell r="AH64">
            <v>75</v>
          </cell>
          <cell r="AI64" t="e">
            <v>#N/A</v>
          </cell>
        </row>
        <row r="65">
          <cell r="A65" t="str">
            <v xml:space="preserve"> 329  Сардельки Сочинки с сыром Стародворье ТМ, 0,4 кг. ПОКОМ</v>
          </cell>
          <cell r="B65" t="str">
            <v>шт</v>
          </cell>
          <cell r="C65">
            <v>304</v>
          </cell>
          <cell r="D65">
            <v>700</v>
          </cell>
          <cell r="E65">
            <v>490</v>
          </cell>
          <cell r="F65">
            <v>486</v>
          </cell>
          <cell r="G65">
            <v>0</v>
          </cell>
          <cell r="H65">
            <v>0.4</v>
          </cell>
          <cell r="I65">
            <v>40</v>
          </cell>
          <cell r="J65">
            <v>515</v>
          </cell>
          <cell r="K65">
            <v>-25</v>
          </cell>
          <cell r="L65">
            <v>80</v>
          </cell>
          <cell r="M65">
            <v>150</v>
          </cell>
          <cell r="N65">
            <v>0</v>
          </cell>
          <cell r="V65">
            <v>70</v>
          </cell>
          <cell r="W65">
            <v>98</v>
          </cell>
          <cell r="X65">
            <v>150</v>
          </cell>
          <cell r="Y65">
            <v>9.5510204081632661</v>
          </cell>
          <cell r="Z65">
            <v>4.9591836734693882</v>
          </cell>
          <cell r="AD65">
            <v>0</v>
          </cell>
          <cell r="AE65">
            <v>99.8</v>
          </cell>
          <cell r="AF65">
            <v>112.6</v>
          </cell>
          <cell r="AG65">
            <v>96.4</v>
          </cell>
          <cell r="AH65">
            <v>77</v>
          </cell>
          <cell r="AI65" t="e">
            <v>#N/A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 t="str">
            <v>кг</v>
          </cell>
          <cell r="C66">
            <v>974.89400000000001</v>
          </cell>
          <cell r="D66">
            <v>2177.3939999999998</v>
          </cell>
          <cell r="E66">
            <v>938</v>
          </cell>
          <cell r="F66">
            <v>1115</v>
          </cell>
          <cell r="G66" t="str">
            <v>ак апр</v>
          </cell>
          <cell r="H66">
            <v>1</v>
          </cell>
          <cell r="I66">
            <v>50</v>
          </cell>
          <cell r="J66">
            <v>617.09799999999996</v>
          </cell>
          <cell r="K66">
            <v>320.90200000000004</v>
          </cell>
          <cell r="L66">
            <v>100</v>
          </cell>
          <cell r="M66">
            <v>300</v>
          </cell>
          <cell r="N66">
            <v>0</v>
          </cell>
          <cell r="V66">
            <v>100</v>
          </cell>
          <cell r="W66">
            <v>187.6</v>
          </cell>
          <cell r="X66">
            <v>200</v>
          </cell>
          <cell r="Y66">
            <v>9.6748400852878476</v>
          </cell>
          <cell r="Z66">
            <v>5.9434968017057574</v>
          </cell>
          <cell r="AD66">
            <v>0</v>
          </cell>
          <cell r="AE66">
            <v>194.2</v>
          </cell>
          <cell r="AF66">
            <v>205.4</v>
          </cell>
          <cell r="AG66">
            <v>214</v>
          </cell>
          <cell r="AH66">
            <v>138.91999999999999</v>
          </cell>
          <cell r="AI66">
            <v>0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 t="str">
            <v>шт</v>
          </cell>
          <cell r="C67">
            <v>1125</v>
          </cell>
          <cell r="D67">
            <v>513</v>
          </cell>
          <cell r="E67">
            <v>264</v>
          </cell>
          <cell r="F67">
            <v>1362</v>
          </cell>
          <cell r="G67">
            <v>0</v>
          </cell>
          <cell r="H67">
            <v>0.1</v>
          </cell>
          <cell r="I67">
            <v>730</v>
          </cell>
          <cell r="J67">
            <v>275</v>
          </cell>
          <cell r="K67">
            <v>-11</v>
          </cell>
          <cell r="L67">
            <v>0</v>
          </cell>
          <cell r="M67">
            <v>0</v>
          </cell>
          <cell r="N67">
            <v>0</v>
          </cell>
          <cell r="W67">
            <v>52.8</v>
          </cell>
          <cell r="Y67">
            <v>25.795454545454547</v>
          </cell>
          <cell r="Z67">
            <v>25.795454545454547</v>
          </cell>
          <cell r="AD67">
            <v>0</v>
          </cell>
          <cell r="AE67">
            <v>83</v>
          </cell>
          <cell r="AF67">
            <v>101.4</v>
          </cell>
          <cell r="AG67">
            <v>69</v>
          </cell>
          <cell r="AH67">
            <v>30</v>
          </cell>
          <cell r="AI67" t="e">
            <v>#N/A</v>
          </cell>
        </row>
        <row r="68">
          <cell r="A68" t="str">
            <v xml:space="preserve"> 335  Колбаса Сливушка ТМ Вязанка. ВЕС.  ПОКОМ </v>
          </cell>
          <cell r="B68" t="str">
            <v>кг</v>
          </cell>
          <cell r="C68">
            <v>198.37</v>
          </cell>
          <cell r="D68">
            <v>225.30500000000001</v>
          </cell>
          <cell r="E68">
            <v>225.96299999999999</v>
          </cell>
          <cell r="F68">
            <v>189.54599999999999</v>
          </cell>
          <cell r="G68">
            <v>0</v>
          </cell>
          <cell r="H68">
            <v>1</v>
          </cell>
          <cell r="I68">
            <v>50</v>
          </cell>
          <cell r="J68">
            <v>227.708</v>
          </cell>
          <cell r="K68">
            <v>-1.7450000000000045</v>
          </cell>
          <cell r="L68">
            <v>0</v>
          </cell>
          <cell r="M68">
            <v>80</v>
          </cell>
          <cell r="N68">
            <v>0</v>
          </cell>
          <cell r="V68">
            <v>100</v>
          </cell>
          <cell r="W68">
            <v>45.192599999999999</v>
          </cell>
          <cell r="X68">
            <v>60</v>
          </cell>
          <cell r="Y68">
            <v>9.5047861818085266</v>
          </cell>
          <cell r="Z68">
            <v>4.19418223337449</v>
          </cell>
          <cell r="AD68">
            <v>0</v>
          </cell>
          <cell r="AE68">
            <v>47.409399999999998</v>
          </cell>
          <cell r="AF68">
            <v>48.317</v>
          </cell>
          <cell r="AG68">
            <v>41.967599999999997</v>
          </cell>
          <cell r="AH68">
            <v>69.460999999999999</v>
          </cell>
          <cell r="AI68" t="e">
            <v>#N/A</v>
          </cell>
        </row>
        <row r="69">
          <cell r="A69" t="str">
            <v xml:space="preserve"> 342 Сосиски Сочинки Молочные ТМ Стародворье 0,4 кг ПОКОМ</v>
          </cell>
          <cell r="B69" t="str">
            <v>шт</v>
          </cell>
          <cell r="C69">
            <v>1478</v>
          </cell>
          <cell r="D69">
            <v>5233</v>
          </cell>
          <cell r="E69">
            <v>4492</v>
          </cell>
          <cell r="F69">
            <v>2168</v>
          </cell>
          <cell r="G69">
            <v>0</v>
          </cell>
          <cell r="H69">
            <v>0.4</v>
          </cell>
          <cell r="I69">
            <v>40</v>
          </cell>
          <cell r="J69">
            <v>4507</v>
          </cell>
          <cell r="K69">
            <v>-15</v>
          </cell>
          <cell r="L69">
            <v>400</v>
          </cell>
          <cell r="M69">
            <v>800</v>
          </cell>
          <cell r="N69">
            <v>0</v>
          </cell>
          <cell r="V69">
            <v>950</v>
          </cell>
          <cell r="W69">
            <v>538.4</v>
          </cell>
          <cell r="X69">
            <v>800</v>
          </cell>
          <cell r="Y69">
            <v>9.5059435364041605</v>
          </cell>
          <cell r="Z69">
            <v>4.026745913818722</v>
          </cell>
          <cell r="AD69">
            <v>1800</v>
          </cell>
          <cell r="AE69">
            <v>549.20000000000005</v>
          </cell>
          <cell r="AF69">
            <v>579.79999999999995</v>
          </cell>
          <cell r="AG69">
            <v>534</v>
          </cell>
          <cell r="AH69">
            <v>587</v>
          </cell>
          <cell r="AI69">
            <v>0</v>
          </cell>
        </row>
        <row r="70">
          <cell r="A70" t="str">
            <v xml:space="preserve"> 343 Сосиски Сочинки Сливочные ТМ Стародворье  0,4 кг</v>
          </cell>
          <cell r="B70" t="str">
            <v>шт</v>
          </cell>
          <cell r="C70">
            <v>1073</v>
          </cell>
          <cell r="D70">
            <v>3350</v>
          </cell>
          <cell r="E70">
            <v>2380</v>
          </cell>
          <cell r="F70">
            <v>1965</v>
          </cell>
          <cell r="G70">
            <v>0</v>
          </cell>
          <cell r="H70">
            <v>0.4</v>
          </cell>
          <cell r="I70">
            <v>40</v>
          </cell>
          <cell r="J70">
            <v>2426</v>
          </cell>
          <cell r="K70">
            <v>-46</v>
          </cell>
          <cell r="L70">
            <v>500</v>
          </cell>
          <cell r="M70">
            <v>700</v>
          </cell>
          <cell r="N70">
            <v>0</v>
          </cell>
          <cell r="V70">
            <v>650</v>
          </cell>
          <cell r="W70">
            <v>476</v>
          </cell>
          <cell r="X70">
            <v>720</v>
          </cell>
          <cell r="Y70">
            <v>9.5273109243697487</v>
          </cell>
          <cell r="Z70">
            <v>4.1281512605042021</v>
          </cell>
          <cell r="AD70">
            <v>0</v>
          </cell>
          <cell r="AE70">
            <v>454.8</v>
          </cell>
          <cell r="AF70">
            <v>484.2</v>
          </cell>
          <cell r="AG70">
            <v>475.2</v>
          </cell>
          <cell r="AH70">
            <v>479</v>
          </cell>
          <cell r="AI70">
            <v>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 t="str">
            <v>кг</v>
          </cell>
          <cell r="C71">
            <v>281.07799999999997</v>
          </cell>
          <cell r="D71">
            <v>487.62599999999998</v>
          </cell>
          <cell r="E71">
            <v>443.37400000000002</v>
          </cell>
          <cell r="F71">
            <v>309.08600000000001</v>
          </cell>
          <cell r="G71" t="str">
            <v>ябл</v>
          </cell>
          <cell r="H71">
            <v>1</v>
          </cell>
          <cell r="I71">
            <v>40</v>
          </cell>
          <cell r="J71">
            <v>447.072</v>
          </cell>
          <cell r="K71">
            <v>-3.6979999999999791</v>
          </cell>
          <cell r="L71">
            <v>140</v>
          </cell>
          <cell r="M71">
            <v>150</v>
          </cell>
          <cell r="N71">
            <v>0</v>
          </cell>
          <cell r="V71">
            <v>110</v>
          </cell>
          <cell r="W71">
            <v>88.674800000000005</v>
          </cell>
          <cell r="X71">
            <v>140</v>
          </cell>
          <cell r="Y71">
            <v>9.5752795608222403</v>
          </cell>
          <cell r="Z71">
            <v>3.4856125979421435</v>
          </cell>
          <cell r="AD71">
            <v>0</v>
          </cell>
          <cell r="AE71">
            <v>82.938199999999995</v>
          </cell>
          <cell r="AF71">
            <v>91.796999999999997</v>
          </cell>
          <cell r="AG71">
            <v>81.1434</v>
          </cell>
          <cell r="AH71">
            <v>101.277</v>
          </cell>
          <cell r="AI71" t="e">
            <v>#N/A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 t="str">
            <v>кг</v>
          </cell>
          <cell r="C72">
            <v>245.48599999999999</v>
          </cell>
          <cell r="D72">
            <v>312.27800000000002</v>
          </cell>
          <cell r="E72">
            <v>336.87400000000002</v>
          </cell>
          <cell r="F72">
            <v>202.21100000000001</v>
          </cell>
          <cell r="G72">
            <v>0</v>
          </cell>
          <cell r="H72">
            <v>1</v>
          </cell>
          <cell r="I72">
            <v>40</v>
          </cell>
          <cell r="J72">
            <v>341.46699999999998</v>
          </cell>
          <cell r="K72">
            <v>-4.5929999999999609</v>
          </cell>
          <cell r="L72">
            <v>110</v>
          </cell>
          <cell r="M72">
            <v>120</v>
          </cell>
          <cell r="N72">
            <v>0</v>
          </cell>
          <cell r="V72">
            <v>110</v>
          </cell>
          <cell r="W72">
            <v>67.374800000000008</v>
          </cell>
          <cell r="X72">
            <v>100</v>
          </cell>
          <cell r="Y72">
            <v>9.5319169778611581</v>
          </cell>
          <cell r="Z72">
            <v>3.0012853470437015</v>
          </cell>
          <cell r="AD72">
            <v>0</v>
          </cell>
          <cell r="AE72">
            <v>65.914000000000001</v>
          </cell>
          <cell r="AF72">
            <v>68.701999999999998</v>
          </cell>
          <cell r="AG72">
            <v>59.220399999999998</v>
          </cell>
          <cell r="AH72">
            <v>57.103999999999999</v>
          </cell>
          <cell r="AI72" t="e">
            <v>#N/A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 t="str">
            <v>кг</v>
          </cell>
          <cell r="C73">
            <v>389.976</v>
          </cell>
          <cell r="D73">
            <v>670.53700000000003</v>
          </cell>
          <cell r="E73">
            <v>570.08399999999995</v>
          </cell>
          <cell r="F73">
            <v>474.14299999999997</v>
          </cell>
          <cell r="G73" t="str">
            <v>ябл</v>
          </cell>
          <cell r="H73">
            <v>1</v>
          </cell>
          <cell r="I73">
            <v>40</v>
          </cell>
          <cell r="J73">
            <v>572.54399999999998</v>
          </cell>
          <cell r="K73">
            <v>-2.4600000000000364</v>
          </cell>
          <cell r="L73">
            <v>110</v>
          </cell>
          <cell r="M73">
            <v>200</v>
          </cell>
          <cell r="N73">
            <v>0</v>
          </cell>
          <cell r="V73">
            <v>130</v>
          </cell>
          <cell r="W73">
            <v>114.01679999999999</v>
          </cell>
          <cell r="X73">
            <v>170</v>
          </cell>
          <cell r="Y73">
            <v>9.5086250447302518</v>
          </cell>
          <cell r="Z73">
            <v>4.1585362858806771</v>
          </cell>
          <cell r="AD73">
            <v>0</v>
          </cell>
          <cell r="AE73">
            <v>129.21379999999999</v>
          </cell>
          <cell r="AF73">
            <v>129.273</v>
          </cell>
          <cell r="AG73">
            <v>114.78740000000001</v>
          </cell>
          <cell r="AH73">
            <v>135.26900000000001</v>
          </cell>
          <cell r="AI73" t="e">
            <v>#N/A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 t="str">
            <v>кг</v>
          </cell>
          <cell r="C74">
            <v>268.32299999999998</v>
          </cell>
          <cell r="D74">
            <v>560.89599999999996</v>
          </cell>
          <cell r="E74">
            <v>480.904</v>
          </cell>
          <cell r="F74">
            <v>327.85199999999998</v>
          </cell>
          <cell r="G74">
            <v>0</v>
          </cell>
          <cell r="H74">
            <v>1</v>
          </cell>
          <cell r="I74">
            <v>40</v>
          </cell>
          <cell r="J74">
            <v>479.86799999999999</v>
          </cell>
          <cell r="K74">
            <v>1.0360000000000014</v>
          </cell>
          <cell r="L74">
            <v>160</v>
          </cell>
          <cell r="M74">
            <v>160</v>
          </cell>
          <cell r="N74">
            <v>0</v>
          </cell>
          <cell r="V74">
            <v>130</v>
          </cell>
          <cell r="W74">
            <v>96.180800000000005</v>
          </cell>
          <cell r="X74">
            <v>140</v>
          </cell>
          <cell r="Y74">
            <v>9.5429857102457039</v>
          </cell>
          <cell r="Z74">
            <v>3.408705271738226</v>
          </cell>
          <cell r="AD74">
            <v>0</v>
          </cell>
          <cell r="AE74">
            <v>86.437600000000003</v>
          </cell>
          <cell r="AF74">
            <v>95.101399999999998</v>
          </cell>
          <cell r="AG74">
            <v>87.158600000000007</v>
          </cell>
          <cell r="AH74">
            <v>97.316999999999993</v>
          </cell>
          <cell r="AI74" t="e">
            <v>#N/A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31</v>
          </cell>
          <cell r="D75">
            <v>196</v>
          </cell>
          <cell r="E75">
            <v>94</v>
          </cell>
          <cell r="F75">
            <v>130</v>
          </cell>
          <cell r="G75" t="str">
            <v>дк</v>
          </cell>
          <cell r="H75">
            <v>0.6</v>
          </cell>
          <cell r="I75">
            <v>60</v>
          </cell>
          <cell r="J75">
            <v>115</v>
          </cell>
          <cell r="K75">
            <v>-21</v>
          </cell>
          <cell r="L75">
            <v>0</v>
          </cell>
          <cell r="M75">
            <v>20</v>
          </cell>
          <cell r="N75">
            <v>0</v>
          </cell>
          <cell r="W75">
            <v>18.8</v>
          </cell>
          <cell r="X75">
            <v>30</v>
          </cell>
          <cell r="Y75">
            <v>9.5744680851063819</v>
          </cell>
          <cell r="Z75">
            <v>6.914893617021276</v>
          </cell>
          <cell r="AD75">
            <v>0</v>
          </cell>
          <cell r="AE75">
            <v>12</v>
          </cell>
          <cell r="AF75">
            <v>16.8</v>
          </cell>
          <cell r="AG75">
            <v>23</v>
          </cell>
          <cell r="AH75">
            <v>11</v>
          </cell>
          <cell r="AI75" t="str">
            <v>склад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174</v>
          </cell>
          <cell r="D76">
            <v>254</v>
          </cell>
          <cell r="E76">
            <v>246</v>
          </cell>
          <cell r="F76">
            <v>175</v>
          </cell>
          <cell r="G76" t="str">
            <v>ябл</v>
          </cell>
          <cell r="H76">
            <v>0.6</v>
          </cell>
          <cell r="I76">
            <v>60</v>
          </cell>
          <cell r="J76">
            <v>251</v>
          </cell>
          <cell r="K76">
            <v>-5</v>
          </cell>
          <cell r="L76">
            <v>30</v>
          </cell>
          <cell r="M76">
            <v>70</v>
          </cell>
          <cell r="N76">
            <v>0</v>
          </cell>
          <cell r="V76">
            <v>120</v>
          </cell>
          <cell r="W76">
            <v>49.2</v>
          </cell>
          <cell r="X76">
            <v>80</v>
          </cell>
          <cell r="Y76">
            <v>9.654471544715447</v>
          </cell>
          <cell r="Z76">
            <v>3.5569105691056908</v>
          </cell>
          <cell r="AD76">
            <v>0</v>
          </cell>
          <cell r="AE76">
            <v>67</v>
          </cell>
          <cell r="AF76">
            <v>56.2</v>
          </cell>
          <cell r="AG76">
            <v>46</v>
          </cell>
          <cell r="AH76">
            <v>64</v>
          </cell>
          <cell r="AI76" t="str">
            <v>оконч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269</v>
          </cell>
          <cell r="D77">
            <v>418</v>
          </cell>
          <cell r="E77">
            <v>411</v>
          </cell>
          <cell r="F77">
            <v>264</v>
          </cell>
          <cell r="G77" t="str">
            <v>ябл</v>
          </cell>
          <cell r="H77">
            <v>0.6</v>
          </cell>
          <cell r="I77">
            <v>60</v>
          </cell>
          <cell r="J77">
            <v>429</v>
          </cell>
          <cell r="K77">
            <v>-18</v>
          </cell>
          <cell r="L77">
            <v>200</v>
          </cell>
          <cell r="M77">
            <v>180</v>
          </cell>
          <cell r="N77">
            <v>0</v>
          </cell>
          <cell r="V77">
            <v>50</v>
          </cell>
          <cell r="W77">
            <v>82.2</v>
          </cell>
          <cell r="X77">
            <v>90</v>
          </cell>
          <cell r="Y77">
            <v>9.537712895377128</v>
          </cell>
          <cell r="Z77">
            <v>3.2116788321167884</v>
          </cell>
          <cell r="AD77">
            <v>0</v>
          </cell>
          <cell r="AE77">
            <v>73</v>
          </cell>
          <cell r="AF77">
            <v>81</v>
          </cell>
          <cell r="AG77">
            <v>74</v>
          </cell>
          <cell r="AH77">
            <v>83</v>
          </cell>
          <cell r="AI77" t="str">
            <v>ябокт</v>
          </cell>
        </row>
        <row r="78">
          <cell r="A78" t="str">
            <v xml:space="preserve"> 364  Сардельки Филейские Вязанка ВЕС NDX ТМ Вязанка  ПОКОМ</v>
          </cell>
          <cell r="B78" t="str">
            <v>кг</v>
          </cell>
          <cell r="C78">
            <v>192.374</v>
          </cell>
          <cell r="D78">
            <v>149.71299999999999</v>
          </cell>
          <cell r="E78">
            <v>165.61699999999999</v>
          </cell>
          <cell r="F78">
            <v>167.34100000000001</v>
          </cell>
          <cell r="G78">
            <v>0</v>
          </cell>
          <cell r="H78">
            <v>1</v>
          </cell>
          <cell r="I78">
            <v>30</v>
          </cell>
          <cell r="J78">
            <v>165.79599999999999</v>
          </cell>
          <cell r="K78">
            <v>-0.17900000000000205</v>
          </cell>
          <cell r="L78">
            <v>0</v>
          </cell>
          <cell r="M78">
            <v>30</v>
          </cell>
          <cell r="N78">
            <v>0</v>
          </cell>
          <cell r="V78">
            <v>40</v>
          </cell>
          <cell r="W78">
            <v>33.123399999999997</v>
          </cell>
          <cell r="X78">
            <v>80</v>
          </cell>
          <cell r="Y78">
            <v>9.5805684199085857</v>
          </cell>
          <cell r="Z78">
            <v>5.0520477970256685</v>
          </cell>
          <cell r="AD78">
            <v>0</v>
          </cell>
          <cell r="AE78">
            <v>40.720800000000004</v>
          </cell>
          <cell r="AF78">
            <v>57.241</v>
          </cell>
          <cell r="AG78">
            <v>34.912400000000005</v>
          </cell>
          <cell r="AH78">
            <v>35.515999999999998</v>
          </cell>
          <cell r="AI78">
            <v>0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 t="str">
            <v>шт</v>
          </cell>
          <cell r="C79">
            <v>312</v>
          </cell>
          <cell r="D79">
            <v>725</v>
          </cell>
          <cell r="E79">
            <v>555</v>
          </cell>
          <cell r="F79">
            <v>470</v>
          </cell>
          <cell r="G79" t="str">
            <v>ябл,дк</v>
          </cell>
          <cell r="H79">
            <v>0.6</v>
          </cell>
          <cell r="I79">
            <v>60</v>
          </cell>
          <cell r="J79">
            <v>551</v>
          </cell>
          <cell r="K79">
            <v>4</v>
          </cell>
          <cell r="L79">
            <v>110</v>
          </cell>
          <cell r="M79">
            <v>180</v>
          </cell>
          <cell r="N79">
            <v>0</v>
          </cell>
          <cell r="V79">
            <v>130</v>
          </cell>
          <cell r="W79">
            <v>111</v>
          </cell>
          <cell r="X79">
            <v>170</v>
          </cell>
          <cell r="Y79">
            <v>9.5495495495495497</v>
          </cell>
          <cell r="Z79">
            <v>4.2342342342342345</v>
          </cell>
          <cell r="AD79">
            <v>0</v>
          </cell>
          <cell r="AE79">
            <v>103.2</v>
          </cell>
          <cell r="AF79">
            <v>123</v>
          </cell>
          <cell r="AG79">
            <v>112.2</v>
          </cell>
          <cell r="AH79">
            <v>118</v>
          </cell>
          <cell r="AI79">
            <v>0</v>
          </cell>
        </row>
        <row r="80">
          <cell r="A80" t="str">
            <v xml:space="preserve"> 377  Колбаса Молочная Дугушка 0,6кг ТМ Стародворье  ПОКОМ</v>
          </cell>
          <cell r="B80" t="str">
            <v>шт</v>
          </cell>
          <cell r="C80">
            <v>548</v>
          </cell>
          <cell r="D80">
            <v>688</v>
          </cell>
          <cell r="E80">
            <v>655</v>
          </cell>
          <cell r="F80">
            <v>565</v>
          </cell>
          <cell r="G80" t="str">
            <v>ябл,дк</v>
          </cell>
          <cell r="H80">
            <v>0.6</v>
          </cell>
          <cell r="I80">
            <v>60</v>
          </cell>
          <cell r="J80">
            <v>653</v>
          </cell>
          <cell r="K80">
            <v>2</v>
          </cell>
          <cell r="L80">
            <v>50</v>
          </cell>
          <cell r="M80">
            <v>190</v>
          </cell>
          <cell r="N80">
            <v>0</v>
          </cell>
          <cell r="V80">
            <v>250</v>
          </cell>
          <cell r="W80">
            <v>131</v>
          </cell>
          <cell r="X80">
            <v>190</v>
          </cell>
          <cell r="Y80">
            <v>9.5038167938931295</v>
          </cell>
          <cell r="Z80">
            <v>4.3129770992366412</v>
          </cell>
          <cell r="AD80">
            <v>0</v>
          </cell>
          <cell r="AE80">
            <v>158.4</v>
          </cell>
          <cell r="AF80">
            <v>167.2</v>
          </cell>
          <cell r="AG80">
            <v>134.4</v>
          </cell>
          <cell r="AH80">
            <v>140</v>
          </cell>
          <cell r="AI80" t="str">
            <v>оконч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B81" t="str">
            <v>шт</v>
          </cell>
          <cell r="C81">
            <v>990</v>
          </cell>
          <cell r="D81">
            <v>471</v>
          </cell>
          <cell r="E81">
            <v>1278</v>
          </cell>
          <cell r="F81">
            <v>123</v>
          </cell>
          <cell r="G81">
            <v>0</v>
          </cell>
          <cell r="H81">
            <v>0.28000000000000003</v>
          </cell>
          <cell r="I81">
            <v>35</v>
          </cell>
          <cell r="J81">
            <v>1454</v>
          </cell>
          <cell r="K81">
            <v>-176</v>
          </cell>
          <cell r="L81">
            <v>600</v>
          </cell>
          <cell r="M81">
            <v>800</v>
          </cell>
          <cell r="N81">
            <v>0</v>
          </cell>
          <cell r="V81">
            <v>600</v>
          </cell>
          <cell r="W81">
            <v>255.6</v>
          </cell>
          <cell r="X81">
            <v>300</v>
          </cell>
          <cell r="Y81">
            <v>9.4796557120500786</v>
          </cell>
          <cell r="Z81">
            <v>0.48122065727699531</v>
          </cell>
          <cell r="AD81">
            <v>0</v>
          </cell>
          <cell r="AE81">
            <v>286.2</v>
          </cell>
          <cell r="AF81">
            <v>316</v>
          </cell>
          <cell r="AG81">
            <v>258</v>
          </cell>
          <cell r="AH81">
            <v>144</v>
          </cell>
          <cell r="AI81">
            <v>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 t="str">
            <v>шт</v>
          </cell>
          <cell r="C82">
            <v>30</v>
          </cell>
          <cell r="D82">
            <v>850</v>
          </cell>
          <cell r="E82">
            <v>610</v>
          </cell>
          <cell r="F82">
            <v>240</v>
          </cell>
          <cell r="G82">
            <v>0</v>
          </cell>
          <cell r="H82">
            <v>0.4</v>
          </cell>
          <cell r="I82" t="e">
            <v>#N/A</v>
          </cell>
          <cell r="J82">
            <v>774</v>
          </cell>
          <cell r="K82">
            <v>-164</v>
          </cell>
          <cell r="L82">
            <v>250</v>
          </cell>
          <cell r="M82">
            <v>400</v>
          </cell>
          <cell r="N82">
            <v>0</v>
          </cell>
          <cell r="V82">
            <v>250</v>
          </cell>
          <cell r="W82">
            <v>122</v>
          </cell>
          <cell r="X82">
            <v>250</v>
          </cell>
          <cell r="Y82">
            <v>11.39344262295082</v>
          </cell>
          <cell r="Z82">
            <v>1.9672131147540983</v>
          </cell>
          <cell r="AD82">
            <v>0</v>
          </cell>
          <cell r="AE82">
            <v>40</v>
          </cell>
          <cell r="AF82">
            <v>69.2</v>
          </cell>
          <cell r="AG82">
            <v>58</v>
          </cell>
          <cell r="AH82">
            <v>91</v>
          </cell>
          <cell r="AI82">
            <v>0</v>
          </cell>
        </row>
        <row r="83">
          <cell r="A83" t="str">
            <v xml:space="preserve"> 388  Сосиски Восточные Халяль ТМ Вязанка 0,33 кг АК. ПОКОМ</v>
          </cell>
          <cell r="B83" t="str">
            <v>шт</v>
          </cell>
          <cell r="C83">
            <v>4</v>
          </cell>
          <cell r="D83">
            <v>298</v>
          </cell>
          <cell r="E83">
            <v>280</v>
          </cell>
          <cell r="G83">
            <v>0</v>
          </cell>
          <cell r="H83">
            <v>0.33</v>
          </cell>
          <cell r="I83">
            <v>60</v>
          </cell>
          <cell r="J83">
            <v>706</v>
          </cell>
          <cell r="K83">
            <v>-426</v>
          </cell>
          <cell r="L83">
            <v>150</v>
          </cell>
          <cell r="M83">
            <v>200</v>
          </cell>
          <cell r="N83">
            <v>0</v>
          </cell>
          <cell r="V83">
            <v>120</v>
          </cell>
          <cell r="W83">
            <v>56</v>
          </cell>
          <cell r="X83">
            <v>100</v>
          </cell>
          <cell r="Y83">
            <v>10.178571428571429</v>
          </cell>
          <cell r="Z83">
            <v>0</v>
          </cell>
          <cell r="AD83">
            <v>0</v>
          </cell>
          <cell r="AE83">
            <v>32.799999999999997</v>
          </cell>
          <cell r="AF83">
            <v>40</v>
          </cell>
          <cell r="AG83">
            <v>25</v>
          </cell>
          <cell r="AH83">
            <v>13</v>
          </cell>
          <cell r="AI83">
            <v>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 t="str">
            <v>шт</v>
          </cell>
          <cell r="C84">
            <v>4</v>
          </cell>
          <cell r="D84">
            <v>447</v>
          </cell>
          <cell r="E84">
            <v>323</v>
          </cell>
          <cell r="F84">
            <v>105</v>
          </cell>
          <cell r="G84">
            <v>0</v>
          </cell>
          <cell r="H84">
            <v>0.35</v>
          </cell>
          <cell r="I84" t="e">
            <v>#N/A</v>
          </cell>
          <cell r="J84">
            <v>567</v>
          </cell>
          <cell r="K84">
            <v>-244</v>
          </cell>
          <cell r="L84">
            <v>150</v>
          </cell>
          <cell r="M84">
            <v>200</v>
          </cell>
          <cell r="N84">
            <v>0</v>
          </cell>
          <cell r="V84">
            <v>100</v>
          </cell>
          <cell r="W84">
            <v>64.599999999999994</v>
          </cell>
          <cell r="X84">
            <v>100</v>
          </cell>
          <cell r="Y84">
            <v>10.139318885448917</v>
          </cell>
          <cell r="Z84">
            <v>1.6253869969040249</v>
          </cell>
          <cell r="AD84">
            <v>0</v>
          </cell>
          <cell r="AE84">
            <v>20.8</v>
          </cell>
          <cell r="AF84">
            <v>37.799999999999997</v>
          </cell>
          <cell r="AG84">
            <v>24.4</v>
          </cell>
          <cell r="AH84">
            <v>57</v>
          </cell>
          <cell r="AI84">
            <v>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 t="str">
            <v>шт</v>
          </cell>
          <cell r="C85">
            <v>208</v>
          </cell>
          <cell r="D85">
            <v>5651</v>
          </cell>
          <cell r="E85">
            <v>361</v>
          </cell>
          <cell r="F85">
            <v>240</v>
          </cell>
          <cell r="G85" t="str">
            <v>ябл</v>
          </cell>
          <cell r="H85">
            <v>0.33</v>
          </cell>
          <cell r="I85" t="e">
            <v>#N/A</v>
          </cell>
          <cell r="J85">
            <v>408</v>
          </cell>
          <cell r="K85">
            <v>-47</v>
          </cell>
          <cell r="L85">
            <v>250</v>
          </cell>
          <cell r="M85">
            <v>250</v>
          </cell>
          <cell r="N85">
            <v>0</v>
          </cell>
          <cell r="W85">
            <v>72.2</v>
          </cell>
          <cell r="X85">
            <v>60</v>
          </cell>
          <cell r="Y85">
            <v>11.080332409972298</v>
          </cell>
          <cell r="Z85">
            <v>3.3240997229916895</v>
          </cell>
          <cell r="AD85">
            <v>0</v>
          </cell>
          <cell r="AE85">
            <v>54.2</v>
          </cell>
          <cell r="AF85">
            <v>45.4</v>
          </cell>
          <cell r="AG85">
            <v>63.2</v>
          </cell>
          <cell r="AH85">
            <v>60</v>
          </cell>
          <cell r="AI85" t="str">
            <v>ябокт</v>
          </cell>
        </row>
        <row r="86">
          <cell r="A86" t="str">
            <v xml:space="preserve"> 408  Ветчина Сливушка с индейкой ТМ Вязанка, 0,4кг  ПОКОМ</v>
          </cell>
          <cell r="B86" t="str">
            <v>шт</v>
          </cell>
          <cell r="C86">
            <v>274</v>
          </cell>
          <cell r="D86">
            <v>5</v>
          </cell>
          <cell r="E86">
            <v>0</v>
          </cell>
          <cell r="F86">
            <v>273</v>
          </cell>
          <cell r="G86" t="str">
            <v>н</v>
          </cell>
          <cell r="H86">
            <v>0.4</v>
          </cell>
          <cell r="I86" t="e">
            <v>#N/A</v>
          </cell>
          <cell r="J86">
            <v>110</v>
          </cell>
          <cell r="K86">
            <v>-110</v>
          </cell>
          <cell r="L86">
            <v>0</v>
          </cell>
          <cell r="M86">
            <v>0</v>
          </cell>
          <cell r="N86">
            <v>0</v>
          </cell>
          <cell r="W86">
            <v>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12.8</v>
          </cell>
          <cell r="AF86">
            <v>16.399999999999999</v>
          </cell>
          <cell r="AG86">
            <v>0.8</v>
          </cell>
          <cell r="AH86">
            <v>0</v>
          </cell>
          <cell r="AI86" t="str">
            <v>склад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3305</v>
          </cell>
          <cell r="D87">
            <v>3935</v>
          </cell>
          <cell r="E87">
            <v>4605</v>
          </cell>
          <cell r="F87">
            <v>2554</v>
          </cell>
          <cell r="G87">
            <v>0</v>
          </cell>
          <cell r="H87">
            <v>0.35</v>
          </cell>
          <cell r="I87">
            <v>40</v>
          </cell>
          <cell r="J87">
            <v>4651</v>
          </cell>
          <cell r="K87">
            <v>-46</v>
          </cell>
          <cell r="L87">
            <v>500</v>
          </cell>
          <cell r="M87">
            <v>500</v>
          </cell>
          <cell r="N87">
            <v>500</v>
          </cell>
          <cell r="V87">
            <v>1100</v>
          </cell>
          <cell r="W87">
            <v>639</v>
          </cell>
          <cell r="X87">
            <v>1000</v>
          </cell>
          <cell r="Y87">
            <v>9.6306729264475752</v>
          </cell>
          <cell r="Z87">
            <v>3.9968701095461658</v>
          </cell>
          <cell r="AD87">
            <v>1410</v>
          </cell>
          <cell r="AE87">
            <v>977.6</v>
          </cell>
          <cell r="AF87">
            <v>856.8</v>
          </cell>
          <cell r="AG87">
            <v>617.6</v>
          </cell>
          <cell r="AH87">
            <v>660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2.6</v>
          </cell>
          <cell r="K88">
            <v>-2.6</v>
          </cell>
          <cell r="L88">
            <v>0</v>
          </cell>
          <cell r="M88">
            <v>0</v>
          </cell>
          <cell r="N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3835</v>
          </cell>
          <cell r="D89">
            <v>10797</v>
          </cell>
          <cell r="E89">
            <v>9656</v>
          </cell>
          <cell r="F89">
            <v>4813</v>
          </cell>
          <cell r="G89">
            <v>0</v>
          </cell>
          <cell r="H89">
            <v>0.35</v>
          </cell>
          <cell r="I89">
            <v>45</v>
          </cell>
          <cell r="J89">
            <v>9759</v>
          </cell>
          <cell r="K89">
            <v>-103</v>
          </cell>
          <cell r="L89">
            <v>1500</v>
          </cell>
          <cell r="M89">
            <v>1500</v>
          </cell>
          <cell r="N89">
            <v>1000</v>
          </cell>
          <cell r="V89">
            <v>1900</v>
          </cell>
          <cell r="W89">
            <v>1331.2</v>
          </cell>
          <cell r="X89">
            <v>2100</v>
          </cell>
          <cell r="Y89">
            <v>9.625150240384615</v>
          </cell>
          <cell r="Z89">
            <v>3.6155348557692308</v>
          </cell>
          <cell r="AD89">
            <v>3000</v>
          </cell>
          <cell r="AE89">
            <v>1187.8</v>
          </cell>
          <cell r="AF89">
            <v>1295</v>
          </cell>
          <cell r="AG89">
            <v>1246.5999999999999</v>
          </cell>
          <cell r="AH89">
            <v>1340</v>
          </cell>
          <cell r="AI89" t="str">
            <v>ябокт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-3</v>
          </cell>
          <cell r="D90">
            <v>9</v>
          </cell>
          <cell r="E90">
            <v>0</v>
          </cell>
          <cell r="F90">
            <v>2</v>
          </cell>
          <cell r="G90">
            <v>0</v>
          </cell>
          <cell r="H90">
            <v>0.11</v>
          </cell>
          <cell r="I90" t="e">
            <v>#N/A</v>
          </cell>
          <cell r="J90">
            <v>29</v>
          </cell>
          <cell r="K90">
            <v>-29</v>
          </cell>
          <cell r="L90">
            <v>30</v>
          </cell>
          <cell r="M90">
            <v>30</v>
          </cell>
          <cell r="N90">
            <v>0</v>
          </cell>
          <cell r="V90">
            <v>30</v>
          </cell>
          <cell r="W90">
            <v>0</v>
          </cell>
          <cell r="X90">
            <v>30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94</v>
          </cell>
          <cell r="D91">
            <v>55</v>
          </cell>
          <cell r="E91">
            <v>74</v>
          </cell>
          <cell r="F91">
            <v>63</v>
          </cell>
          <cell r="G91" t="str">
            <v>лидер</v>
          </cell>
          <cell r="H91">
            <v>0.11</v>
          </cell>
          <cell r="I91">
            <v>120</v>
          </cell>
          <cell r="J91">
            <v>96</v>
          </cell>
          <cell r="K91">
            <v>-22</v>
          </cell>
          <cell r="L91">
            <v>50</v>
          </cell>
          <cell r="M91">
            <v>30</v>
          </cell>
          <cell r="N91">
            <v>0</v>
          </cell>
          <cell r="V91">
            <v>30</v>
          </cell>
          <cell r="W91">
            <v>14.8</v>
          </cell>
          <cell r="X91">
            <v>30</v>
          </cell>
          <cell r="Y91">
            <v>13.716216216216216</v>
          </cell>
          <cell r="Z91">
            <v>4.2567567567567561</v>
          </cell>
          <cell r="AD91">
            <v>0</v>
          </cell>
          <cell r="AE91">
            <v>1.8</v>
          </cell>
          <cell r="AF91">
            <v>7</v>
          </cell>
          <cell r="AG91">
            <v>11.4</v>
          </cell>
          <cell r="AH91">
            <v>7</v>
          </cell>
          <cell r="AI91">
            <v>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D92">
            <v>4</v>
          </cell>
          <cell r="E92">
            <v>4</v>
          </cell>
          <cell r="G92">
            <v>0</v>
          </cell>
          <cell r="H92">
            <v>0.06</v>
          </cell>
          <cell r="I92" t="e">
            <v>#N/A</v>
          </cell>
          <cell r="J92">
            <v>21</v>
          </cell>
          <cell r="K92">
            <v>-17</v>
          </cell>
          <cell r="L92">
            <v>30</v>
          </cell>
          <cell r="M92">
            <v>30</v>
          </cell>
          <cell r="N92">
            <v>0</v>
          </cell>
          <cell r="V92">
            <v>30</v>
          </cell>
          <cell r="W92">
            <v>0.8</v>
          </cell>
          <cell r="X92">
            <v>30</v>
          </cell>
          <cell r="Y92">
            <v>150</v>
          </cell>
          <cell r="Z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D93">
            <v>40</v>
          </cell>
          <cell r="E93">
            <v>0</v>
          </cell>
          <cell r="F93">
            <v>40</v>
          </cell>
          <cell r="G93">
            <v>0</v>
          </cell>
          <cell r="H93">
            <v>0.06</v>
          </cell>
          <cell r="I93" t="e">
            <v>#N/A</v>
          </cell>
          <cell r="J93">
            <v>17</v>
          </cell>
          <cell r="K93">
            <v>-17</v>
          </cell>
          <cell r="L93">
            <v>0</v>
          </cell>
          <cell r="M93">
            <v>0</v>
          </cell>
          <cell r="N93">
            <v>0</v>
          </cell>
          <cell r="V93">
            <v>30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E94">
            <v>1</v>
          </cell>
          <cell r="F94">
            <v>101</v>
          </cell>
          <cell r="G94">
            <v>0</v>
          </cell>
          <cell r="H94">
            <v>0.15</v>
          </cell>
          <cell r="I94" t="e">
            <v>#N/A</v>
          </cell>
          <cell r="J94">
            <v>119</v>
          </cell>
          <cell r="K94">
            <v>-118</v>
          </cell>
          <cell r="L94">
            <v>30</v>
          </cell>
          <cell r="M94">
            <v>30</v>
          </cell>
          <cell r="N94">
            <v>0</v>
          </cell>
          <cell r="V94">
            <v>30</v>
          </cell>
          <cell r="W94">
            <v>0.2</v>
          </cell>
          <cell r="X94">
            <v>30</v>
          </cell>
          <cell r="Y94">
            <v>1105</v>
          </cell>
          <cell r="Z94">
            <v>505</v>
          </cell>
          <cell r="AD94">
            <v>0</v>
          </cell>
          <cell r="AE94">
            <v>0.2</v>
          </cell>
          <cell r="AF94">
            <v>0</v>
          </cell>
          <cell r="AG94">
            <v>0.2</v>
          </cell>
          <cell r="AH94">
            <v>1</v>
          </cell>
          <cell r="AI94" t="str">
            <v>склад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22</v>
          </cell>
          <cell r="D95">
            <v>12</v>
          </cell>
          <cell r="E95">
            <v>2</v>
          </cell>
          <cell r="F95">
            <v>26</v>
          </cell>
          <cell r="G95" t="str">
            <v>нов</v>
          </cell>
          <cell r="H95">
            <v>0</v>
          </cell>
          <cell r="I95" t="e">
            <v>#N/A</v>
          </cell>
          <cell r="J95">
            <v>3</v>
          </cell>
          <cell r="K95">
            <v>-1</v>
          </cell>
          <cell r="L95">
            <v>0</v>
          </cell>
          <cell r="M95">
            <v>0</v>
          </cell>
          <cell r="N95">
            <v>0</v>
          </cell>
          <cell r="W95">
            <v>0.4</v>
          </cell>
          <cell r="Y95">
            <v>65</v>
          </cell>
          <cell r="Z95">
            <v>65</v>
          </cell>
          <cell r="AD95">
            <v>0</v>
          </cell>
          <cell r="AE95">
            <v>0</v>
          </cell>
          <cell r="AF95">
            <v>3.4</v>
          </cell>
          <cell r="AG95">
            <v>0</v>
          </cell>
          <cell r="AH95">
            <v>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29.626000000000001</v>
          </cell>
          <cell r="D96">
            <v>197.184</v>
          </cell>
          <cell r="E96">
            <v>66.209000000000003</v>
          </cell>
          <cell r="F96">
            <v>157.90299999999999</v>
          </cell>
          <cell r="G96" t="str">
            <v>н</v>
          </cell>
          <cell r="H96">
            <v>1</v>
          </cell>
          <cell r="I96" t="e">
            <v>#N/A</v>
          </cell>
          <cell r="J96">
            <v>91.992999999999995</v>
          </cell>
          <cell r="K96">
            <v>-25.783999999999992</v>
          </cell>
          <cell r="L96">
            <v>0</v>
          </cell>
          <cell r="M96">
            <v>20</v>
          </cell>
          <cell r="N96">
            <v>0</v>
          </cell>
          <cell r="W96">
            <v>13.241800000000001</v>
          </cell>
          <cell r="Y96">
            <v>13.434955972752947</v>
          </cell>
          <cell r="Z96">
            <v>11.924587291757916</v>
          </cell>
          <cell r="AD96">
            <v>0</v>
          </cell>
          <cell r="AE96">
            <v>30.064600000000002</v>
          </cell>
          <cell r="AF96">
            <v>22.9636</v>
          </cell>
          <cell r="AG96">
            <v>33.678600000000003</v>
          </cell>
          <cell r="AH96">
            <v>37.951999999999998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57.832000000000001</v>
          </cell>
          <cell r="D97">
            <v>1.3520000000000001</v>
          </cell>
          <cell r="E97">
            <v>1.3520000000000001</v>
          </cell>
          <cell r="F97">
            <v>44.628</v>
          </cell>
          <cell r="G97" t="str">
            <v>нов</v>
          </cell>
          <cell r="H97">
            <v>0</v>
          </cell>
          <cell r="I97" t="e">
            <v>#N/A</v>
          </cell>
          <cell r="J97">
            <v>16.2</v>
          </cell>
          <cell r="K97">
            <v>-14.847999999999999</v>
          </cell>
          <cell r="L97">
            <v>0</v>
          </cell>
          <cell r="M97">
            <v>0</v>
          </cell>
          <cell r="N97">
            <v>0</v>
          </cell>
          <cell r="W97">
            <v>0.27040000000000003</v>
          </cell>
          <cell r="Y97">
            <v>165.04437869822485</v>
          </cell>
          <cell r="Z97">
            <v>165.04437869822485</v>
          </cell>
          <cell r="AD97">
            <v>0</v>
          </cell>
          <cell r="AE97">
            <v>1.0816000000000001</v>
          </cell>
          <cell r="AF97">
            <v>0</v>
          </cell>
          <cell r="AG97">
            <v>0.81120000000000003</v>
          </cell>
          <cell r="AH97">
            <v>1.3520000000000001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163</v>
          </cell>
          <cell r="D98">
            <v>888</v>
          </cell>
          <cell r="E98">
            <v>461</v>
          </cell>
          <cell r="F98">
            <v>569</v>
          </cell>
          <cell r="G98">
            <v>0</v>
          </cell>
          <cell r="H98">
            <v>0.4</v>
          </cell>
          <cell r="I98" t="e">
            <v>#N/A</v>
          </cell>
          <cell r="J98">
            <v>484</v>
          </cell>
          <cell r="K98">
            <v>-23</v>
          </cell>
          <cell r="L98">
            <v>120</v>
          </cell>
          <cell r="M98">
            <v>180</v>
          </cell>
          <cell r="N98">
            <v>0</v>
          </cell>
          <cell r="W98">
            <v>92.2</v>
          </cell>
          <cell r="Y98">
            <v>9.4251626898047718</v>
          </cell>
          <cell r="Z98">
            <v>6.1713665943600864</v>
          </cell>
          <cell r="AD98">
            <v>0</v>
          </cell>
          <cell r="AE98">
            <v>100.6</v>
          </cell>
          <cell r="AF98">
            <v>116.4</v>
          </cell>
          <cell r="AG98">
            <v>121.4</v>
          </cell>
          <cell r="AH98">
            <v>62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234.80600000000001</v>
          </cell>
          <cell r="D99">
            <v>71.906000000000006</v>
          </cell>
          <cell r="E99">
            <v>153.61199999999999</v>
          </cell>
          <cell r="F99">
            <v>140.054</v>
          </cell>
          <cell r="G99" t="str">
            <v>н</v>
          </cell>
          <cell r="H99">
            <v>1</v>
          </cell>
          <cell r="I99" t="e">
            <v>#N/A</v>
          </cell>
          <cell r="J99">
            <v>154.15299999999999</v>
          </cell>
          <cell r="K99">
            <v>-0.54099999999999682</v>
          </cell>
          <cell r="L99">
            <v>70</v>
          </cell>
          <cell r="M99">
            <v>50</v>
          </cell>
          <cell r="N99">
            <v>0</v>
          </cell>
          <cell r="W99">
            <v>30.7224</v>
          </cell>
          <cell r="X99">
            <v>40</v>
          </cell>
          <cell r="Y99">
            <v>9.7666197953284897</v>
          </cell>
          <cell r="Z99">
            <v>4.5586933312501632</v>
          </cell>
          <cell r="AD99">
            <v>0</v>
          </cell>
          <cell r="AE99">
            <v>36.233999999999995</v>
          </cell>
          <cell r="AF99">
            <v>41.18</v>
          </cell>
          <cell r="AG99">
            <v>27.256</v>
          </cell>
          <cell r="AH99">
            <v>15.974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203</v>
          </cell>
          <cell r="D100">
            <v>243</v>
          </cell>
          <cell r="E100">
            <v>199</v>
          </cell>
          <cell r="F100">
            <v>236</v>
          </cell>
          <cell r="G100">
            <v>0</v>
          </cell>
          <cell r="H100">
            <v>0.4</v>
          </cell>
          <cell r="I100" t="e">
            <v>#N/A</v>
          </cell>
          <cell r="J100">
            <v>226</v>
          </cell>
          <cell r="K100">
            <v>-27</v>
          </cell>
          <cell r="L100">
            <v>60</v>
          </cell>
          <cell r="M100">
            <v>70</v>
          </cell>
          <cell r="N100">
            <v>0</v>
          </cell>
          <cell r="W100">
            <v>39.799999999999997</v>
          </cell>
          <cell r="Y100">
            <v>9.1959798994974875</v>
          </cell>
          <cell r="Z100">
            <v>5.9296482412060305</v>
          </cell>
          <cell r="AD100">
            <v>0</v>
          </cell>
          <cell r="AE100">
            <v>56.6</v>
          </cell>
          <cell r="AF100">
            <v>61</v>
          </cell>
          <cell r="AG100">
            <v>48.8</v>
          </cell>
          <cell r="AH100">
            <v>19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154.423</v>
          </cell>
          <cell r="D101">
            <v>153.67699999999999</v>
          </cell>
          <cell r="E101">
            <v>158.083</v>
          </cell>
          <cell r="F101">
            <v>135.517</v>
          </cell>
          <cell r="G101">
            <v>0</v>
          </cell>
          <cell r="H101">
            <v>1</v>
          </cell>
          <cell r="I101" t="e">
            <v>#N/A</v>
          </cell>
          <cell r="J101">
            <v>161.101</v>
          </cell>
          <cell r="K101">
            <v>-3.0180000000000007</v>
          </cell>
          <cell r="L101">
            <v>30</v>
          </cell>
          <cell r="M101">
            <v>20</v>
          </cell>
          <cell r="N101">
            <v>0</v>
          </cell>
          <cell r="V101">
            <v>70</v>
          </cell>
          <cell r="W101">
            <v>31.616599999999998</v>
          </cell>
          <cell r="X101">
            <v>50</v>
          </cell>
          <cell r="Y101">
            <v>9.6631832644876425</v>
          </cell>
          <cell r="Z101">
            <v>4.2862610147833733</v>
          </cell>
          <cell r="AD101">
            <v>0</v>
          </cell>
          <cell r="AE101">
            <v>27.72</v>
          </cell>
          <cell r="AF101">
            <v>30.564399999999999</v>
          </cell>
          <cell r="AG101">
            <v>21.75</v>
          </cell>
          <cell r="AH101">
            <v>30.425999999999998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194</v>
          </cell>
          <cell r="D102">
            <v>38</v>
          </cell>
          <cell r="E102">
            <v>98</v>
          </cell>
          <cell r="F102">
            <v>128</v>
          </cell>
          <cell r="G102" t="str">
            <v>н</v>
          </cell>
          <cell r="H102">
            <v>0.4</v>
          </cell>
          <cell r="I102" t="e">
            <v>#N/A</v>
          </cell>
          <cell r="J102">
            <v>110</v>
          </cell>
          <cell r="K102">
            <v>-12</v>
          </cell>
          <cell r="L102">
            <v>50</v>
          </cell>
          <cell r="M102">
            <v>30</v>
          </cell>
          <cell r="N102">
            <v>0</v>
          </cell>
          <cell r="W102">
            <v>19.600000000000001</v>
          </cell>
          <cell r="Y102">
            <v>10.612244897959183</v>
          </cell>
          <cell r="Z102">
            <v>6.5306122448979584</v>
          </cell>
          <cell r="AD102">
            <v>0</v>
          </cell>
          <cell r="AE102">
            <v>43.2</v>
          </cell>
          <cell r="AF102">
            <v>22.8</v>
          </cell>
          <cell r="AG102">
            <v>24.8</v>
          </cell>
          <cell r="AH102">
            <v>9</v>
          </cell>
          <cell r="AI102" t="str">
            <v>увел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137</v>
          </cell>
          <cell r="D103">
            <v>63</v>
          </cell>
          <cell r="E103">
            <v>121</v>
          </cell>
          <cell r="F103">
            <v>76</v>
          </cell>
          <cell r="G103">
            <v>0</v>
          </cell>
          <cell r="H103">
            <v>0.2</v>
          </cell>
          <cell r="I103" t="e">
            <v>#N/A</v>
          </cell>
          <cell r="J103">
            <v>144</v>
          </cell>
          <cell r="K103">
            <v>-23</v>
          </cell>
          <cell r="L103">
            <v>50</v>
          </cell>
          <cell r="M103">
            <v>40</v>
          </cell>
          <cell r="N103">
            <v>0</v>
          </cell>
          <cell r="V103">
            <v>30</v>
          </cell>
          <cell r="W103">
            <v>24.2</v>
          </cell>
          <cell r="X103">
            <v>40</v>
          </cell>
          <cell r="Y103">
            <v>9.7520661157024797</v>
          </cell>
          <cell r="Z103">
            <v>3.1404958677685952</v>
          </cell>
          <cell r="AD103">
            <v>0</v>
          </cell>
          <cell r="AE103">
            <v>34.6</v>
          </cell>
          <cell r="AF103">
            <v>29.8</v>
          </cell>
          <cell r="AG103">
            <v>21</v>
          </cell>
          <cell r="AH103">
            <v>17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76</v>
          </cell>
          <cell r="D104">
            <v>116</v>
          </cell>
          <cell r="E104">
            <v>117</v>
          </cell>
          <cell r="F104">
            <v>57</v>
          </cell>
          <cell r="G104">
            <v>0</v>
          </cell>
          <cell r="H104">
            <v>0.2</v>
          </cell>
          <cell r="I104" t="e">
            <v>#N/A</v>
          </cell>
          <cell r="J104">
            <v>149</v>
          </cell>
          <cell r="K104">
            <v>-32</v>
          </cell>
          <cell r="L104">
            <v>0</v>
          </cell>
          <cell r="M104">
            <v>40</v>
          </cell>
          <cell r="N104">
            <v>0</v>
          </cell>
          <cell r="V104">
            <v>90</v>
          </cell>
          <cell r="W104">
            <v>23.4</v>
          </cell>
          <cell r="X104">
            <v>40</v>
          </cell>
          <cell r="Y104">
            <v>9.7008547008547019</v>
          </cell>
          <cell r="Z104">
            <v>2.4358974358974361</v>
          </cell>
          <cell r="AD104">
            <v>0</v>
          </cell>
          <cell r="AE104">
            <v>25.6</v>
          </cell>
          <cell r="AF104">
            <v>14.8</v>
          </cell>
          <cell r="AG104">
            <v>19.2</v>
          </cell>
          <cell r="AH104">
            <v>42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45</v>
          </cell>
          <cell r="D105">
            <v>493</v>
          </cell>
          <cell r="E105">
            <v>222</v>
          </cell>
          <cell r="F105">
            <v>309</v>
          </cell>
          <cell r="G105">
            <v>0</v>
          </cell>
          <cell r="H105">
            <v>0.2</v>
          </cell>
          <cell r="I105" t="e">
            <v>#N/A</v>
          </cell>
          <cell r="J105">
            <v>273</v>
          </cell>
          <cell r="K105">
            <v>-51</v>
          </cell>
          <cell r="L105">
            <v>0</v>
          </cell>
          <cell r="M105">
            <v>0</v>
          </cell>
          <cell r="N105">
            <v>0</v>
          </cell>
          <cell r="V105">
            <v>50</v>
          </cell>
          <cell r="W105">
            <v>44.4</v>
          </cell>
          <cell r="X105">
            <v>70</v>
          </cell>
          <cell r="Y105">
            <v>9.6621621621621632</v>
          </cell>
          <cell r="Z105">
            <v>6.9594594594594597</v>
          </cell>
          <cell r="AD105">
            <v>0</v>
          </cell>
          <cell r="AE105">
            <v>53.2</v>
          </cell>
          <cell r="AF105">
            <v>46.6</v>
          </cell>
          <cell r="AG105">
            <v>56.8</v>
          </cell>
          <cell r="AH105">
            <v>69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111</v>
          </cell>
          <cell r="D106">
            <v>361</v>
          </cell>
          <cell r="E106">
            <v>296</v>
          </cell>
          <cell r="F106">
            <v>175</v>
          </cell>
          <cell r="G106">
            <v>0</v>
          </cell>
          <cell r="H106">
            <v>0.3</v>
          </cell>
          <cell r="I106" t="e">
            <v>#N/A</v>
          </cell>
          <cell r="J106">
            <v>300</v>
          </cell>
          <cell r="K106">
            <v>-4</v>
          </cell>
          <cell r="L106">
            <v>120</v>
          </cell>
          <cell r="M106">
            <v>100</v>
          </cell>
          <cell r="N106">
            <v>0</v>
          </cell>
          <cell r="V106">
            <v>80</v>
          </cell>
          <cell r="W106">
            <v>59.2</v>
          </cell>
          <cell r="X106">
            <v>100</v>
          </cell>
          <cell r="Y106">
            <v>9.7128378378378368</v>
          </cell>
          <cell r="Z106">
            <v>2.9560810810810811</v>
          </cell>
          <cell r="AD106">
            <v>0</v>
          </cell>
          <cell r="AE106">
            <v>52.6</v>
          </cell>
          <cell r="AF106">
            <v>48.2</v>
          </cell>
          <cell r="AG106">
            <v>51.2</v>
          </cell>
          <cell r="AH106">
            <v>94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201.41200000000001</v>
          </cell>
          <cell r="D107">
            <v>480.37</v>
          </cell>
          <cell r="E107">
            <v>365.84800000000001</v>
          </cell>
          <cell r="F107">
            <v>290.48200000000003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382.214</v>
          </cell>
          <cell r="K107">
            <v>-16.365999999999985</v>
          </cell>
          <cell r="L107">
            <v>0</v>
          </cell>
          <cell r="M107">
            <v>120</v>
          </cell>
          <cell r="N107">
            <v>0</v>
          </cell>
          <cell r="V107">
            <v>180</v>
          </cell>
          <cell r="W107">
            <v>73.169600000000003</v>
          </cell>
          <cell r="X107">
            <v>120</v>
          </cell>
          <cell r="Y107">
            <v>9.7100708490957981</v>
          </cell>
          <cell r="Z107">
            <v>3.9699820690560017</v>
          </cell>
          <cell r="AD107">
            <v>0</v>
          </cell>
          <cell r="AE107">
            <v>73.088999999999999</v>
          </cell>
          <cell r="AF107">
            <v>72.0762</v>
          </cell>
          <cell r="AG107">
            <v>69.71459999999999</v>
          </cell>
          <cell r="AH107">
            <v>93.361000000000004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1787.6990000000001</v>
          </cell>
          <cell r="D108">
            <v>6733.3429999999998</v>
          </cell>
          <cell r="E108">
            <v>3833.1390000000001</v>
          </cell>
          <cell r="F108">
            <v>3618.0880000000002</v>
          </cell>
          <cell r="G108">
            <v>0</v>
          </cell>
          <cell r="H108">
            <v>1</v>
          </cell>
          <cell r="I108" t="e">
            <v>#N/A</v>
          </cell>
          <cell r="J108">
            <v>3898.18</v>
          </cell>
          <cell r="K108">
            <v>-65.040999999999713</v>
          </cell>
          <cell r="L108">
            <v>200</v>
          </cell>
          <cell r="M108">
            <v>900</v>
          </cell>
          <cell r="N108">
            <v>800</v>
          </cell>
          <cell r="O108">
            <v>500</v>
          </cell>
          <cell r="V108">
            <v>1100</v>
          </cell>
          <cell r="W108">
            <v>766.62779999999998</v>
          </cell>
          <cell r="X108">
            <v>1000</v>
          </cell>
          <cell r="Y108">
            <v>9.9371402915469549</v>
          </cell>
          <cell r="Z108">
            <v>4.719484474734676</v>
          </cell>
          <cell r="AD108">
            <v>0</v>
          </cell>
          <cell r="AE108">
            <v>766.27099999999996</v>
          </cell>
          <cell r="AF108">
            <v>785.84219999999993</v>
          </cell>
          <cell r="AG108">
            <v>781.52760000000001</v>
          </cell>
          <cell r="AH108">
            <v>797.78300000000002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4729.1030000000001</v>
          </cell>
          <cell r="D109">
            <v>6772.1940000000004</v>
          </cell>
          <cell r="E109">
            <v>5404.2619999999997</v>
          </cell>
          <cell r="F109">
            <v>5968.3639999999996</v>
          </cell>
          <cell r="G109">
            <v>0</v>
          </cell>
          <cell r="H109">
            <v>1</v>
          </cell>
          <cell r="I109" t="e">
            <v>#N/A</v>
          </cell>
          <cell r="J109">
            <v>5601.5879999999997</v>
          </cell>
          <cell r="K109">
            <v>-197.32600000000002</v>
          </cell>
          <cell r="L109">
            <v>0</v>
          </cell>
          <cell r="M109">
            <v>1000</v>
          </cell>
          <cell r="N109">
            <v>500</v>
          </cell>
          <cell r="O109">
            <v>1500</v>
          </cell>
          <cell r="V109">
            <v>1700</v>
          </cell>
          <cell r="W109">
            <v>1080.8524</v>
          </cell>
          <cell r="X109">
            <v>1300</v>
          </cell>
          <cell r="Y109">
            <v>9.6852854284266741</v>
          </cell>
          <cell r="Z109">
            <v>5.5219047485114521</v>
          </cell>
          <cell r="AD109">
            <v>0</v>
          </cell>
          <cell r="AE109">
            <v>1566.8074000000001</v>
          </cell>
          <cell r="AF109">
            <v>1300.6507999999999</v>
          </cell>
          <cell r="AG109">
            <v>1122.1146000000001</v>
          </cell>
          <cell r="AH109">
            <v>1124.973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1765.913</v>
          </cell>
          <cell r="D110">
            <v>7884.7259999999997</v>
          </cell>
          <cell r="E110">
            <v>4931</v>
          </cell>
          <cell r="F110">
            <v>3861</v>
          </cell>
          <cell r="G110">
            <v>0</v>
          </cell>
          <cell r="H110">
            <v>1</v>
          </cell>
          <cell r="I110" t="e">
            <v>#N/A</v>
          </cell>
          <cell r="J110">
            <v>4241.5379999999996</v>
          </cell>
          <cell r="K110">
            <v>689.46200000000044</v>
          </cell>
          <cell r="L110">
            <v>800</v>
          </cell>
          <cell r="M110">
            <v>1500</v>
          </cell>
          <cell r="N110">
            <v>1100</v>
          </cell>
          <cell r="O110">
            <v>500</v>
          </cell>
          <cell r="V110">
            <v>1100</v>
          </cell>
          <cell r="W110">
            <v>986.2</v>
          </cell>
          <cell r="X110">
            <v>1300</v>
          </cell>
          <cell r="Y110">
            <v>9.7961873859257746</v>
          </cell>
          <cell r="Z110">
            <v>3.9150273778138307</v>
          </cell>
          <cell r="AD110">
            <v>0</v>
          </cell>
          <cell r="AE110">
            <v>755.2</v>
          </cell>
          <cell r="AF110">
            <v>838.2</v>
          </cell>
          <cell r="AG110">
            <v>930</v>
          </cell>
          <cell r="AH110">
            <v>942.05499999999995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125.84</v>
          </cell>
          <cell r="D111">
            <v>6.71</v>
          </cell>
          <cell r="E111">
            <v>34.892000000000003</v>
          </cell>
          <cell r="F111">
            <v>93.632000000000005</v>
          </cell>
          <cell r="G111">
            <v>0</v>
          </cell>
          <cell r="H111">
            <v>1</v>
          </cell>
          <cell r="I111" t="e">
            <v>#N/A</v>
          </cell>
          <cell r="J111">
            <v>39.500999999999998</v>
          </cell>
          <cell r="K111">
            <v>-4.6089999999999947</v>
          </cell>
          <cell r="L111">
            <v>0</v>
          </cell>
          <cell r="M111">
            <v>0</v>
          </cell>
          <cell r="N111">
            <v>0</v>
          </cell>
          <cell r="W111">
            <v>6.9784000000000006</v>
          </cell>
          <cell r="Y111">
            <v>13.417402269861286</v>
          </cell>
          <cell r="Z111">
            <v>13.417402269861286</v>
          </cell>
          <cell r="AD111">
            <v>0</v>
          </cell>
          <cell r="AE111">
            <v>14.493600000000001</v>
          </cell>
          <cell r="AF111">
            <v>12.883199999999999</v>
          </cell>
          <cell r="AG111">
            <v>11.2646</v>
          </cell>
          <cell r="AH111">
            <v>5.3680000000000003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194.92</v>
          </cell>
          <cell r="D112">
            <v>2.6840000000000002</v>
          </cell>
          <cell r="E112">
            <v>33.549999999999997</v>
          </cell>
          <cell r="F112">
            <v>161.37</v>
          </cell>
          <cell r="G112">
            <v>0</v>
          </cell>
          <cell r="H112">
            <v>1</v>
          </cell>
          <cell r="I112" t="e">
            <v>#N/A</v>
          </cell>
          <cell r="J112">
            <v>35.302</v>
          </cell>
          <cell r="K112">
            <v>-1.7520000000000024</v>
          </cell>
          <cell r="L112">
            <v>0</v>
          </cell>
          <cell r="M112">
            <v>0</v>
          </cell>
          <cell r="N112">
            <v>0</v>
          </cell>
          <cell r="W112">
            <v>6.7099999999999991</v>
          </cell>
          <cell r="Y112">
            <v>24.049180327868857</v>
          </cell>
          <cell r="Z112">
            <v>24.049180327868857</v>
          </cell>
          <cell r="AD112">
            <v>0</v>
          </cell>
          <cell r="AE112">
            <v>8.5888000000000009</v>
          </cell>
          <cell r="AF112">
            <v>8.0519999999999996</v>
          </cell>
          <cell r="AG112">
            <v>5.0996000000000006</v>
          </cell>
          <cell r="AH112">
            <v>6.71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137.405</v>
          </cell>
          <cell r="D113">
            <v>252.005</v>
          </cell>
          <cell r="E113">
            <v>176.36699999999999</v>
          </cell>
          <cell r="F113">
            <v>199.01900000000001</v>
          </cell>
          <cell r="G113" t="str">
            <v>г</v>
          </cell>
          <cell r="H113">
            <v>1</v>
          </cell>
          <cell r="I113" t="e">
            <v>#N/A</v>
          </cell>
          <cell r="J113">
            <v>187.625</v>
          </cell>
          <cell r="K113">
            <v>-11.25800000000001</v>
          </cell>
          <cell r="L113">
            <v>0</v>
          </cell>
          <cell r="M113">
            <v>0</v>
          </cell>
          <cell r="N113">
            <v>0</v>
          </cell>
          <cell r="V113">
            <v>90</v>
          </cell>
          <cell r="W113">
            <v>35.273399999999995</v>
          </cell>
          <cell r="X113">
            <v>60</v>
          </cell>
          <cell r="Y113">
            <v>9.8946798437349397</v>
          </cell>
          <cell r="Z113">
            <v>5.6421836284565714</v>
          </cell>
          <cell r="AD113">
            <v>0</v>
          </cell>
          <cell r="AE113">
            <v>40.851600000000005</v>
          </cell>
          <cell r="AF113">
            <v>41.340800000000002</v>
          </cell>
          <cell r="AG113">
            <v>37.2438</v>
          </cell>
          <cell r="AH113">
            <v>45.781999999999996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172</v>
          </cell>
          <cell r="D114">
            <v>237</v>
          </cell>
          <cell r="E114">
            <v>198</v>
          </cell>
          <cell r="F114">
            <v>203</v>
          </cell>
          <cell r="G114">
            <v>0</v>
          </cell>
          <cell r="H114">
            <v>0.5</v>
          </cell>
          <cell r="I114" t="e">
            <v>#N/A</v>
          </cell>
          <cell r="J114">
            <v>206</v>
          </cell>
          <cell r="K114">
            <v>-8</v>
          </cell>
          <cell r="L114">
            <v>0</v>
          </cell>
          <cell r="M114">
            <v>70</v>
          </cell>
          <cell r="N114">
            <v>0</v>
          </cell>
          <cell r="V114">
            <v>50</v>
          </cell>
          <cell r="W114">
            <v>39.6</v>
          </cell>
          <cell r="X114">
            <v>60</v>
          </cell>
          <cell r="Y114">
            <v>9.6717171717171713</v>
          </cell>
          <cell r="Z114">
            <v>5.1262626262626263</v>
          </cell>
          <cell r="AD114">
            <v>0</v>
          </cell>
          <cell r="AE114">
            <v>55.2</v>
          </cell>
          <cell r="AF114">
            <v>50.4</v>
          </cell>
          <cell r="AG114">
            <v>42</v>
          </cell>
          <cell r="AH114">
            <v>20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416</v>
          </cell>
          <cell r="D115">
            <v>386</v>
          </cell>
          <cell r="E115">
            <v>247</v>
          </cell>
          <cell r="F115">
            <v>191</v>
          </cell>
          <cell r="G115">
            <v>0</v>
          </cell>
          <cell r="H115">
            <v>0.4</v>
          </cell>
          <cell r="I115" t="e">
            <v>#N/A</v>
          </cell>
          <cell r="J115">
            <v>258</v>
          </cell>
          <cell r="K115">
            <v>-11</v>
          </cell>
          <cell r="L115">
            <v>80</v>
          </cell>
          <cell r="M115">
            <v>100</v>
          </cell>
          <cell r="N115">
            <v>0</v>
          </cell>
          <cell r="W115">
            <v>49.4</v>
          </cell>
          <cell r="X115">
            <v>100</v>
          </cell>
          <cell r="Y115">
            <v>9.5344129554655872</v>
          </cell>
          <cell r="Z115">
            <v>3.8663967611336032</v>
          </cell>
          <cell r="AD115">
            <v>0</v>
          </cell>
          <cell r="AE115">
            <v>92.4</v>
          </cell>
          <cell r="AF115">
            <v>64</v>
          </cell>
          <cell r="AG115">
            <v>54.4</v>
          </cell>
          <cell r="AH115">
            <v>35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19.71</v>
          </cell>
          <cell r="E116">
            <v>0</v>
          </cell>
          <cell r="F116">
            <v>19.71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8.1</v>
          </cell>
          <cell r="K116">
            <v>-8.1</v>
          </cell>
          <cell r="L116">
            <v>0</v>
          </cell>
          <cell r="M116">
            <v>0</v>
          </cell>
          <cell r="N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0.82680000000000009</v>
          </cell>
          <cell r="AF116">
            <v>2.2047999999999996</v>
          </cell>
          <cell r="AG116">
            <v>0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474  Колбаса Молочная 0,4кг ТМ Зареченские  ПОКОМ</v>
          </cell>
          <cell r="B117" t="str">
            <v>шт</v>
          </cell>
          <cell r="C117">
            <v>7</v>
          </cell>
          <cell r="E117">
            <v>0</v>
          </cell>
          <cell r="F117">
            <v>7</v>
          </cell>
          <cell r="G117" t="str">
            <v>выв</v>
          </cell>
          <cell r="H117">
            <v>0</v>
          </cell>
          <cell r="I117" t="e">
            <v>#N/A</v>
          </cell>
          <cell r="J117">
            <v>2</v>
          </cell>
          <cell r="K117">
            <v>-2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0.4</v>
          </cell>
          <cell r="AF117">
            <v>0.2</v>
          </cell>
          <cell r="AG117">
            <v>0</v>
          </cell>
          <cell r="AH117">
            <v>0</v>
          </cell>
          <cell r="AI117" t="str">
            <v>выв2709</v>
          </cell>
        </row>
        <row r="118">
          <cell r="A118" t="str">
            <v xml:space="preserve"> 475  Колбаса Нежная 0,4кг ТМ Зареченские  ПОКОМ</v>
          </cell>
          <cell r="B118" t="str">
            <v>шт</v>
          </cell>
          <cell r="C118">
            <v>5</v>
          </cell>
          <cell r="E118">
            <v>0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1</v>
          </cell>
          <cell r="K118">
            <v>-1</v>
          </cell>
          <cell r="L118">
            <v>0</v>
          </cell>
          <cell r="M118">
            <v>0</v>
          </cell>
          <cell r="N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0.6</v>
          </cell>
          <cell r="AF118">
            <v>1</v>
          </cell>
          <cell r="AG118">
            <v>0</v>
          </cell>
          <cell r="AH118">
            <v>0</v>
          </cell>
          <cell r="AI118" t="str">
            <v>выв2709</v>
          </cell>
        </row>
        <row r="119">
          <cell r="A119" t="str">
            <v xml:space="preserve"> 476  Колбаса Нежная со шпиком 0,4кг ТМ Зареченские  ПОКОМ</v>
          </cell>
          <cell r="B119" t="str">
            <v>шт</v>
          </cell>
          <cell r="C119">
            <v>12</v>
          </cell>
          <cell r="E119">
            <v>0</v>
          </cell>
          <cell r="F119">
            <v>9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4</v>
          </cell>
          <cell r="K119">
            <v>-4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0.8</v>
          </cell>
          <cell r="AF119">
            <v>1.8</v>
          </cell>
          <cell r="AG119">
            <v>0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477  Ветчина Рубленая 0,4кг ТМ Зареченские  ПОКОМ</v>
          </cell>
          <cell r="B120" t="str">
            <v>шт</v>
          </cell>
          <cell r="C120">
            <v>8</v>
          </cell>
          <cell r="E120">
            <v>0</v>
          </cell>
          <cell r="F120">
            <v>7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0.8</v>
          </cell>
          <cell r="AF120">
            <v>1.4</v>
          </cell>
          <cell r="AG120">
            <v>0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B121" t="str">
            <v>шт</v>
          </cell>
          <cell r="C121">
            <v>469</v>
          </cell>
          <cell r="D121">
            <v>335</v>
          </cell>
          <cell r="E121">
            <v>207</v>
          </cell>
          <cell r="F121">
            <v>285</v>
          </cell>
          <cell r="G121">
            <v>0</v>
          </cell>
          <cell r="H121">
            <v>0.4</v>
          </cell>
          <cell r="I121" t="e">
            <v>#N/A</v>
          </cell>
          <cell r="J121">
            <v>219</v>
          </cell>
          <cell r="K121">
            <v>-12</v>
          </cell>
          <cell r="L121">
            <v>0</v>
          </cell>
          <cell r="M121">
            <v>70</v>
          </cell>
          <cell r="N121">
            <v>0</v>
          </cell>
          <cell r="W121">
            <v>41.4</v>
          </cell>
          <cell r="X121">
            <v>50</v>
          </cell>
          <cell r="Y121">
            <v>9.7826086956521738</v>
          </cell>
          <cell r="Z121">
            <v>6.8840579710144931</v>
          </cell>
          <cell r="AD121">
            <v>0</v>
          </cell>
          <cell r="AE121">
            <v>86.6</v>
          </cell>
          <cell r="AF121">
            <v>58</v>
          </cell>
          <cell r="AG121">
            <v>53.4</v>
          </cell>
          <cell r="AH121">
            <v>18</v>
          </cell>
          <cell r="AI121" t="str">
            <v>увел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B122" t="str">
            <v>шт</v>
          </cell>
          <cell r="C122">
            <v>225</v>
          </cell>
          <cell r="D122">
            <v>589</v>
          </cell>
          <cell r="E122">
            <v>220</v>
          </cell>
          <cell r="F122">
            <v>212</v>
          </cell>
          <cell r="G122" t="str">
            <v>н</v>
          </cell>
          <cell r="H122">
            <v>0.3</v>
          </cell>
          <cell r="I122" t="e">
            <v>#N/A</v>
          </cell>
          <cell r="J122">
            <v>239</v>
          </cell>
          <cell r="K122">
            <v>-19</v>
          </cell>
          <cell r="L122">
            <v>0</v>
          </cell>
          <cell r="M122">
            <v>70</v>
          </cell>
          <cell r="N122">
            <v>0</v>
          </cell>
          <cell r="V122">
            <v>50</v>
          </cell>
          <cell r="W122">
            <v>44</v>
          </cell>
          <cell r="X122">
            <v>50</v>
          </cell>
          <cell r="Y122">
            <v>8.6818181818181817</v>
          </cell>
          <cell r="Z122">
            <v>4.8181818181818183</v>
          </cell>
          <cell r="AD122">
            <v>0</v>
          </cell>
          <cell r="AE122">
            <v>49.2</v>
          </cell>
          <cell r="AF122">
            <v>59.2</v>
          </cell>
          <cell r="AG122">
            <v>41.6</v>
          </cell>
          <cell r="AH122">
            <v>26</v>
          </cell>
          <cell r="AI122" t="e">
            <v>#N/A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B123" t="str">
            <v>шт</v>
          </cell>
          <cell r="C123">
            <v>208</v>
          </cell>
          <cell r="D123">
            <v>943</v>
          </cell>
          <cell r="E123">
            <v>350</v>
          </cell>
          <cell r="F123">
            <v>249</v>
          </cell>
          <cell r="G123" t="str">
            <v>н</v>
          </cell>
          <cell r="H123">
            <v>0.3</v>
          </cell>
          <cell r="I123" t="e">
            <v>#N/A</v>
          </cell>
          <cell r="J123">
            <v>377</v>
          </cell>
          <cell r="K123">
            <v>-27</v>
          </cell>
          <cell r="L123">
            <v>80</v>
          </cell>
          <cell r="M123">
            <v>120</v>
          </cell>
          <cell r="N123">
            <v>0</v>
          </cell>
          <cell r="V123">
            <v>80</v>
          </cell>
          <cell r="W123">
            <v>70</v>
          </cell>
          <cell r="X123">
            <v>70</v>
          </cell>
          <cell r="Y123">
            <v>8.5571428571428569</v>
          </cell>
          <cell r="Z123">
            <v>3.5571428571428569</v>
          </cell>
          <cell r="AD123">
            <v>0</v>
          </cell>
          <cell r="AE123">
            <v>63.4</v>
          </cell>
          <cell r="AF123">
            <v>87.8</v>
          </cell>
          <cell r="AG123">
            <v>67.400000000000006</v>
          </cell>
          <cell r="AH123">
            <v>42</v>
          </cell>
          <cell r="AI123" t="e">
            <v>#N/A</v>
          </cell>
        </row>
        <row r="124">
          <cell r="A124" t="str">
            <v xml:space="preserve"> 492  Колбаса Салями Филейская 0,3кг ТМ Вязанка  ПОКОМ</v>
          </cell>
          <cell r="B124" t="str">
            <v>шт</v>
          </cell>
          <cell r="C124">
            <v>261</v>
          </cell>
          <cell r="D124">
            <v>721</v>
          </cell>
          <cell r="E124">
            <v>317</v>
          </cell>
          <cell r="F124">
            <v>250</v>
          </cell>
          <cell r="G124" t="str">
            <v>н</v>
          </cell>
          <cell r="H124">
            <v>0.3</v>
          </cell>
          <cell r="I124" t="e">
            <v>#N/A</v>
          </cell>
          <cell r="J124">
            <v>338</v>
          </cell>
          <cell r="K124">
            <v>-21</v>
          </cell>
          <cell r="L124">
            <v>70</v>
          </cell>
          <cell r="M124">
            <v>110</v>
          </cell>
          <cell r="N124">
            <v>0</v>
          </cell>
          <cell r="V124">
            <v>60</v>
          </cell>
          <cell r="W124">
            <v>63.4</v>
          </cell>
          <cell r="X124">
            <v>70</v>
          </cell>
          <cell r="Y124">
            <v>8.8328075709779181</v>
          </cell>
          <cell r="Z124">
            <v>3.9432176656151419</v>
          </cell>
          <cell r="AD124">
            <v>0</v>
          </cell>
          <cell r="AE124">
            <v>72.2</v>
          </cell>
          <cell r="AF124">
            <v>84.8</v>
          </cell>
          <cell r="AG124">
            <v>56.4</v>
          </cell>
          <cell r="AH124">
            <v>34</v>
          </cell>
          <cell r="AI124" t="e">
            <v>#N/A</v>
          </cell>
        </row>
        <row r="125">
          <cell r="A125" t="str">
            <v xml:space="preserve"> 493  Колбаса Салями Филейская ТМ Вязанка ВЕС  ПОКОМ</v>
          </cell>
          <cell r="B125" t="str">
            <v>кг</v>
          </cell>
          <cell r="C125">
            <v>65.376999999999995</v>
          </cell>
          <cell r="D125">
            <v>29.242000000000001</v>
          </cell>
          <cell r="E125">
            <v>22.605</v>
          </cell>
          <cell r="F125">
            <v>65.114000000000004</v>
          </cell>
          <cell r="G125" t="str">
            <v>нов041,</v>
          </cell>
          <cell r="H125">
            <v>1</v>
          </cell>
          <cell r="I125" t="e">
            <v>#N/A</v>
          </cell>
          <cell r="J125">
            <v>32.305</v>
          </cell>
          <cell r="K125">
            <v>-9.6999999999999993</v>
          </cell>
          <cell r="L125">
            <v>0</v>
          </cell>
          <cell r="M125">
            <v>0</v>
          </cell>
          <cell r="N125">
            <v>0</v>
          </cell>
          <cell r="W125">
            <v>4.5209999999999999</v>
          </cell>
          <cell r="Y125">
            <v>14.402565804025659</v>
          </cell>
          <cell r="Z125">
            <v>14.402565804025659</v>
          </cell>
          <cell r="AD125">
            <v>0</v>
          </cell>
          <cell r="AE125">
            <v>0</v>
          </cell>
          <cell r="AF125">
            <v>0.42000000000000004</v>
          </cell>
          <cell r="AG125">
            <v>7.3895999999999997</v>
          </cell>
          <cell r="AH125">
            <v>5.6</v>
          </cell>
          <cell r="AI125" t="str">
            <v>увел</v>
          </cell>
        </row>
        <row r="126">
          <cell r="A126" t="str">
            <v xml:space="preserve"> 494  Колбаса Филейская Рубленая ТМ Вязанка ВЕС  ПОКОМ</v>
          </cell>
          <cell r="B126" t="str">
            <v>кг</v>
          </cell>
          <cell r="C126">
            <v>62.771000000000001</v>
          </cell>
          <cell r="D126">
            <v>25.701000000000001</v>
          </cell>
          <cell r="E126">
            <v>25.404</v>
          </cell>
          <cell r="F126">
            <v>56.167000000000002</v>
          </cell>
          <cell r="G126" t="str">
            <v>нов041,</v>
          </cell>
          <cell r="H126">
            <v>1</v>
          </cell>
          <cell r="I126" t="e">
            <v>#N/A</v>
          </cell>
          <cell r="J126">
            <v>36.506</v>
          </cell>
          <cell r="K126">
            <v>-11.102</v>
          </cell>
          <cell r="L126">
            <v>0</v>
          </cell>
          <cell r="M126">
            <v>0</v>
          </cell>
          <cell r="N126">
            <v>0</v>
          </cell>
          <cell r="W126">
            <v>5.0808</v>
          </cell>
          <cell r="Y126">
            <v>11.054755156668241</v>
          </cell>
          <cell r="Z126">
            <v>11.054755156668241</v>
          </cell>
          <cell r="AD126">
            <v>0</v>
          </cell>
          <cell r="AE126">
            <v>0</v>
          </cell>
          <cell r="AF126">
            <v>0.27999999999999997</v>
          </cell>
          <cell r="AG126">
            <v>7.3529999999999998</v>
          </cell>
          <cell r="AH126">
            <v>4.9000000000000004</v>
          </cell>
          <cell r="AI126" t="str">
            <v>увел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B127" t="str">
            <v>шт</v>
          </cell>
          <cell r="C127">
            <v>2</v>
          </cell>
          <cell r="D127">
            <v>568</v>
          </cell>
          <cell r="E127">
            <v>349</v>
          </cell>
          <cell r="F127">
            <v>210</v>
          </cell>
          <cell r="G127" t="str">
            <v>нов041,</v>
          </cell>
          <cell r="H127">
            <v>0.3</v>
          </cell>
          <cell r="I127" t="e">
            <v>#N/A</v>
          </cell>
          <cell r="J127">
            <v>447</v>
          </cell>
          <cell r="K127">
            <v>-98</v>
          </cell>
          <cell r="L127">
            <v>0</v>
          </cell>
          <cell r="M127">
            <v>250</v>
          </cell>
          <cell r="N127">
            <v>0</v>
          </cell>
          <cell r="V127">
            <v>90</v>
          </cell>
          <cell r="W127">
            <v>69.8</v>
          </cell>
          <cell r="X127">
            <v>100</v>
          </cell>
          <cell r="Y127">
            <v>9.3123209169054437</v>
          </cell>
          <cell r="Z127">
            <v>3.0085959885386822</v>
          </cell>
          <cell r="AD127">
            <v>0</v>
          </cell>
          <cell r="AE127">
            <v>0</v>
          </cell>
          <cell r="AF127">
            <v>8</v>
          </cell>
          <cell r="AG127">
            <v>51.2</v>
          </cell>
          <cell r="AH127">
            <v>62</v>
          </cell>
          <cell r="AI127" t="e">
            <v>#N/A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B128" t="str">
            <v>шт</v>
          </cell>
          <cell r="C128">
            <v>1</v>
          </cell>
          <cell r="D128">
            <v>566</v>
          </cell>
          <cell r="E128">
            <v>337</v>
          </cell>
          <cell r="F128">
            <v>218</v>
          </cell>
          <cell r="G128" t="str">
            <v>нов041,</v>
          </cell>
          <cell r="H128">
            <v>0.3</v>
          </cell>
          <cell r="I128" t="e">
            <v>#N/A</v>
          </cell>
          <cell r="J128">
            <v>419</v>
          </cell>
          <cell r="K128">
            <v>-82</v>
          </cell>
          <cell r="L128">
            <v>0</v>
          </cell>
          <cell r="M128">
            <v>250</v>
          </cell>
          <cell r="N128">
            <v>0</v>
          </cell>
          <cell r="V128">
            <v>80</v>
          </cell>
          <cell r="W128">
            <v>67.400000000000006</v>
          </cell>
          <cell r="X128">
            <v>90</v>
          </cell>
          <cell r="Y128">
            <v>9.4658753709198802</v>
          </cell>
          <cell r="Z128">
            <v>3.2344213649851628</v>
          </cell>
          <cell r="AD128">
            <v>0</v>
          </cell>
          <cell r="AE128">
            <v>0</v>
          </cell>
          <cell r="AF128">
            <v>7.4</v>
          </cell>
          <cell r="AG128">
            <v>52.2</v>
          </cell>
          <cell r="AH128">
            <v>35</v>
          </cell>
          <cell r="AI128" t="e">
            <v>#N/A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B129" t="str">
            <v>шт</v>
          </cell>
          <cell r="D129">
            <v>572</v>
          </cell>
          <cell r="E129">
            <v>341</v>
          </cell>
          <cell r="F129">
            <v>213</v>
          </cell>
          <cell r="G129" t="str">
            <v>нов041,</v>
          </cell>
          <cell r="H129">
            <v>0.3</v>
          </cell>
          <cell r="I129" t="e">
            <v>#N/A</v>
          </cell>
          <cell r="J129">
            <v>474</v>
          </cell>
          <cell r="K129">
            <v>-133</v>
          </cell>
          <cell r="L129">
            <v>0</v>
          </cell>
          <cell r="M129">
            <v>250</v>
          </cell>
          <cell r="N129">
            <v>0</v>
          </cell>
          <cell r="V129">
            <v>90</v>
          </cell>
          <cell r="W129">
            <v>68.2</v>
          </cell>
          <cell r="X129">
            <v>90</v>
          </cell>
          <cell r="Y129">
            <v>9.4281524926686213</v>
          </cell>
          <cell r="Z129">
            <v>3.1231671554252198</v>
          </cell>
          <cell r="AD129">
            <v>0</v>
          </cell>
          <cell r="AE129">
            <v>0</v>
          </cell>
          <cell r="AF129">
            <v>9.4</v>
          </cell>
          <cell r="AG129">
            <v>49.8</v>
          </cell>
          <cell r="AH129">
            <v>45</v>
          </cell>
          <cell r="AI129" t="e">
            <v>#N/A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B130" t="str">
            <v>шт</v>
          </cell>
          <cell r="C130">
            <v>6</v>
          </cell>
          <cell r="D130">
            <v>573</v>
          </cell>
          <cell r="E130">
            <v>340</v>
          </cell>
          <cell r="F130">
            <v>221</v>
          </cell>
          <cell r="G130" t="str">
            <v>нов041,</v>
          </cell>
          <cell r="H130">
            <v>0.3</v>
          </cell>
          <cell r="I130" t="e">
            <v>#N/A</v>
          </cell>
          <cell r="J130">
            <v>444</v>
          </cell>
          <cell r="K130">
            <v>-104</v>
          </cell>
          <cell r="L130">
            <v>0</v>
          </cell>
          <cell r="M130">
            <v>250</v>
          </cell>
          <cell r="N130">
            <v>0</v>
          </cell>
          <cell r="V130">
            <v>80</v>
          </cell>
          <cell r="W130">
            <v>68</v>
          </cell>
          <cell r="X130">
            <v>90</v>
          </cell>
          <cell r="Y130">
            <v>9.4264705882352935</v>
          </cell>
          <cell r="Z130">
            <v>3.25</v>
          </cell>
          <cell r="AD130">
            <v>0</v>
          </cell>
          <cell r="AE130">
            <v>0</v>
          </cell>
          <cell r="AF130">
            <v>7.2</v>
          </cell>
          <cell r="AG130">
            <v>52.4</v>
          </cell>
          <cell r="AH130">
            <v>58</v>
          </cell>
          <cell r="AI130" t="e">
            <v>#N/A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B131" t="str">
            <v>кг</v>
          </cell>
          <cell r="C131">
            <v>65.262</v>
          </cell>
          <cell r="D131">
            <v>375.98399999999998</v>
          </cell>
          <cell r="E131">
            <v>151.12799999999999</v>
          </cell>
          <cell r="F131">
            <v>284.21800000000002</v>
          </cell>
          <cell r="G131" t="str">
            <v>нов041,</v>
          </cell>
          <cell r="H131">
            <v>1</v>
          </cell>
          <cell r="I131" t="e">
            <v>#N/A</v>
          </cell>
          <cell r="J131">
            <v>249.761</v>
          </cell>
          <cell r="K131">
            <v>-98.63300000000001</v>
          </cell>
          <cell r="L131">
            <v>0</v>
          </cell>
          <cell r="M131">
            <v>80</v>
          </cell>
          <cell r="N131">
            <v>0</v>
          </cell>
          <cell r="W131">
            <v>30.225599999999996</v>
          </cell>
          <cell r="X131">
            <v>30</v>
          </cell>
          <cell r="Y131">
            <v>13.04252024773702</v>
          </cell>
          <cell r="Z131">
            <v>9.4032211105817609</v>
          </cell>
          <cell r="AD131">
            <v>0</v>
          </cell>
          <cell r="AE131">
            <v>0</v>
          </cell>
          <cell r="AF131">
            <v>0</v>
          </cell>
          <cell r="AG131">
            <v>67.04679999999999</v>
          </cell>
          <cell r="AH131">
            <v>53.13</v>
          </cell>
          <cell r="AI131" t="e">
            <v>#N/A</v>
          </cell>
        </row>
        <row r="132">
          <cell r="A132" t="str">
            <v xml:space="preserve"> 500  Сосиски Сливушки по-венски ВЕС ТМ Вязанка  ПОКОМ</v>
          </cell>
          <cell r="B132" t="str">
            <v>кг</v>
          </cell>
          <cell r="C132">
            <v>39.597000000000001</v>
          </cell>
          <cell r="D132">
            <v>40.628</v>
          </cell>
          <cell r="E132">
            <v>5.29</v>
          </cell>
          <cell r="F132">
            <v>61.156999999999996</v>
          </cell>
          <cell r="G132" t="str">
            <v>нов11,10,</v>
          </cell>
          <cell r="H132">
            <v>1</v>
          </cell>
          <cell r="I132" t="e">
            <v>#N/A</v>
          </cell>
          <cell r="J132">
            <v>19.747</v>
          </cell>
          <cell r="K132">
            <v>-14.457000000000001</v>
          </cell>
          <cell r="L132">
            <v>0</v>
          </cell>
          <cell r="M132">
            <v>0</v>
          </cell>
          <cell r="N132">
            <v>0</v>
          </cell>
          <cell r="W132">
            <v>1.0580000000000001</v>
          </cell>
          <cell r="Y132">
            <v>57.804347826086953</v>
          </cell>
          <cell r="Z132">
            <v>57.804347826086953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увел</v>
          </cell>
        </row>
        <row r="133">
          <cell r="A133" t="str">
            <v>БОНУС_ 457  Колбаса Молочная ТМ Особый рецепт ВЕС большой батон  ПОКОМ</v>
          </cell>
          <cell r="B133" t="str">
            <v>кг</v>
          </cell>
          <cell r="C133">
            <v>-109.62</v>
          </cell>
          <cell r="D133">
            <v>132.27799999999999</v>
          </cell>
          <cell r="E133">
            <v>774.928</v>
          </cell>
          <cell r="F133">
            <v>-774.82799999999997</v>
          </cell>
          <cell r="G133" t="str">
            <v>ак</v>
          </cell>
          <cell r="H133">
            <v>0</v>
          </cell>
          <cell r="I133" t="e">
            <v>#N/A</v>
          </cell>
          <cell r="J133">
            <v>802.55200000000002</v>
          </cell>
          <cell r="K133">
            <v>-27.624000000000024</v>
          </cell>
          <cell r="L133">
            <v>0</v>
          </cell>
          <cell r="M133">
            <v>0</v>
          </cell>
          <cell r="N133">
            <v>0</v>
          </cell>
          <cell r="W133">
            <v>154.98560000000001</v>
          </cell>
          <cell r="Y133">
            <v>-4.9993547787665431</v>
          </cell>
          <cell r="Z133">
            <v>-4.9993547787665431</v>
          </cell>
          <cell r="AD133">
            <v>0</v>
          </cell>
          <cell r="AE133">
            <v>192.989</v>
          </cell>
          <cell r="AF133">
            <v>171.52159999999998</v>
          </cell>
          <cell r="AG133">
            <v>180.67959999999999</v>
          </cell>
          <cell r="AH133">
            <v>125</v>
          </cell>
          <cell r="AI133" t="e">
            <v>#N/A</v>
          </cell>
        </row>
        <row r="134">
          <cell r="A134" t="str">
            <v>БОНУС_273  Сосиски Сочинки с сочной грудинкой, МГС 0.4кг,   ПОКОМ</v>
          </cell>
          <cell r="B134" t="str">
            <v>шт</v>
          </cell>
          <cell r="C134">
            <v>-1588</v>
          </cell>
          <cell r="D134">
            <v>1616</v>
          </cell>
          <cell r="E134">
            <v>1126</v>
          </cell>
          <cell r="F134">
            <v>-1119</v>
          </cell>
          <cell r="G134" t="str">
            <v>ак</v>
          </cell>
          <cell r="H134">
            <v>0</v>
          </cell>
          <cell r="I134">
            <v>0</v>
          </cell>
          <cell r="J134">
            <v>1181</v>
          </cell>
          <cell r="K134">
            <v>-55</v>
          </cell>
          <cell r="L134">
            <v>0</v>
          </cell>
          <cell r="M134">
            <v>0</v>
          </cell>
          <cell r="N134">
            <v>0</v>
          </cell>
          <cell r="W134">
            <v>225.2</v>
          </cell>
          <cell r="Y134">
            <v>-4.9689165186500892</v>
          </cell>
          <cell r="Z134">
            <v>-4.9689165186500892</v>
          </cell>
          <cell r="AD134">
            <v>0</v>
          </cell>
          <cell r="AE134">
            <v>229.8</v>
          </cell>
          <cell r="AF134">
            <v>230.6</v>
          </cell>
          <cell r="AG134">
            <v>229.8</v>
          </cell>
          <cell r="AH134">
            <v>181</v>
          </cell>
          <cell r="AI134" t="e">
            <v>#N/A</v>
          </cell>
        </row>
        <row r="135">
          <cell r="A135" t="str">
            <v>БОНУС_Колбаса вареная Филейская ТМ Вязанка. ВЕС  ПОКОМ</v>
          </cell>
          <cell r="B135" t="str">
            <v>кг</v>
          </cell>
          <cell r="C135">
            <v>-479.49599999999998</v>
          </cell>
          <cell r="D135">
            <v>491.69200000000001</v>
          </cell>
          <cell r="E135">
            <v>350.56700000000001</v>
          </cell>
          <cell r="F135">
            <v>-347.78100000000001</v>
          </cell>
          <cell r="G135" t="str">
            <v>ак</v>
          </cell>
          <cell r="H135">
            <v>0</v>
          </cell>
          <cell r="I135" t="e">
            <v>#N/A</v>
          </cell>
          <cell r="J135">
            <v>353.589</v>
          </cell>
          <cell r="K135">
            <v>-3.0219999999999914</v>
          </cell>
          <cell r="L135">
            <v>0</v>
          </cell>
          <cell r="M135">
            <v>0</v>
          </cell>
          <cell r="N135">
            <v>0</v>
          </cell>
          <cell r="W135">
            <v>70.113399999999999</v>
          </cell>
          <cell r="Y135">
            <v>-4.960264371717817</v>
          </cell>
          <cell r="Z135">
            <v>-4.960264371717817</v>
          </cell>
          <cell r="AD135">
            <v>0</v>
          </cell>
          <cell r="AE135">
            <v>70.991200000000006</v>
          </cell>
          <cell r="AF135">
            <v>76.958799999999997</v>
          </cell>
          <cell r="AG135">
            <v>69.360199999999992</v>
          </cell>
          <cell r="AH135">
            <v>86.58</v>
          </cell>
          <cell r="AI135" t="e">
            <v>#N/A</v>
          </cell>
        </row>
        <row r="136">
          <cell r="A136" t="str">
            <v>БОНУС_Колбаса Сервелат Филедворский, фиброуз, в/у 0,35 кг срез,  ПОКОМ</v>
          </cell>
          <cell r="B136" t="str">
            <v>шт</v>
          </cell>
          <cell r="C136">
            <v>-587</v>
          </cell>
          <cell r="D136">
            <v>592</v>
          </cell>
          <cell r="E136">
            <v>410</v>
          </cell>
          <cell r="F136">
            <v>-411</v>
          </cell>
          <cell r="G136" t="str">
            <v>ак</v>
          </cell>
          <cell r="H136">
            <v>0</v>
          </cell>
          <cell r="I136">
            <v>0</v>
          </cell>
          <cell r="J136">
            <v>429</v>
          </cell>
          <cell r="K136">
            <v>-19</v>
          </cell>
          <cell r="L136">
            <v>0</v>
          </cell>
          <cell r="M136">
            <v>0</v>
          </cell>
          <cell r="N136">
            <v>0</v>
          </cell>
          <cell r="W136">
            <v>82</v>
          </cell>
          <cell r="Y136">
            <v>-5.0121951219512191</v>
          </cell>
          <cell r="Z136">
            <v>-5.0121951219512191</v>
          </cell>
          <cell r="AD136">
            <v>0</v>
          </cell>
          <cell r="AE136">
            <v>84.6</v>
          </cell>
          <cell r="AF136">
            <v>97</v>
          </cell>
          <cell r="AG136">
            <v>77.599999999999994</v>
          </cell>
          <cell r="AH136">
            <v>57</v>
          </cell>
          <cell r="AI13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17.10.2024 - 23.10.2024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2.722</v>
          </cell>
          <cell r="F7">
            <v>495.791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661.51900000000001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1304.0239999999999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131.053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307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643</v>
          </cell>
          <cell r="F12">
            <v>2732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346</v>
          </cell>
          <cell r="F13">
            <v>2865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545</v>
          </cell>
          <cell r="F14">
            <v>5188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209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75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236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</v>
          </cell>
          <cell r="F18">
            <v>398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1226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832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453</v>
          </cell>
          <cell r="F21">
            <v>643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373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3.302</v>
          </cell>
          <cell r="F24">
            <v>429.68400000000003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</v>
          </cell>
          <cell r="F25">
            <v>4540.2349999999997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8.6020000000000003</v>
          </cell>
          <cell r="F26">
            <v>372.54199999999997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9.3019999999999996</v>
          </cell>
          <cell r="F27">
            <v>488.52600000000001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251.81800000000001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6.0519999999999996</v>
          </cell>
          <cell r="F29">
            <v>229.04499999999999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  <cell r="F30">
            <v>24.481999999999999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0.85</v>
          </cell>
          <cell r="F31">
            <v>420.541</v>
          </cell>
        </row>
        <row r="32">
          <cell r="A32" t="str">
            <v xml:space="preserve"> 247  Сардельки Нежные, ВЕС.  ПОКОМ</v>
          </cell>
          <cell r="F32">
            <v>137.40299999999999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183.12299999999999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2.601</v>
          </cell>
          <cell r="F34">
            <v>1459.1489999999999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159.30799999999999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134.76300000000001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122.577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106.06399999999999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96.593999999999994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88.242000000000004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6</v>
          </cell>
          <cell r="F41">
            <v>1636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636</v>
          </cell>
          <cell r="F42">
            <v>2901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2782</v>
          </cell>
          <cell r="F43">
            <v>7120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2.6019999999999999</v>
          </cell>
          <cell r="F45">
            <v>618.64700000000005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617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8</v>
          </cell>
          <cell r="F47">
            <v>1122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223.148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14</v>
          </cell>
          <cell r="F49">
            <v>1786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28</v>
          </cell>
          <cell r="F50">
            <v>2886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94.703000000000003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</v>
          </cell>
          <cell r="F52">
            <v>191.51499999999999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1205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13</v>
          </cell>
          <cell r="F54">
            <v>1827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</v>
          </cell>
          <cell r="F55">
            <v>1180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2.6</v>
          </cell>
          <cell r="F56">
            <v>329.86399999999998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1.35</v>
          </cell>
          <cell r="F57">
            <v>836.47299999999996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70.2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1.462</v>
          </cell>
          <cell r="F59">
            <v>39.792999999999999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4.0999999999999996</v>
          </cell>
          <cell r="F60">
            <v>2895.6750000000002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1024</v>
          </cell>
          <cell r="F61">
            <v>4139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1060</v>
          </cell>
          <cell r="F63">
            <v>3305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11</v>
          </cell>
          <cell r="F64">
            <v>1219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</v>
          </cell>
          <cell r="F65">
            <v>595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</v>
          </cell>
          <cell r="F66">
            <v>481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2.6</v>
          </cell>
          <cell r="F67">
            <v>650.61900000000003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15</v>
          </cell>
          <cell r="F68">
            <v>304</v>
          </cell>
        </row>
        <row r="69">
          <cell r="A69" t="str">
            <v xml:space="preserve"> 335  Колбаса Сливушка ТМ Вязанка. ВЕС.  ПОКОМ </v>
          </cell>
          <cell r="D69">
            <v>3.9020000000000001</v>
          </cell>
          <cell r="F69">
            <v>254.41399999999999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1817</v>
          </cell>
          <cell r="F70">
            <v>4449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15</v>
          </cell>
          <cell r="F71">
            <v>2276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4.0019999999999998</v>
          </cell>
          <cell r="F72">
            <v>416.74200000000002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2.4</v>
          </cell>
          <cell r="F73">
            <v>311.99200000000002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4.8019999999999996</v>
          </cell>
          <cell r="F74">
            <v>563.56200000000001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4.8019999999999996</v>
          </cell>
          <cell r="F75">
            <v>446.62299999999999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121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261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</v>
          </cell>
          <cell r="F78">
            <v>429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169.77199999999999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529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680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24</v>
          </cell>
          <cell r="F82">
            <v>1266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12</v>
          </cell>
          <cell r="F83">
            <v>717</v>
          </cell>
        </row>
        <row r="84">
          <cell r="A84" t="str">
            <v xml:space="preserve"> 388  Сосиски Восточные Халяль ТМ Вязанка 0,33 кг АК. ПОКОМ</v>
          </cell>
          <cell r="F84">
            <v>609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F85">
            <v>548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363</v>
          </cell>
        </row>
        <row r="87">
          <cell r="A87" t="str">
            <v xml:space="preserve"> 408  Ветчина Сливушка с индейкой ТМ Вязанка, 0,4кг  ПОКОМ</v>
          </cell>
          <cell r="D87">
            <v>5</v>
          </cell>
          <cell r="F87">
            <v>81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144</v>
          </cell>
          <cell r="F88">
            <v>3378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F89">
            <v>2.6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3039</v>
          </cell>
          <cell r="F90">
            <v>9611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22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71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F93">
            <v>30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</v>
          </cell>
          <cell r="F94">
            <v>101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74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F96">
            <v>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96.551000000000002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15.9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5</v>
          </cell>
          <cell r="F99">
            <v>411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133.602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4</v>
          </cell>
          <cell r="F101">
            <v>166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122.75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45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112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124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340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218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393.32100000000003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3760.3989999999999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25.004000000000001</v>
          </cell>
          <cell r="F110">
            <v>5914.2759999999998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17.5</v>
          </cell>
          <cell r="F111">
            <v>4035.759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31.550999999999998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16.800999999999998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D114">
            <v>0.8</v>
          </cell>
          <cell r="F114">
            <v>204.12799999999999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1</v>
          </cell>
          <cell r="F115">
            <v>209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184</v>
          </cell>
        </row>
        <row r="117">
          <cell r="A117" t="str">
            <v xml:space="preserve"> 472  Колбаса Молочная ВЕС ТМ Зареченские  ПОКОМ</v>
          </cell>
          <cell r="F117">
            <v>8.1</v>
          </cell>
        </row>
        <row r="118">
          <cell r="A118" t="str">
            <v xml:space="preserve"> 474  Колбаса Молочная 0,4кг ТМ Зареченские  ПОКОМ</v>
          </cell>
          <cell r="F118">
            <v>2</v>
          </cell>
        </row>
        <row r="119">
          <cell r="A119" t="str">
            <v xml:space="preserve"> 475  Колбаса Нежная 0,4кг ТМ Зареченские  ПОКОМ</v>
          </cell>
          <cell r="F119">
            <v>1</v>
          </cell>
        </row>
        <row r="120">
          <cell r="A120" t="str">
            <v xml:space="preserve"> 476  Колбаса Нежная со шпиком 0,4кг ТМ Зареченские  ПОКОМ</v>
          </cell>
          <cell r="F120">
            <v>2</v>
          </cell>
        </row>
        <row r="121">
          <cell r="A121" t="str">
            <v xml:space="preserve"> 479  Шпикачки Зареченские ВЕС ТМ Зареченские  ПОКОМ</v>
          </cell>
          <cell r="F121">
            <v>4.0999999999999996</v>
          </cell>
        </row>
        <row r="122">
          <cell r="A122" t="str">
            <v xml:space="preserve"> 483  Колбаса Молочная Традиционная ТМ Стародворье в оболочке полиамид 0,4 кг. ПОКОМ </v>
          </cell>
          <cell r="D122">
            <v>3</v>
          </cell>
          <cell r="F122">
            <v>167</v>
          </cell>
        </row>
        <row r="123">
          <cell r="A123" t="str">
            <v xml:space="preserve"> 490  Колбаса Сервелат Филейский ТМ Вязанка  0,3 кг. срез  ПОКОМ</v>
          </cell>
          <cell r="D123">
            <v>1</v>
          </cell>
          <cell r="F123">
            <v>157</v>
          </cell>
        </row>
        <row r="124">
          <cell r="A124" t="str">
            <v xml:space="preserve"> 491  Колбаса Филейская Рубленая ТМ Вязанка  0,3 кг. срез.  ПОКОМ</v>
          </cell>
          <cell r="D124">
            <v>2</v>
          </cell>
          <cell r="F124">
            <v>291</v>
          </cell>
        </row>
        <row r="125">
          <cell r="A125" t="str">
            <v xml:space="preserve"> 492  Колбаса Салями Филейская 0,3кг ТМ Вязанка  ПОКОМ</v>
          </cell>
          <cell r="D125">
            <v>2</v>
          </cell>
          <cell r="F125">
            <v>247</v>
          </cell>
        </row>
        <row r="126">
          <cell r="A126" t="str">
            <v xml:space="preserve"> 493  Колбаса Салями Филейская ТМ Вязанка ВЕС  ПОКОМ</v>
          </cell>
          <cell r="F126">
            <v>23.408000000000001</v>
          </cell>
        </row>
        <row r="127">
          <cell r="A127" t="str">
            <v xml:space="preserve"> 494  Колбаса Филейская Рубленая ТМ Вязанка ВЕС  ПОКОМ</v>
          </cell>
          <cell r="F127">
            <v>27.709</v>
          </cell>
        </row>
        <row r="128">
          <cell r="A128" t="str">
            <v xml:space="preserve"> 495  Колбаса Сочинка по-европейски с сочной грудинкой 0,3кг ТМ Стародворье  ПОКОМ</v>
          </cell>
          <cell r="D128">
            <v>4</v>
          </cell>
          <cell r="F128">
            <v>638</v>
          </cell>
        </row>
        <row r="129">
          <cell r="A129" t="str">
            <v xml:space="preserve"> 496  Колбаса Сочинка по-фински с сочным окроком 0,3кг ТМ Стародворье  ПОКОМ</v>
          </cell>
          <cell r="D129">
            <v>4</v>
          </cell>
          <cell r="F129">
            <v>609</v>
          </cell>
        </row>
        <row r="130">
          <cell r="A130" t="str">
            <v xml:space="preserve"> 497  Колбаса Сочинка зернистая с сочной грудинкой 0,3кг ТМ Стародворье  ПОКОМ</v>
          </cell>
          <cell r="D130">
            <v>7</v>
          </cell>
          <cell r="F130">
            <v>686</v>
          </cell>
        </row>
        <row r="131">
          <cell r="A131" t="str">
            <v xml:space="preserve"> 498  Колбаса Сочинка рубленая с сочным окороком 0,3кг ТМ Стародворье  ПОКОМ</v>
          </cell>
          <cell r="D131">
            <v>6</v>
          </cell>
          <cell r="F131">
            <v>653</v>
          </cell>
        </row>
        <row r="132">
          <cell r="A132" t="str">
            <v xml:space="preserve"> 499  Сардельки Дугушки со сливочным маслом ВЕС ТМ Стародворье ТС Дугушка  ПОКОМ</v>
          </cell>
          <cell r="D132">
            <v>1.34</v>
          </cell>
          <cell r="F132">
            <v>259.19799999999998</v>
          </cell>
        </row>
        <row r="133">
          <cell r="A133" t="str">
            <v xml:space="preserve"> 500  Сосиски Сливушки по-венски ВЕС ТМ Вязанка  ПОКОМ</v>
          </cell>
          <cell r="D133">
            <v>2.6890000000000001</v>
          </cell>
          <cell r="F133">
            <v>10.595000000000001</v>
          </cell>
        </row>
        <row r="134">
          <cell r="A134" t="str">
            <v>0999 НАБОР ДЛЯ ПИЦЦЫ с/к в/у  ОСТАНКИНО</v>
          </cell>
          <cell r="D134">
            <v>14.6</v>
          </cell>
          <cell r="F134">
            <v>14.6</v>
          </cell>
        </row>
        <row r="135">
          <cell r="A135" t="str">
            <v>3215 ВЕТЧ.МЯСНАЯ Папа может п/о 0.4кг 8шт.    ОСТАНКИНО</v>
          </cell>
          <cell r="D135">
            <v>370</v>
          </cell>
          <cell r="F135">
            <v>370</v>
          </cell>
        </row>
        <row r="136">
          <cell r="A136" t="str">
            <v>3684 ПРЕСИЖН с/к в/у 1/250 8шт.   ОСТАНКИНО</v>
          </cell>
          <cell r="D136">
            <v>157</v>
          </cell>
          <cell r="F136">
            <v>157</v>
          </cell>
        </row>
        <row r="137">
          <cell r="A137" t="str">
            <v>3812 СОЧНЫЕ сос п/о мгс 2*2  ОСТАНКИНО</v>
          </cell>
          <cell r="D137">
            <v>1573.7</v>
          </cell>
          <cell r="F137">
            <v>1573.7</v>
          </cell>
        </row>
        <row r="138">
          <cell r="A138" t="str">
            <v>4063 МЯСНАЯ Папа может вар п/о_Л   ОСТАНКИНО</v>
          </cell>
          <cell r="D138">
            <v>1980.05</v>
          </cell>
          <cell r="F138">
            <v>1980.05</v>
          </cell>
        </row>
        <row r="139">
          <cell r="A139" t="str">
            <v>4117 ЭКСТРА Папа может с/к в/у_Л   ОСТАНКИНО</v>
          </cell>
          <cell r="D139">
            <v>63.3</v>
          </cell>
          <cell r="F139">
            <v>63.3</v>
          </cell>
        </row>
        <row r="140">
          <cell r="A140" t="str">
            <v>4555 Докторская ГОСТ вар п/о ОСТАНКИНО</v>
          </cell>
          <cell r="D140">
            <v>17.350000000000001</v>
          </cell>
          <cell r="F140">
            <v>17.350000000000001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123.55</v>
          </cell>
          <cell r="F141">
            <v>123.55</v>
          </cell>
        </row>
        <row r="142">
          <cell r="A142" t="str">
            <v>4691 ШЕЙКА КОПЧЕНАЯ к/в мл/к в/у 300*6  ОСТАНКИНО</v>
          </cell>
          <cell r="D142">
            <v>135</v>
          </cell>
          <cell r="F142">
            <v>135</v>
          </cell>
        </row>
        <row r="143">
          <cell r="A143" t="str">
            <v>4786 КОЛБ.СНЭКИ Папа может в/к мгс 1/70_5  ОСТАНКИНО</v>
          </cell>
          <cell r="D143">
            <v>119</v>
          </cell>
          <cell r="F143">
            <v>119</v>
          </cell>
        </row>
        <row r="144">
          <cell r="A144" t="str">
            <v>4813 ФИЛЕЙНАЯ Папа может вар п/о_Л   ОСТАНКИНО</v>
          </cell>
          <cell r="D144">
            <v>557.20000000000005</v>
          </cell>
          <cell r="F144">
            <v>557.20000000000005</v>
          </cell>
        </row>
        <row r="145">
          <cell r="A145" t="str">
            <v>4903 КРАКОВСКАЯ п/к н/о мгс_30с  ОСТАНКИНО</v>
          </cell>
          <cell r="D145">
            <v>2.5</v>
          </cell>
          <cell r="F145">
            <v>2.5</v>
          </cell>
        </row>
        <row r="146">
          <cell r="A146" t="str">
            <v>4993 САЛЯМИ ИТАЛЬЯНСКАЯ с/к в/у 1/250*8_120c ОСТАНКИНО</v>
          </cell>
          <cell r="D146">
            <v>483</v>
          </cell>
          <cell r="F146">
            <v>483</v>
          </cell>
        </row>
        <row r="147">
          <cell r="A147" t="str">
            <v>5246 ДОКТОРСКАЯ ПРЕМИУМ вар б/о мгс_30с ОСТАНКИНО</v>
          </cell>
          <cell r="D147">
            <v>22.2</v>
          </cell>
          <cell r="F147">
            <v>22.2</v>
          </cell>
        </row>
        <row r="148">
          <cell r="A148" t="str">
            <v>5341 СЕРВЕЛАТ ОХОТНИЧИЙ в/к в/у  ОСТАНКИНО</v>
          </cell>
          <cell r="D148">
            <v>614.70000000000005</v>
          </cell>
          <cell r="F148">
            <v>614.70000000000005</v>
          </cell>
        </row>
        <row r="149">
          <cell r="A149" t="str">
            <v>5483 ЭКСТРА Папа может с/к в/у 1/250 8шт.   ОСТАНКИНО</v>
          </cell>
          <cell r="D149">
            <v>957</v>
          </cell>
          <cell r="F149">
            <v>957</v>
          </cell>
        </row>
        <row r="150">
          <cell r="A150" t="str">
            <v>5544 Сервелат Финский в/к в/у_45с НОВАЯ ОСТАНКИНО</v>
          </cell>
          <cell r="D150">
            <v>1280.1500000000001</v>
          </cell>
          <cell r="F150">
            <v>1280.1500000000001</v>
          </cell>
        </row>
        <row r="151">
          <cell r="A151" t="str">
            <v>5679 САЛЯМИ ИТАЛЬЯНСКАЯ с/к в/у 1/150_60с ОСТАНКИНО</v>
          </cell>
          <cell r="D151">
            <v>320</v>
          </cell>
          <cell r="F151">
            <v>320</v>
          </cell>
        </row>
        <row r="152">
          <cell r="A152" t="str">
            <v>5682 САЛЯМИ МЕЛКОЗЕРНЕНАЯ с/к в/у 1/120_60с   ОСТАНКИНО</v>
          </cell>
          <cell r="D152">
            <v>2419</v>
          </cell>
          <cell r="F152">
            <v>2419</v>
          </cell>
        </row>
        <row r="153">
          <cell r="A153" t="str">
            <v>5698 СЫТНЫЕ Папа может сар б/о мгс 1*3_Маяк  ОСТАНКИНО</v>
          </cell>
          <cell r="D153">
            <v>230.7</v>
          </cell>
          <cell r="F153">
            <v>230.7</v>
          </cell>
        </row>
        <row r="154">
          <cell r="A154" t="str">
            <v>5706 АРОМАТНАЯ Папа может с/к в/у 1/250 8шт.  ОСТАНКИНО</v>
          </cell>
          <cell r="D154">
            <v>905</v>
          </cell>
          <cell r="F154">
            <v>905</v>
          </cell>
        </row>
        <row r="155">
          <cell r="A155" t="str">
            <v>5708 ПОСОЛЬСКАЯ Папа может с/к в/у ОСТАНКИНО</v>
          </cell>
          <cell r="D155">
            <v>73.3</v>
          </cell>
          <cell r="F155">
            <v>73.3</v>
          </cell>
        </row>
        <row r="156">
          <cell r="A156" t="str">
            <v>5820 СЛИВОЧНЫЕ Папа может сос п/о мгс 2*2_45с   ОСТАНКИНО</v>
          </cell>
          <cell r="D156">
            <v>171</v>
          </cell>
          <cell r="F156">
            <v>171</v>
          </cell>
        </row>
        <row r="157">
          <cell r="A157" t="str">
            <v>5851 ЭКСТРА Папа может вар п/о   ОСТАНКИНО</v>
          </cell>
          <cell r="D157">
            <v>362.8</v>
          </cell>
          <cell r="F157">
            <v>362.8</v>
          </cell>
        </row>
        <row r="158">
          <cell r="A158" t="str">
            <v>5931 ОХОТНИЧЬЯ Папа может с/к в/у 1/220 8шт.   ОСТАНКИНО</v>
          </cell>
          <cell r="D158">
            <v>937</v>
          </cell>
          <cell r="F158">
            <v>937</v>
          </cell>
        </row>
        <row r="159">
          <cell r="A159" t="str">
            <v>6004 РАГУ СВИНОЕ 1кг 8шт.зам_120с ОСТАНКИНО</v>
          </cell>
          <cell r="D159">
            <v>124</v>
          </cell>
          <cell r="F159">
            <v>124</v>
          </cell>
        </row>
        <row r="160">
          <cell r="A160" t="str">
            <v>6113 СОЧНЫЕ сос п/о мгс 1*6_Ашан  ОСТАНКИНО</v>
          </cell>
          <cell r="D160">
            <v>1690.9</v>
          </cell>
          <cell r="F160">
            <v>1690.9</v>
          </cell>
        </row>
        <row r="161">
          <cell r="A161" t="str">
            <v>6158 ВРЕМЯ ОЛИВЬЕ Папа может вар п/о 0.4кг   ОСТАНКИНО</v>
          </cell>
          <cell r="D161">
            <v>198</v>
          </cell>
          <cell r="F161">
            <v>198</v>
          </cell>
        </row>
        <row r="162">
          <cell r="A162" t="str">
            <v>6200 ГРУДИНКА ПРЕМИУМ к/в мл/к в/у 0.3кг  ОСТАНКИНО</v>
          </cell>
          <cell r="D162">
            <v>303</v>
          </cell>
          <cell r="F162">
            <v>303</v>
          </cell>
        </row>
        <row r="163">
          <cell r="A163" t="str">
            <v>6206 СВИНИНА ПО-ДОМАШНЕМУ к/в мл/к в/у 0.3кг  ОСТАНКИНО</v>
          </cell>
          <cell r="D163">
            <v>682</v>
          </cell>
          <cell r="F163">
            <v>682</v>
          </cell>
        </row>
        <row r="164">
          <cell r="A164" t="str">
            <v>6221 НЕАПОЛИТАНСКИЙ ДУЭТ с/к с/н мгс 1/90  ОСТАНКИНО</v>
          </cell>
          <cell r="D164">
            <v>340</v>
          </cell>
          <cell r="F164">
            <v>340</v>
          </cell>
        </row>
        <row r="165">
          <cell r="A165" t="str">
            <v>6222 ИТАЛЬЯНСКОЕ АССОРТИ с/в с/н мгс 1/90 ОСТАНКИНО</v>
          </cell>
          <cell r="D165">
            <v>115</v>
          </cell>
          <cell r="F165">
            <v>115</v>
          </cell>
        </row>
        <row r="166">
          <cell r="A166" t="str">
            <v>6228 МЯСНОЕ АССОРТИ к/з с/н мгс 1/90 10шт.  ОСТАНКИНО</v>
          </cell>
          <cell r="D166">
            <v>522</v>
          </cell>
          <cell r="F166">
            <v>522</v>
          </cell>
        </row>
        <row r="167">
          <cell r="A167" t="str">
            <v>6247 ДОМАШНЯЯ Папа может вар п/о 0,4кг 8шт.  ОСТАНКИНО</v>
          </cell>
          <cell r="D167">
            <v>241</v>
          </cell>
          <cell r="F167">
            <v>241</v>
          </cell>
        </row>
        <row r="168">
          <cell r="A168" t="str">
            <v>6253 МОЛОЧНЫЕ Коровино сос п/о мгс 1.5*6  ОСТАНКИНО</v>
          </cell>
          <cell r="D168">
            <v>29.6</v>
          </cell>
          <cell r="F168">
            <v>29.6</v>
          </cell>
        </row>
        <row r="169">
          <cell r="A169" t="str">
            <v>6268 ГОВЯЖЬЯ Папа может вар п/о 0,4кг 8 шт.  ОСТАНКИНО</v>
          </cell>
          <cell r="D169">
            <v>405</v>
          </cell>
          <cell r="F169">
            <v>405</v>
          </cell>
        </row>
        <row r="170">
          <cell r="A170" t="str">
            <v>6279 КОРЕЙКА ПО-ОСТ.к/в в/с с/н в/у 1/150_45с  ОСТАНКИНО</v>
          </cell>
          <cell r="D170">
            <v>240</v>
          </cell>
          <cell r="F170">
            <v>240</v>
          </cell>
        </row>
        <row r="171">
          <cell r="A171" t="str">
            <v>6303 МЯСНЫЕ Папа может сос п/о мгс 1.5*3  ОСТАНКИНО</v>
          </cell>
          <cell r="D171">
            <v>421</v>
          </cell>
          <cell r="F171">
            <v>421</v>
          </cell>
        </row>
        <row r="172">
          <cell r="A172" t="str">
            <v>6324 ДОКТОРСКАЯ ГОСТ вар п/о 0.4кг 8шт.  ОСТАНКИНО</v>
          </cell>
          <cell r="D172">
            <v>540</v>
          </cell>
          <cell r="F172">
            <v>540</v>
          </cell>
        </row>
        <row r="173">
          <cell r="A173" t="str">
            <v>6325 ДОКТОРСКАЯ ПРЕМИУМ вар п/о 0.4кг 8шт.  ОСТАНКИНО</v>
          </cell>
          <cell r="D173">
            <v>585</v>
          </cell>
          <cell r="F173">
            <v>585</v>
          </cell>
        </row>
        <row r="174">
          <cell r="A174" t="str">
            <v>6333 МЯСНАЯ Папа может вар п/о 0.4кг 8шт.  ОСТАНКИНО</v>
          </cell>
          <cell r="D174">
            <v>5256</v>
          </cell>
          <cell r="F174">
            <v>5256</v>
          </cell>
        </row>
        <row r="175">
          <cell r="A175" t="str">
            <v>6340 ДОМАШНИЙ РЕЦЕПТ Коровино 0.5кг 8шт.  ОСТАНКИНО</v>
          </cell>
          <cell r="D175">
            <v>1216</v>
          </cell>
          <cell r="F175">
            <v>1217</v>
          </cell>
        </row>
        <row r="176">
          <cell r="A176" t="str">
            <v>6341 ДОМАШНИЙ РЕЦЕПТ СО ШПИКОМ Коровино 0.5кг  ОСТАНКИНО</v>
          </cell>
          <cell r="D176">
            <v>64</v>
          </cell>
          <cell r="F176">
            <v>64</v>
          </cell>
        </row>
        <row r="177">
          <cell r="A177" t="str">
            <v>6353 ЭКСТРА Папа может вар п/о 0.4кг 8шт.  ОСТАНКИНО</v>
          </cell>
          <cell r="D177">
            <v>1955</v>
          </cell>
          <cell r="F177">
            <v>1955</v>
          </cell>
        </row>
        <row r="178">
          <cell r="A178" t="str">
            <v>6392 ФИЛЕЙНАЯ Папа может вар п/о 0.4кг. ОСТАНКИНО</v>
          </cell>
          <cell r="D178">
            <v>5376</v>
          </cell>
          <cell r="F178">
            <v>5376</v>
          </cell>
        </row>
        <row r="179">
          <cell r="A179" t="str">
            <v>6415 БАЛЫКОВАЯ Коровино п/к в/у 0.84кг 6шт.  ОСТАНКИНО</v>
          </cell>
          <cell r="D179">
            <v>94</v>
          </cell>
          <cell r="F179">
            <v>94</v>
          </cell>
        </row>
        <row r="180">
          <cell r="A180" t="str">
            <v>6426 КЛАССИЧЕСКАЯ ПМ вар п/о 0.3кг 8шт.  ОСТАНКИНО</v>
          </cell>
          <cell r="D180">
            <v>2062</v>
          </cell>
          <cell r="F180">
            <v>2062</v>
          </cell>
        </row>
        <row r="181">
          <cell r="A181" t="str">
            <v>6448 СВИНИНА МАДЕРА с/к с/н в/у 1/100 10шт.   ОСТАНКИНО</v>
          </cell>
          <cell r="D181">
            <v>242</v>
          </cell>
          <cell r="F181">
            <v>242</v>
          </cell>
        </row>
        <row r="182">
          <cell r="A182" t="str">
            <v>6453 ЭКСТРА Папа может с/к с/н в/у 1/100 14шт.   ОСТАНКИНО</v>
          </cell>
          <cell r="D182">
            <v>1712</v>
          </cell>
          <cell r="F182">
            <v>1712</v>
          </cell>
        </row>
        <row r="183">
          <cell r="A183" t="str">
            <v>6454 АРОМАТНАЯ с/к с/н в/у 1/100 14шт.  ОСТАНКИНО</v>
          </cell>
          <cell r="D183">
            <v>1617</v>
          </cell>
          <cell r="F183">
            <v>1617</v>
          </cell>
        </row>
        <row r="184">
          <cell r="A184" t="str">
            <v>6459 СЕРВЕЛАТ ШВЕЙЦАРСК. в/к с/н в/у 1/100*10  ОСТАНКИНО</v>
          </cell>
          <cell r="D184">
            <v>167</v>
          </cell>
          <cell r="F184">
            <v>167</v>
          </cell>
        </row>
        <row r="185">
          <cell r="A185" t="str">
            <v>6470 ВЕТЧ.МРАМОРНАЯ в/у_45с  ОСТАНКИНО</v>
          </cell>
          <cell r="D185">
            <v>104.5</v>
          </cell>
          <cell r="F185">
            <v>104.5</v>
          </cell>
        </row>
        <row r="186">
          <cell r="A186" t="str">
            <v>6492 ШПИК С ЧЕСНОК.И ПЕРЦЕМ к/в в/у 0.3кг_45c  ОСТАНКИНО</v>
          </cell>
          <cell r="D186">
            <v>288</v>
          </cell>
          <cell r="F186">
            <v>288</v>
          </cell>
        </row>
        <row r="187">
          <cell r="A187" t="str">
            <v>6495 ВЕТЧ.МРАМОРНАЯ в/у срез 0.3кг 6шт_45с  ОСТАНКИНО</v>
          </cell>
          <cell r="D187">
            <v>687</v>
          </cell>
          <cell r="F187">
            <v>687</v>
          </cell>
        </row>
        <row r="188">
          <cell r="A188" t="str">
            <v>6527 ШПИКАЧКИ СОЧНЫЕ ПМ сар б/о мгс 1*3 45с ОСТАНКИНО</v>
          </cell>
          <cell r="D188">
            <v>511.3</v>
          </cell>
          <cell r="F188">
            <v>511.3</v>
          </cell>
        </row>
        <row r="189">
          <cell r="A189" t="str">
            <v>6586 МРАМОРНАЯ И БАЛЫКОВАЯ в/к с/н мгс 1/90 ОСТАНКИНО</v>
          </cell>
          <cell r="D189">
            <v>256</v>
          </cell>
          <cell r="F189">
            <v>256</v>
          </cell>
        </row>
        <row r="190">
          <cell r="A190" t="str">
            <v>6666 БОЯНСКАЯ Папа может п/к в/у 0,28кг 8 шт. ОСТАНКИНО</v>
          </cell>
          <cell r="D190">
            <v>1399</v>
          </cell>
          <cell r="F190">
            <v>1399</v>
          </cell>
        </row>
        <row r="191">
          <cell r="A191" t="str">
            <v>6683 СЕРВЕЛАТ ЗЕРНИСТЫЙ ПМ в/к в/у 0,35кг  ОСТАНКИНО</v>
          </cell>
          <cell r="D191">
            <v>3535</v>
          </cell>
          <cell r="F191">
            <v>3535</v>
          </cell>
        </row>
        <row r="192">
          <cell r="A192" t="str">
            <v>6684 СЕРВЕЛАТ КАРЕЛЬСКИЙ ПМ в/к в/у 0.28кг  ОСТАНКИНО</v>
          </cell>
          <cell r="D192">
            <v>3008</v>
          </cell>
          <cell r="F192">
            <v>3008</v>
          </cell>
        </row>
        <row r="193">
          <cell r="A193" t="str">
            <v>6689 СЕРВЕЛАТ ОХОТНИЧИЙ ПМ в/к в/у 0,35кг 8шт  ОСТАНКИНО</v>
          </cell>
          <cell r="D193">
            <v>4334</v>
          </cell>
          <cell r="F193">
            <v>4335</v>
          </cell>
        </row>
        <row r="194">
          <cell r="A194" t="str">
            <v>6697 СЕРВЕЛАТ ФИНСКИЙ ПМ в/к в/у 0,35кг 8шт.  ОСТАНКИНО</v>
          </cell>
          <cell r="D194">
            <v>5588</v>
          </cell>
          <cell r="F194">
            <v>5588</v>
          </cell>
        </row>
        <row r="195">
          <cell r="A195" t="str">
            <v>6713 СОЧНЫЙ ГРИЛЬ ПМ сос п/о мгс 0.41кг 8шт.  ОСТАНКИНО</v>
          </cell>
          <cell r="D195">
            <v>1718</v>
          </cell>
          <cell r="F195">
            <v>1718</v>
          </cell>
        </row>
        <row r="196">
          <cell r="A196" t="str">
            <v>6722 СОЧНЫЕ ПМ сос п/о мгс 0,41кг 10шт.  ОСТАНКИНО</v>
          </cell>
          <cell r="D196">
            <v>6837</v>
          </cell>
          <cell r="F196">
            <v>6844</v>
          </cell>
        </row>
        <row r="197">
          <cell r="A197" t="str">
            <v>6726 СЛИВОЧНЫЕ ПМ сос п/о мгс 0.41кг 10шт.  ОСТАНКИНО</v>
          </cell>
          <cell r="D197">
            <v>3043</v>
          </cell>
          <cell r="F197">
            <v>3046</v>
          </cell>
        </row>
        <row r="198">
          <cell r="A198" t="str">
            <v>6747 РУССКАЯ ПРЕМИУМ ПМ вар ф/о в/у  ОСТАНКИНО</v>
          </cell>
          <cell r="D198">
            <v>30</v>
          </cell>
          <cell r="F198">
            <v>30</v>
          </cell>
        </row>
        <row r="199">
          <cell r="A199" t="str">
            <v>6762 СЛИВОЧНЫЕ сос ц/о мгс 0.41кг 8шт.  ОСТАНКИНО</v>
          </cell>
          <cell r="D199">
            <v>414</v>
          </cell>
          <cell r="F199">
            <v>414</v>
          </cell>
        </row>
        <row r="200">
          <cell r="A200" t="str">
            <v>6764 СЛИВОЧНЫЕ сос ц/о мгс 1*4  ОСТАНКИНО</v>
          </cell>
          <cell r="D200">
            <v>15</v>
          </cell>
          <cell r="F200">
            <v>15</v>
          </cell>
        </row>
        <row r="201">
          <cell r="A201" t="str">
            <v>6765 РУБЛЕНЫЕ сос ц/о мгс 0.36кг 6шт.  ОСТАНКИНО</v>
          </cell>
          <cell r="D201">
            <v>924</v>
          </cell>
          <cell r="F201">
            <v>924</v>
          </cell>
        </row>
        <row r="202">
          <cell r="A202" t="str">
            <v>6767 РУБЛЕНЫЕ сос ц/о мгс 1*4  ОСТАНКИНО</v>
          </cell>
          <cell r="D202">
            <v>62.5</v>
          </cell>
          <cell r="F202">
            <v>62.5</v>
          </cell>
        </row>
        <row r="203">
          <cell r="A203" t="str">
            <v>6768 С СЫРОМ сос ц/о мгс 0.41кг 6шт.  ОСТАНКИНО</v>
          </cell>
          <cell r="D203">
            <v>169</v>
          </cell>
          <cell r="F203">
            <v>169</v>
          </cell>
        </row>
        <row r="204">
          <cell r="A204" t="str">
            <v>6770 ИСПАНСКИЕ сос ц/о мгс 0.41кг 6шт.  ОСТАНКИНО</v>
          </cell>
          <cell r="D204">
            <v>21</v>
          </cell>
          <cell r="F204">
            <v>21</v>
          </cell>
        </row>
        <row r="205">
          <cell r="A205" t="str">
            <v>6773 САЛЯМИ Папа может п/к в/у 0,28кг 8шт.  ОСТАНКИНО</v>
          </cell>
          <cell r="D205">
            <v>744</v>
          </cell>
          <cell r="F205">
            <v>744</v>
          </cell>
        </row>
        <row r="206">
          <cell r="A206" t="str">
            <v>6777 МЯСНЫЕ С ГОВЯДИНОЙ ПМ сос п/о мгс 0.4кг  ОСТАНКИНО</v>
          </cell>
          <cell r="D206">
            <v>1184</v>
          </cell>
          <cell r="F206">
            <v>1184</v>
          </cell>
        </row>
        <row r="207">
          <cell r="A207" t="str">
            <v>6785 ВЕНСКАЯ САЛЯМИ п/к в/у 0.33кг 8шт.  ОСТАНКИНО</v>
          </cell>
          <cell r="D207">
            <v>505</v>
          </cell>
          <cell r="F207">
            <v>505</v>
          </cell>
        </row>
        <row r="208">
          <cell r="A208" t="str">
            <v>6787 СЕРВЕЛАТ КРЕМЛЕВСКИЙ в/к в/у 0,33кг 8шт.  ОСТАНКИНО</v>
          </cell>
          <cell r="D208">
            <v>417</v>
          </cell>
          <cell r="F208">
            <v>417</v>
          </cell>
        </row>
        <row r="209">
          <cell r="A209" t="str">
            <v>6791 СЕРВЕЛАТ ПРЕМИУМ в/к в/у 0,33кг 8шт.  ОСТАНКИНО</v>
          </cell>
          <cell r="D209">
            <v>475</v>
          </cell>
          <cell r="F209">
            <v>475</v>
          </cell>
        </row>
        <row r="210">
          <cell r="A210" t="str">
            <v>6793 БАЛЫКОВАЯ в/к в/у 0,33кг 8шт.  ОСТАНКИНО</v>
          </cell>
          <cell r="D210">
            <v>839</v>
          </cell>
          <cell r="F210">
            <v>839</v>
          </cell>
        </row>
        <row r="211">
          <cell r="A211" t="str">
            <v>6794 БАЛЫКОВАЯ в/к в/у  ОСТАНКИНО</v>
          </cell>
          <cell r="D211">
            <v>44.06</v>
          </cell>
          <cell r="F211">
            <v>44.06</v>
          </cell>
        </row>
        <row r="212">
          <cell r="A212" t="str">
            <v>6795 ОСТАНКИНСКАЯ в/к в/у 0,33кг 8шт.  ОСТАНКИНО</v>
          </cell>
          <cell r="D212">
            <v>182</v>
          </cell>
          <cell r="F212">
            <v>182</v>
          </cell>
        </row>
        <row r="213">
          <cell r="A213" t="str">
            <v>6801 ОСТАНКИНСКАЯ вар п/о 0.4кг 8шт.  ОСТАНКИНО</v>
          </cell>
          <cell r="D213">
            <v>122</v>
          </cell>
          <cell r="F213">
            <v>122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175</v>
          </cell>
          <cell r="F215">
            <v>175</v>
          </cell>
        </row>
        <row r="216">
          <cell r="A216" t="str">
            <v>6829 МОЛОЧНЫЕ КЛАССИЧЕСКИЕ сос п/о мгс 2*4_С  ОСТАНКИНО</v>
          </cell>
          <cell r="D216">
            <v>484.2</v>
          </cell>
          <cell r="F216">
            <v>484.2</v>
          </cell>
        </row>
        <row r="217">
          <cell r="A217" t="str">
            <v>6834 ПОСОЛЬСКАЯ ПМ с/к с/н в/у 1/100 10шт.  ОСТАНКИНО</v>
          </cell>
          <cell r="D217">
            <v>221</v>
          </cell>
          <cell r="F217">
            <v>221</v>
          </cell>
        </row>
        <row r="218">
          <cell r="A218" t="str">
            <v>6837 ФИЛЕЙНЫЕ Папа Может сос ц/о мгс 0.4кг  ОСТАНКИНО</v>
          </cell>
          <cell r="D218">
            <v>1326</v>
          </cell>
          <cell r="F218">
            <v>1326</v>
          </cell>
        </row>
        <row r="219">
          <cell r="A219" t="str">
            <v>6839 ДОКТОРСКАЯ ГОСТ вар б/о срез 0.4кг 8шт.  ОСТАНКИНО</v>
          </cell>
          <cell r="D219">
            <v>12</v>
          </cell>
          <cell r="F219">
            <v>12</v>
          </cell>
        </row>
        <row r="220">
          <cell r="A220" t="str">
            <v>6842 ДЫМОВИЦА ИЗ ОКОРОКА к/в мл/к в/у 0,3кг  ОСТАНКИНО</v>
          </cell>
          <cell r="D220">
            <v>61</v>
          </cell>
          <cell r="F220">
            <v>61</v>
          </cell>
        </row>
        <row r="221">
          <cell r="A221" t="str">
            <v>6852 МОЛОЧНЫЕ ПРЕМИУМ ПМ сос п/о в/ у 1/350  ОСТАНКИНО</v>
          </cell>
          <cell r="D221">
            <v>2971</v>
          </cell>
          <cell r="F221">
            <v>2975</v>
          </cell>
        </row>
        <row r="222">
          <cell r="A222" t="str">
            <v>6853 МОЛОЧНЫЕ ПРЕМИУМ ПМ сос п/о мгс 1*6  ОСТАНКИНО</v>
          </cell>
          <cell r="D222">
            <v>320</v>
          </cell>
          <cell r="F222">
            <v>320</v>
          </cell>
        </row>
        <row r="223">
          <cell r="A223" t="str">
            <v>6854 МОЛОЧНЫЕ ПРЕМИУМ ПМ сос п/о мгс 0.6кг  ОСТАНКИНО</v>
          </cell>
          <cell r="D223">
            <v>419</v>
          </cell>
          <cell r="F223">
            <v>419</v>
          </cell>
        </row>
        <row r="224">
          <cell r="A224" t="str">
            <v>6861 ДОМАШНИЙ РЕЦЕПТ Коровино вар п/о  ОСТАНКИНО</v>
          </cell>
          <cell r="D224">
            <v>318.89999999999998</v>
          </cell>
          <cell r="F224">
            <v>318.89999999999998</v>
          </cell>
        </row>
        <row r="225">
          <cell r="A225" t="str">
            <v>6862 ДОМАШНИЙ РЕЦЕПТ СО ШПИК. Коровино вар п/о  ОСТАНКИНО</v>
          </cell>
          <cell r="D225">
            <v>161.5</v>
          </cell>
          <cell r="F225">
            <v>161.5</v>
          </cell>
        </row>
        <row r="226">
          <cell r="A226" t="str">
            <v>6865 ВЕТЧ.НЕЖНАЯ Коровино п/о  ОСТАНКИНО</v>
          </cell>
          <cell r="D226">
            <v>221.3</v>
          </cell>
          <cell r="F226">
            <v>221.3</v>
          </cell>
        </row>
        <row r="227">
          <cell r="A227" t="str">
            <v>6869 С ГОВЯДИНОЙ СН сос п/о мгс 1кг 6шт.  ОСТАНКИНО</v>
          </cell>
          <cell r="D227">
            <v>48</v>
          </cell>
          <cell r="F227">
            <v>48</v>
          </cell>
        </row>
        <row r="228">
          <cell r="A228" t="str">
            <v>6909 ДЛЯ ДЕТЕЙ сос п/о мгс 0.33кг 8шт.  ОСТАНКИНО</v>
          </cell>
          <cell r="D228">
            <v>649</v>
          </cell>
          <cell r="F228">
            <v>649</v>
          </cell>
        </row>
        <row r="229">
          <cell r="A229" t="str">
            <v>6919 БЕКОН с/к с/н в/у 1/180 10шт.  ОСТАНКИНО</v>
          </cell>
          <cell r="D229">
            <v>567</v>
          </cell>
          <cell r="F229">
            <v>567</v>
          </cell>
        </row>
        <row r="230">
          <cell r="A230" t="str">
            <v>6921 БЕКОН Папа может с/к с/н в/у 1/140 10шт  ОСТАНКИНО</v>
          </cell>
          <cell r="D230">
            <v>790</v>
          </cell>
          <cell r="F230">
            <v>790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282</v>
          </cell>
          <cell r="F231">
            <v>282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403</v>
          </cell>
          <cell r="F232">
            <v>403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26</v>
          </cell>
          <cell r="F234">
            <v>26</v>
          </cell>
        </row>
        <row r="235">
          <cell r="A235" t="str">
            <v>БОНУС ДОМАШНИЙ РЕЦЕПТ Коровино вар п/о (5324)</v>
          </cell>
          <cell r="D235">
            <v>38</v>
          </cell>
          <cell r="F235">
            <v>38</v>
          </cell>
        </row>
        <row r="236">
          <cell r="A236" t="str">
            <v>БОНУС СОЧНЫЕ сос п/о мгс 0.41кг_UZ (6087)  ОСТАНКИНО</v>
          </cell>
          <cell r="D236">
            <v>178</v>
          </cell>
          <cell r="F236">
            <v>178</v>
          </cell>
        </row>
        <row r="237">
          <cell r="A237" t="str">
            <v>БОНУС СОЧНЫЕ сос п/о мгс 1*6_UZ (6088)  ОСТАНКИНО</v>
          </cell>
          <cell r="D237">
            <v>371</v>
          </cell>
          <cell r="F237">
            <v>371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930.09500000000003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1218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418.83300000000003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394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97.2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398</v>
          </cell>
        </row>
        <row r="245">
          <cell r="A245" t="str">
            <v>Бутербродная вареная 0,47 кг шт.  СПК</v>
          </cell>
          <cell r="D245">
            <v>51</v>
          </cell>
          <cell r="F245">
            <v>51</v>
          </cell>
        </row>
        <row r="246">
          <cell r="A246" t="str">
            <v>Вацлавская п/к (черева) 390 гр.шт. термоус.пак  СПК</v>
          </cell>
          <cell r="D246">
            <v>112</v>
          </cell>
          <cell r="F246">
            <v>112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19</v>
          </cell>
          <cell r="F248">
            <v>19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14</v>
          </cell>
          <cell r="F249">
            <v>455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2409</v>
          </cell>
          <cell r="F250">
            <v>4056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259</v>
          </cell>
          <cell r="F251">
            <v>1784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204</v>
          </cell>
        </row>
        <row r="253">
          <cell r="A253" t="str">
            <v>Гуцульская с/к "КолбасГрад" 160 гр.шт. термоус. пак  СПК</v>
          </cell>
          <cell r="D253">
            <v>127</v>
          </cell>
          <cell r="F253">
            <v>127</v>
          </cell>
        </row>
        <row r="254">
          <cell r="A254" t="str">
            <v>Дельгаро с/в "Эликатессе" 140 гр.шт.  СПК</v>
          </cell>
          <cell r="D254">
            <v>82</v>
          </cell>
          <cell r="F254">
            <v>82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249</v>
          </cell>
          <cell r="F255">
            <v>249</v>
          </cell>
        </row>
        <row r="256">
          <cell r="A256" t="str">
            <v>Докторская вареная в/с  СПК</v>
          </cell>
          <cell r="D256">
            <v>19</v>
          </cell>
          <cell r="F256">
            <v>19</v>
          </cell>
        </row>
        <row r="257">
          <cell r="A257" t="str">
            <v>Докторская вареная в/с 0,47 кг шт.  СПК</v>
          </cell>
          <cell r="D257">
            <v>59</v>
          </cell>
          <cell r="F257">
            <v>59</v>
          </cell>
        </row>
        <row r="258">
          <cell r="A258" t="str">
            <v>Докторская вареная термоус.пак. "Высокий вкус"  СПК</v>
          </cell>
          <cell r="D258">
            <v>133.9</v>
          </cell>
          <cell r="F258">
            <v>133.9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823</v>
          </cell>
          <cell r="F261">
            <v>823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941</v>
          </cell>
          <cell r="F262">
            <v>941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130</v>
          </cell>
          <cell r="F263">
            <v>130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10</v>
          </cell>
          <cell r="F265">
            <v>693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129</v>
          </cell>
          <cell r="F267">
            <v>1460</v>
          </cell>
        </row>
        <row r="268">
          <cell r="A268" t="str">
            <v>Ла Фаворте с/в "Эликатессе" 140 гр.шт.  СПК</v>
          </cell>
          <cell r="D268">
            <v>102</v>
          </cell>
          <cell r="F268">
            <v>102</v>
          </cell>
        </row>
        <row r="269">
          <cell r="A269" t="str">
            <v>Ливерная Печеночная "Просто выгодно" 0,3 кг.шт.  СПК</v>
          </cell>
          <cell r="D269">
            <v>114</v>
          </cell>
          <cell r="F269">
            <v>114</v>
          </cell>
        </row>
        <row r="270">
          <cell r="A270" t="str">
            <v>Любительская вареная термоус.пак. "Высокий вкус"  СПК</v>
          </cell>
          <cell r="D270">
            <v>112.5</v>
          </cell>
          <cell r="F270">
            <v>112.5</v>
          </cell>
        </row>
        <row r="271">
          <cell r="A271" t="str">
            <v>Мини-пицца с ветчиной и сыром 0,3кг ТМ Зареченские  ПОКОМ</v>
          </cell>
          <cell r="F271">
            <v>16</v>
          </cell>
        </row>
        <row r="272">
          <cell r="A272" t="str">
            <v>Мини-сосиски в тесте 3,7кг ВЕС заморож. ТМ Зареченские  ПОКОМ</v>
          </cell>
          <cell r="D272">
            <v>3.7</v>
          </cell>
          <cell r="F272">
            <v>362.6</v>
          </cell>
        </row>
        <row r="273">
          <cell r="A273" t="str">
            <v>Мини-чебуречки с мясом ВЕС 5,5кг ТМ Зареченские  ПОКОМ</v>
          </cell>
          <cell r="F273">
            <v>223.5</v>
          </cell>
        </row>
        <row r="274">
          <cell r="A274" t="str">
            <v>Мини-чебуречки с сыром и ветчиной 0,3кг ТМ Зареченские  ПОКОМ</v>
          </cell>
          <cell r="D274">
            <v>3</v>
          </cell>
          <cell r="F274">
            <v>19</v>
          </cell>
        </row>
        <row r="275">
          <cell r="A275" t="str">
            <v>Мини-шарики с курочкой и сыром ТМ Зареченские ВЕС  ПОКОМ</v>
          </cell>
          <cell r="F275">
            <v>3</v>
          </cell>
        </row>
        <row r="276">
          <cell r="A276" t="str">
            <v>Мусульманская вареная "Просто выгодно"  СПК</v>
          </cell>
          <cell r="D276">
            <v>16</v>
          </cell>
          <cell r="F276">
            <v>16</v>
          </cell>
        </row>
        <row r="277">
          <cell r="A277" t="str">
            <v>Мусульманская п/к "Просто выгодно" термофор.пак.  СПК</v>
          </cell>
          <cell r="D277">
            <v>0.5</v>
          </cell>
          <cell r="F277">
            <v>0.5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63</v>
          </cell>
          <cell r="F278">
            <v>2859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D279">
            <v>3</v>
          </cell>
          <cell r="F279">
            <v>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7</v>
          </cell>
          <cell r="F280">
            <v>1899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9</v>
          </cell>
          <cell r="F281">
            <v>1823</v>
          </cell>
        </row>
        <row r="282">
          <cell r="A282" t="str">
            <v>Наггетсы с куриным филе и сыром ТМ Вязанка 0,25 кг ПОКОМ</v>
          </cell>
          <cell r="D282">
            <v>8</v>
          </cell>
          <cell r="F282">
            <v>683</v>
          </cell>
        </row>
        <row r="283">
          <cell r="A283" t="str">
            <v>Наггетсы Хрустящие 0,3кг ТМ Зареченские  ПОКОМ</v>
          </cell>
          <cell r="F283">
            <v>77</v>
          </cell>
        </row>
        <row r="284">
          <cell r="A284" t="str">
            <v>Наггетсы хрустящие п/ф ЗАО "Мясная галерея" ВЕС ПОКОМ</v>
          </cell>
          <cell r="F284">
            <v>66</v>
          </cell>
        </row>
        <row r="285">
          <cell r="A285" t="str">
            <v>Наггетсы Хрустящие ТМ Зареченские. ВЕС ПОКОМ</v>
          </cell>
          <cell r="F285">
            <v>649</v>
          </cell>
        </row>
        <row r="286">
          <cell r="A286" t="str">
            <v>Оригинальная с перцем с/к  СПК</v>
          </cell>
          <cell r="D286">
            <v>139.9</v>
          </cell>
          <cell r="F286">
            <v>139.9</v>
          </cell>
        </row>
        <row r="287">
          <cell r="A287" t="str">
            <v>Особая вареная  СПК</v>
          </cell>
          <cell r="D287">
            <v>6.5</v>
          </cell>
          <cell r="F287">
            <v>6.5</v>
          </cell>
        </row>
        <row r="288">
          <cell r="A288" t="str">
            <v>Паштет печеночный 140 гр.шт.  СПК</v>
          </cell>
          <cell r="D288">
            <v>115</v>
          </cell>
          <cell r="F288">
            <v>115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3</v>
          </cell>
          <cell r="F289">
            <v>470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79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3</v>
          </cell>
          <cell r="F291">
            <v>933</v>
          </cell>
        </row>
        <row r="292">
          <cell r="A292" t="str">
            <v>Пельмени Бигбули с мясом, Горячая штучка 0,43кг  ПОКОМ</v>
          </cell>
          <cell r="D292">
            <v>11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814</v>
          </cell>
          <cell r="F293">
            <v>1185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879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267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343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1622</v>
          </cell>
          <cell r="F297">
            <v>3799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22</v>
          </cell>
          <cell r="F298">
            <v>1287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5.4</v>
          </cell>
          <cell r="F299">
            <v>223.6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25</v>
          </cell>
          <cell r="F300">
            <v>1013.9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1614</v>
          </cell>
          <cell r="F301">
            <v>4498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13</v>
          </cell>
          <cell r="F302">
            <v>1106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7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22</v>
          </cell>
        </row>
        <row r="305">
          <cell r="A305" t="str">
            <v>Пельмени Жемчужные сфера 1,0кг ТМ Зареченские  ПОКОМ</v>
          </cell>
          <cell r="F305">
            <v>5</v>
          </cell>
        </row>
        <row r="306">
          <cell r="A306" t="str">
            <v>Пельмени Медвежьи ушки с фермерскими сливками 0,7кг  ПОКОМ</v>
          </cell>
          <cell r="D306">
            <v>2</v>
          </cell>
          <cell r="F306">
            <v>95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6</v>
          </cell>
          <cell r="F307">
            <v>183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3</v>
          </cell>
          <cell r="F308">
            <v>78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6</v>
          </cell>
          <cell r="F309">
            <v>1317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3</v>
          </cell>
          <cell r="F310">
            <v>183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D311">
            <v>5</v>
          </cell>
          <cell r="F311">
            <v>455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493</v>
          </cell>
        </row>
        <row r="313">
          <cell r="A313" t="str">
            <v>Пельмени Сочные сфера 0,8 кг ТМ Стародворье  ПОКОМ</v>
          </cell>
          <cell r="F313">
            <v>70</v>
          </cell>
        </row>
        <row r="314">
          <cell r="A314" t="str">
            <v>Пельмени Сочные сфера 0,9 кг ТМ Стародворье ПОКОМ</v>
          </cell>
          <cell r="F314">
            <v>3</v>
          </cell>
        </row>
        <row r="315">
          <cell r="A315" t="str">
            <v>Пельмени Татарские 0,4кг ТМ Особый рецепт  ПОКОМ</v>
          </cell>
          <cell r="D315">
            <v>2</v>
          </cell>
          <cell r="F315">
            <v>59</v>
          </cell>
        </row>
        <row r="316">
          <cell r="A316" t="str">
            <v>Пипперони с/к "Эликатессе" 0,10 кг.шт.  СПК</v>
          </cell>
          <cell r="D316">
            <v>10</v>
          </cell>
          <cell r="F316">
            <v>10</v>
          </cell>
        </row>
        <row r="317">
          <cell r="A317" t="str">
            <v>Пирожки с мясом 3,7кг ВЕС ТМ Зареченские  ПОКОМ</v>
          </cell>
          <cell r="D317">
            <v>3.7</v>
          </cell>
          <cell r="F317">
            <v>59.2</v>
          </cell>
        </row>
        <row r="318">
          <cell r="A318" t="str">
            <v>Пирожки с мясом, картофелем и грибами 0,3кг ТМ Зареченские  ПОКОМ</v>
          </cell>
          <cell r="F318">
            <v>55</v>
          </cell>
        </row>
        <row r="319">
          <cell r="A319" t="str">
            <v>Пирожки с яблоком и грушей 0,3кг ТМ Зареченские  ПОКОМ</v>
          </cell>
          <cell r="F319">
            <v>9</v>
          </cell>
        </row>
        <row r="320">
          <cell r="A320" t="str">
            <v>Пирожки с яблоком и грушей ВЕС ТМ Зареченские  ПОКОМ</v>
          </cell>
          <cell r="D320">
            <v>3</v>
          </cell>
          <cell r="F320">
            <v>21.5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16</v>
          </cell>
          <cell r="F321">
            <v>16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19</v>
          </cell>
          <cell r="F322">
            <v>19</v>
          </cell>
        </row>
        <row r="323">
          <cell r="A323" t="str">
            <v>Плавленый Сыр 45% "С грибами" СТМ "ПапаМожет 180гр  ОСТАНКИНО</v>
          </cell>
          <cell r="D323">
            <v>9</v>
          </cell>
          <cell r="F323">
            <v>9</v>
          </cell>
        </row>
        <row r="324">
          <cell r="A324" t="str">
            <v>Покровская вареная 0,47 кг шт.  СПК</v>
          </cell>
          <cell r="D324">
            <v>16</v>
          </cell>
          <cell r="F324">
            <v>16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3</v>
          </cell>
          <cell r="F325">
            <v>4</v>
          </cell>
        </row>
        <row r="326">
          <cell r="A326" t="str">
            <v>Ричеза с/к 230 гр.шт.  СПК</v>
          </cell>
          <cell r="D326">
            <v>154</v>
          </cell>
          <cell r="F326">
            <v>154</v>
          </cell>
        </row>
        <row r="327">
          <cell r="A327" t="str">
            <v>Российский сливочный 45% ТМ Папа Может, брус (2шт)  ОСТАНКИНО</v>
          </cell>
          <cell r="D327">
            <v>31</v>
          </cell>
          <cell r="F327">
            <v>31</v>
          </cell>
        </row>
        <row r="328">
          <cell r="A328" t="str">
            <v>Сальчетти с/к 230 гр.шт.  СПК</v>
          </cell>
          <cell r="D328">
            <v>384</v>
          </cell>
          <cell r="F328">
            <v>384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103</v>
          </cell>
          <cell r="F329">
            <v>103</v>
          </cell>
        </row>
        <row r="330">
          <cell r="A330" t="str">
            <v>Салями Трюфель с/в "Эликатессе" 0,16 кг.шт.  СПК</v>
          </cell>
          <cell r="D330">
            <v>135</v>
          </cell>
          <cell r="F330">
            <v>135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138</v>
          </cell>
          <cell r="F331">
            <v>138</v>
          </cell>
        </row>
        <row r="332">
          <cell r="A332" t="str">
            <v>Сардельки "Необыкновенные" (в ср.защ.атм.)  СПК</v>
          </cell>
          <cell r="D332">
            <v>13</v>
          </cell>
          <cell r="F332">
            <v>13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21</v>
          </cell>
          <cell r="F333">
            <v>21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80.5</v>
          </cell>
          <cell r="F334">
            <v>80.5</v>
          </cell>
        </row>
        <row r="335">
          <cell r="A335" t="str">
            <v>Семейная с чесночком Экстра вареная  СПК</v>
          </cell>
          <cell r="D335">
            <v>58.1</v>
          </cell>
          <cell r="F335">
            <v>58.1</v>
          </cell>
        </row>
        <row r="336">
          <cell r="A336" t="str">
            <v>Семейная с чесночком Экстра вареная 0,5 кг.шт.  СПК</v>
          </cell>
          <cell r="D336">
            <v>8</v>
          </cell>
          <cell r="F336">
            <v>8</v>
          </cell>
        </row>
        <row r="337">
          <cell r="A337" t="str">
            <v>Сервелат Европейский в/к, в/с 0,38 кг.шт.термофор.пак  СПК</v>
          </cell>
          <cell r="D337">
            <v>91</v>
          </cell>
          <cell r="F337">
            <v>91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58</v>
          </cell>
          <cell r="F338">
            <v>58</v>
          </cell>
        </row>
        <row r="339">
          <cell r="A339" t="str">
            <v>Сервелат Финский в/к 0,38 кг.шт. термофор.пак.  СПК</v>
          </cell>
          <cell r="D339">
            <v>67</v>
          </cell>
          <cell r="F339">
            <v>67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76</v>
          </cell>
          <cell r="F340">
            <v>76</v>
          </cell>
        </row>
        <row r="341">
          <cell r="A341" t="str">
            <v>Сервелат Фирменный в/к 0,38 кг.шт. термофор.пак.  СПК</v>
          </cell>
          <cell r="D341">
            <v>2</v>
          </cell>
          <cell r="F341">
            <v>2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256</v>
          </cell>
          <cell r="F343">
            <v>256</v>
          </cell>
        </row>
        <row r="344">
          <cell r="A344" t="str">
            <v>Сибирская особая с/к 0,235 кг шт.  СПК</v>
          </cell>
          <cell r="D344">
            <v>264</v>
          </cell>
          <cell r="F344">
            <v>264</v>
          </cell>
        </row>
        <row r="345">
          <cell r="A345" t="str">
            <v>Славянская п/к 0,38 кг шт.термофор.пак.  СПК</v>
          </cell>
          <cell r="D345">
            <v>8</v>
          </cell>
          <cell r="F345">
            <v>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159</v>
          </cell>
          <cell r="F346">
            <v>159</v>
          </cell>
        </row>
        <row r="347">
          <cell r="A347" t="str">
            <v>Сосиски "Баварские" 0,36 кг.шт. вак.упак.  СПК</v>
          </cell>
          <cell r="D347">
            <v>12</v>
          </cell>
          <cell r="F347">
            <v>12</v>
          </cell>
        </row>
        <row r="348">
          <cell r="A348" t="str">
            <v>Сосиски "БОЛЬШАЯ SOSиска" (в ср.защ.атм.) 1,0 кг  СПК</v>
          </cell>
          <cell r="D348">
            <v>10.103999999999999</v>
          </cell>
          <cell r="F348">
            <v>10.103999999999999</v>
          </cell>
        </row>
        <row r="349">
          <cell r="A349" t="str">
            <v>Сосиски "БОЛЬШАЯ SOSиска" Бекон (лоток с ср.защ.атм.)  СПК</v>
          </cell>
          <cell r="D349">
            <v>10.853999999999999</v>
          </cell>
          <cell r="F349">
            <v>10.853999999999999</v>
          </cell>
        </row>
        <row r="350">
          <cell r="A350" t="str">
            <v>Сосиски "Молочные" 0,36 кг.шт. вак.упак.  СПК</v>
          </cell>
          <cell r="D350">
            <v>29</v>
          </cell>
          <cell r="F350">
            <v>29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22.5</v>
          </cell>
          <cell r="F351">
            <v>22.5</v>
          </cell>
        </row>
        <row r="352">
          <cell r="A352" t="str">
            <v>Сосиски Мусульманские "Просто выгодно" (в ср.защ.атм.)  СПК</v>
          </cell>
          <cell r="D352">
            <v>17</v>
          </cell>
          <cell r="F352">
            <v>17</v>
          </cell>
        </row>
        <row r="353">
          <cell r="A353" t="str">
            <v>Сосиски Хот-дог подкопченные (лоток с ср.защ.атм.)  СПК</v>
          </cell>
          <cell r="D353">
            <v>48</v>
          </cell>
          <cell r="F353">
            <v>48</v>
          </cell>
        </row>
        <row r="354">
          <cell r="A354" t="str">
            <v>Сосисоны в темпуре ВЕС  ПОКОМ</v>
          </cell>
          <cell r="F354">
            <v>9</v>
          </cell>
        </row>
        <row r="355">
          <cell r="A355" t="str">
            <v>Сочный мегачебурек ТМ Зареченские ВЕС ПОКОМ</v>
          </cell>
          <cell r="F355">
            <v>38.18</v>
          </cell>
        </row>
        <row r="356">
          <cell r="A356" t="str">
            <v>Сыр "Пармезан" 40% колотый 100 гр  ОСТАНКИНО</v>
          </cell>
          <cell r="D356">
            <v>4</v>
          </cell>
          <cell r="F356">
            <v>4</v>
          </cell>
        </row>
        <row r="357">
          <cell r="A357" t="str">
            <v>Сыр "Пармезан" 40% кусок 180 гр  ОСТАНКИНО</v>
          </cell>
          <cell r="D357">
            <v>96</v>
          </cell>
          <cell r="F357">
            <v>96</v>
          </cell>
        </row>
        <row r="358">
          <cell r="A358" t="str">
            <v>Сыр Боккончини копченый 40% 100 гр.  ОСТАНКИНО</v>
          </cell>
          <cell r="D358">
            <v>51</v>
          </cell>
          <cell r="F358">
            <v>51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8</v>
          </cell>
          <cell r="F359">
            <v>8</v>
          </cell>
        </row>
        <row r="360">
          <cell r="A360" t="str">
            <v>Сыр колбасный копченый Папа Может 400 гр  ОСТАНКИНО</v>
          </cell>
          <cell r="D360">
            <v>10</v>
          </cell>
          <cell r="F360">
            <v>10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26</v>
          </cell>
          <cell r="F361">
            <v>26</v>
          </cell>
        </row>
        <row r="362">
          <cell r="A362" t="str">
            <v>Сыр Останкино "Алтайский Gold" 50% вес  ОСТАНКИНО</v>
          </cell>
          <cell r="D362">
            <v>1.3</v>
          </cell>
          <cell r="F362">
            <v>1.3</v>
          </cell>
        </row>
        <row r="363">
          <cell r="A363" t="str">
            <v>Сыр ПАПА МОЖЕТ "Гауда Голд" 45% 180 г  ОСТАНКИНО</v>
          </cell>
          <cell r="D363">
            <v>388</v>
          </cell>
          <cell r="F363">
            <v>388</v>
          </cell>
        </row>
        <row r="364">
          <cell r="A364" t="str">
            <v>Сыр Папа Может "Гауда Голд", 45% брусок ВЕС ОСТАНКИНО</v>
          </cell>
          <cell r="D364">
            <v>36.5</v>
          </cell>
          <cell r="F364">
            <v>36.5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936</v>
          </cell>
          <cell r="F365">
            <v>936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2.38</v>
          </cell>
          <cell r="F366">
            <v>2.38</v>
          </cell>
        </row>
        <row r="367">
          <cell r="A367" t="str">
            <v>Сыр ПАПА МОЖЕТ "Министерский" 180гр, 45 %  ОСТАНКИНО</v>
          </cell>
          <cell r="D367">
            <v>105</v>
          </cell>
          <cell r="F367">
            <v>105</v>
          </cell>
        </row>
        <row r="368">
          <cell r="A368" t="str">
            <v>Сыр ПАПА МОЖЕТ "Папин завтрак" 180гр, 45 %  ОСТАНКИНО</v>
          </cell>
          <cell r="D368">
            <v>31</v>
          </cell>
          <cell r="F368">
            <v>31</v>
          </cell>
        </row>
        <row r="369">
          <cell r="A369" t="str">
            <v>Сыр ПАПА МОЖЕТ "Российский традиционный" 45% 180 г  ОСТАНКИНО</v>
          </cell>
          <cell r="D369">
            <v>967</v>
          </cell>
          <cell r="F369">
            <v>967</v>
          </cell>
        </row>
        <row r="370">
          <cell r="A370" t="str">
            <v>Сыр ПАПА МОЖЕТ "Тильзитер" 45% 180 г  ОСТАНКИНО</v>
          </cell>
          <cell r="D370">
            <v>271</v>
          </cell>
          <cell r="F370">
            <v>271</v>
          </cell>
        </row>
        <row r="371">
          <cell r="A371" t="str">
            <v>Сыр Папа Может "Тильзитер", 45% брусок ВЕС   ОСТАНКИНО</v>
          </cell>
          <cell r="D371">
            <v>64.8</v>
          </cell>
          <cell r="F371">
            <v>64.8</v>
          </cell>
        </row>
        <row r="372">
          <cell r="A372" t="str">
            <v>Сыр Папа Может Голландский 45%, нарез, 125г (9 шт)  Останкино</v>
          </cell>
          <cell r="D372">
            <v>69</v>
          </cell>
          <cell r="F372">
            <v>69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55</v>
          </cell>
          <cell r="F373">
            <v>55</v>
          </cell>
        </row>
        <row r="374">
          <cell r="A374" t="str">
            <v>Сыр полутвердый "Голландский" 45%, брус ВЕС  ОСТАНКИНО</v>
          </cell>
          <cell r="D374">
            <v>3</v>
          </cell>
          <cell r="F374">
            <v>3</v>
          </cell>
        </row>
        <row r="375">
          <cell r="A375" t="str">
            <v>Сыр рассольный жирный Чечил 45% 100 гр  ОСТАНКИНО</v>
          </cell>
          <cell r="D375">
            <v>1</v>
          </cell>
          <cell r="F375">
            <v>1</v>
          </cell>
        </row>
        <row r="376">
          <cell r="A376" t="str">
            <v>Сыр рассольный жирный Чечил копченый 45% 100 гр  ОСТАНКИНО</v>
          </cell>
          <cell r="D376">
            <v>6</v>
          </cell>
          <cell r="F376">
            <v>6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170</v>
          </cell>
          <cell r="F377">
            <v>170</v>
          </cell>
        </row>
        <row r="378">
          <cell r="A378" t="str">
            <v>Сыр Скаморца свежий 40% 100 гр.  ОСТАНКИНО</v>
          </cell>
          <cell r="D378">
            <v>47</v>
          </cell>
          <cell r="F378">
            <v>47</v>
          </cell>
        </row>
        <row r="379">
          <cell r="A379" t="str">
            <v>Сыр творожный с зеленью 60% Папа может 140 гр.  ОСТАНКИНО</v>
          </cell>
          <cell r="D379">
            <v>44</v>
          </cell>
          <cell r="F379">
            <v>44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6</v>
          </cell>
          <cell r="F380">
            <v>6</v>
          </cell>
        </row>
        <row r="381">
          <cell r="A381" t="str">
            <v>Сыр Чечил копченый 43% 100г/6шт ТМ Папа Может  ОСТАНКИНО</v>
          </cell>
          <cell r="D381">
            <v>84</v>
          </cell>
          <cell r="F381">
            <v>84</v>
          </cell>
        </row>
        <row r="382">
          <cell r="A382" t="str">
            <v>Сыр Чечил свежий 45% 100г/6шт ТМ Папа Может  ОСТАНКИНО</v>
          </cell>
          <cell r="D382">
            <v>123</v>
          </cell>
          <cell r="F382">
            <v>123</v>
          </cell>
        </row>
        <row r="383">
          <cell r="A383" t="str">
            <v>Сыч/Прод Коровино Российский 50% 200г СЗМЖ  ОСТАНКИНО</v>
          </cell>
          <cell r="D383">
            <v>138</v>
          </cell>
          <cell r="F383">
            <v>138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346.3</v>
          </cell>
          <cell r="F384">
            <v>346.3</v>
          </cell>
        </row>
        <row r="385">
          <cell r="A385" t="str">
            <v>Сыч/Прод Коровино Тильзитер 50% 200г СЗМЖ  ОСТАНКИНО</v>
          </cell>
          <cell r="D385">
            <v>99</v>
          </cell>
          <cell r="F385">
            <v>99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204.5</v>
          </cell>
          <cell r="F386">
            <v>204.5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12</v>
          </cell>
          <cell r="F387">
            <v>12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177</v>
          </cell>
          <cell r="F388">
            <v>177</v>
          </cell>
        </row>
        <row r="389">
          <cell r="A389" t="str">
            <v>Торо Неро с/в "Эликатессе" 140 гр.шт.  СПК</v>
          </cell>
          <cell r="D389">
            <v>54</v>
          </cell>
          <cell r="F389">
            <v>54</v>
          </cell>
        </row>
        <row r="390">
          <cell r="A390" t="str">
            <v>Уши свиные копченые к пиву 0,15кг нар. д/ф шт.  СПК</v>
          </cell>
          <cell r="D390">
            <v>34</v>
          </cell>
          <cell r="F390">
            <v>34</v>
          </cell>
        </row>
        <row r="391">
          <cell r="A391" t="str">
            <v>Фестивальная пора с/к 100 гр.шт.нар. (лоток с ср.защ.атм.)  СПК</v>
          </cell>
          <cell r="D391">
            <v>362</v>
          </cell>
          <cell r="F391">
            <v>362</v>
          </cell>
        </row>
        <row r="392">
          <cell r="A392" t="str">
            <v>Фестивальная пора с/к 235 гр.шт.  СПК</v>
          </cell>
          <cell r="D392">
            <v>492</v>
          </cell>
          <cell r="F392">
            <v>492</v>
          </cell>
        </row>
        <row r="393">
          <cell r="A393" t="str">
            <v>Фестивальная пора с/к термоус.пак  СПК</v>
          </cell>
          <cell r="D393">
            <v>42.2</v>
          </cell>
          <cell r="F393">
            <v>42.2</v>
          </cell>
        </row>
        <row r="394">
          <cell r="A394" t="str">
            <v>Фуэт с/в "Эликатессе" 160 гр.шт.  СПК</v>
          </cell>
          <cell r="D394">
            <v>160</v>
          </cell>
          <cell r="F394">
            <v>160</v>
          </cell>
        </row>
        <row r="395">
          <cell r="A395" t="str">
            <v>Хинкали Классические ТМ Зареченские ВЕС ПОКОМ</v>
          </cell>
          <cell r="D395">
            <v>15</v>
          </cell>
          <cell r="F395">
            <v>125</v>
          </cell>
        </row>
        <row r="396">
          <cell r="A396" t="str">
            <v>Хотстеры с сыром 0,25кг ТМ Горячая штучка  ПОКОМ</v>
          </cell>
          <cell r="D396">
            <v>5</v>
          </cell>
          <cell r="F396">
            <v>503</v>
          </cell>
        </row>
        <row r="397">
          <cell r="A397" t="str">
            <v>Хотстеры ТМ Горячая штучка ТС Хотстеры 0,25 кг зам  ПОКОМ</v>
          </cell>
          <cell r="D397">
            <v>1213</v>
          </cell>
          <cell r="F397">
            <v>2451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3</v>
          </cell>
          <cell r="F398">
            <v>219</v>
          </cell>
        </row>
        <row r="399">
          <cell r="A399" t="str">
            <v>Хрустящие крылышки ТМ Горячая штучка 0,3 кг зам  ПОКОМ</v>
          </cell>
          <cell r="D399">
            <v>7</v>
          </cell>
          <cell r="F399">
            <v>506</v>
          </cell>
        </row>
        <row r="400">
          <cell r="A400" t="str">
            <v>Хрустящие крылышки ТМ Зареченские ТС Зареченские продукты. ВЕС ПОКОМ</v>
          </cell>
          <cell r="D400">
            <v>1.8</v>
          </cell>
          <cell r="F400">
            <v>23.4</v>
          </cell>
        </row>
        <row r="401">
          <cell r="A401" t="str">
            <v>Чебупай сочное яблоко ТМ Горячая штучка 0,2 кг зам.  ПОКОМ</v>
          </cell>
          <cell r="D401">
            <v>1</v>
          </cell>
          <cell r="F401">
            <v>200</v>
          </cell>
        </row>
        <row r="402">
          <cell r="A402" t="str">
            <v>Чебупай спелая вишня ТМ Горячая штучка 0,2 кг зам.  ПОКОМ</v>
          </cell>
          <cell r="D402">
            <v>6</v>
          </cell>
          <cell r="F402">
            <v>239</v>
          </cell>
        </row>
        <row r="403">
          <cell r="A403" t="str">
            <v>Чебупели Foodgital 0,25кг ТМ Горячая штучка  ПОКОМ</v>
          </cell>
          <cell r="F403">
            <v>29</v>
          </cell>
        </row>
        <row r="404">
          <cell r="A404" t="str">
            <v>Чебупели Курочка гриль ТМ Горячая штучка, 0,3 кг зам  ПОКОМ</v>
          </cell>
          <cell r="D404">
            <v>4</v>
          </cell>
          <cell r="F404">
            <v>326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974</v>
          </cell>
          <cell r="F405">
            <v>2607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2418</v>
          </cell>
          <cell r="F406">
            <v>6238</v>
          </cell>
        </row>
        <row r="407">
          <cell r="A407" t="str">
            <v>Чебуреки Мясные вес 2,7 кг ТМ Зареченские ВЕС ПОКОМ</v>
          </cell>
          <cell r="F407">
            <v>8.1</v>
          </cell>
        </row>
        <row r="408">
          <cell r="A408" t="str">
            <v>Чебуреки сочные ВЕС ТМ Зареченские  ПОКОМ</v>
          </cell>
          <cell r="D408">
            <v>10</v>
          </cell>
          <cell r="F408">
            <v>885.5</v>
          </cell>
        </row>
        <row r="409">
          <cell r="A409" t="str">
            <v>Чизипицца с ветчиной и грибами ТМ Горячая штучка 0,33кг зам  ПОКОМ</v>
          </cell>
          <cell r="F409">
            <v>1</v>
          </cell>
        </row>
        <row r="410">
          <cell r="A410" t="str">
            <v>Шпикачки Русские (черева) (в ср.защ.атм.) "Высокий вкус"  СПК</v>
          </cell>
          <cell r="D410">
            <v>111</v>
          </cell>
          <cell r="F410">
            <v>111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110</v>
          </cell>
          <cell r="F411">
            <v>110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10</v>
          </cell>
          <cell r="F412">
            <v>10</v>
          </cell>
        </row>
        <row r="413">
          <cell r="A413" t="str">
            <v>Юбилейная с/к 0,10 кг.шт. нарезка (лоток с ср.защ.атм.)  СПК</v>
          </cell>
          <cell r="D413">
            <v>77</v>
          </cell>
          <cell r="F413">
            <v>77</v>
          </cell>
        </row>
        <row r="414">
          <cell r="A414" t="str">
            <v>Юбилейная с/к 0,235 кг.шт.  СПК</v>
          </cell>
          <cell r="D414">
            <v>694</v>
          </cell>
          <cell r="F414">
            <v>694</v>
          </cell>
        </row>
        <row r="415">
          <cell r="A415" t="str">
            <v>Итого</v>
          </cell>
          <cell r="D415">
            <v>124700.336</v>
          </cell>
          <cell r="F415">
            <v>268763.37900000002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23.10.2024 - 23.10.2024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158.785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154.97900000000001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308.56299999999999</v>
          </cell>
        </row>
        <row r="10">
          <cell r="A10" t="str">
            <v xml:space="preserve"> 022  Колбаса Вязанка со шпиком, вектор 0,5кг, ПОКОМ</v>
          </cell>
          <cell r="D10">
            <v>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397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526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940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9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17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24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255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86.072999999999993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925.81799999999998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138.90700000000001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107.812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55.018999999999998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65.489999999999995</v>
          </cell>
        </row>
        <row r="28">
          <cell r="A28" t="str">
            <v xml:space="preserve"> 240  Колбаса Салями охотничья, ВЕС. ПОКОМ</v>
          </cell>
          <cell r="D28">
            <v>5.9669999999999996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103.25</v>
          </cell>
        </row>
        <row r="30">
          <cell r="A30" t="str">
            <v xml:space="preserve"> 247  Сардельки Нежные, ВЕС.  ПОКОМ</v>
          </cell>
          <cell r="D30">
            <v>22.207999999999998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29.92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290.83999999999997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19.361999999999998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14.289</v>
          </cell>
        </row>
        <row r="35">
          <cell r="A35" t="str">
            <v xml:space="preserve"> 263  Шпикачки Стародворские, ВЕС.  ПОКОМ</v>
          </cell>
          <cell r="D35">
            <v>29.59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30.062999999999999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16.513999999999999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25.13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451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1038</v>
          </cell>
        </row>
        <row r="42">
          <cell r="A42" t="str">
            <v xml:space="preserve"> 283  Сосиски Сочинки, ВЕС, ТМ Стародворье ПОКОМ</v>
          </cell>
          <cell r="D42">
            <v>161.672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51.896000000000001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446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690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13.173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28.233000000000001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300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71.135999999999996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185.20099999999999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6.8760000000000003</v>
          </cell>
        </row>
        <row r="57">
          <cell r="A57" t="str">
            <v xml:space="preserve"> 318  Сосиски Датские ТМ Зареченские, ВЕС  ПОКОМ</v>
          </cell>
          <cell r="D57">
            <v>721.53300000000002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625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470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294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130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161.422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56</v>
          </cell>
        </row>
        <row r="65">
          <cell r="A65" t="str">
            <v xml:space="preserve"> 335  Колбаса Сливушка ТМ Вязанка. ВЕС.  ПОКОМ </v>
          </cell>
          <cell r="D65">
            <v>61.530999999999999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548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91.027000000000001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74.84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115.496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90.138999999999996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95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32.783999999999999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177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125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224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112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717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1508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14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3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11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22.933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90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49.3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29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10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3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60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44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89.954999999999998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824.26599999999996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1235.777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858.77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4.0259999999999998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1.3420000000000001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48.676000000000002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50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31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38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33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63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52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3.5009999999999999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4.2009999999999996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125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121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128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129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36.58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1.3</v>
          </cell>
        </row>
        <row r="119">
          <cell r="A119" t="str">
            <v>0999 НАБОР ДЛЯ ПИЦЦЫ с/к в/у  ОСТАНКИНО</v>
          </cell>
          <cell r="D119">
            <v>5.2530000000000001</v>
          </cell>
        </row>
        <row r="120">
          <cell r="A120" t="str">
            <v>3215 ВЕТЧ.МЯСНАЯ Папа может п/о 0.4кг 8шт.    ОСТАНКИНО</v>
          </cell>
          <cell r="D120">
            <v>91</v>
          </cell>
        </row>
        <row r="121">
          <cell r="A121" t="str">
            <v>3684 ПРЕСИЖН с/к в/у 1/250 8шт.   ОСТАНКИНО</v>
          </cell>
          <cell r="D121">
            <v>26</v>
          </cell>
        </row>
        <row r="122">
          <cell r="A122" t="str">
            <v>3812 СОЧНЫЕ сос п/о мгс 2*2  ОСТАНКИНО</v>
          </cell>
          <cell r="D122">
            <v>337.78300000000002</v>
          </cell>
        </row>
        <row r="123">
          <cell r="A123" t="str">
            <v>4063 МЯСНАЯ Папа может вар п/о_Л   ОСТАНКИНО</v>
          </cell>
          <cell r="D123">
            <v>369.35300000000001</v>
          </cell>
        </row>
        <row r="124">
          <cell r="A124" t="str">
            <v>4117 ЭКСТРА Папа может с/к в/у_Л   ОСТАНКИНО</v>
          </cell>
          <cell r="D124">
            <v>6.0209999999999999</v>
          </cell>
        </row>
        <row r="125">
          <cell r="A125" t="str">
            <v>4555 Докторская ГОСТ вар п/о ОСТАНКИНО</v>
          </cell>
          <cell r="D125">
            <v>2.8610000000000002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28.183</v>
          </cell>
        </row>
        <row r="127">
          <cell r="A127" t="str">
            <v>4691 ШЕЙКА КОПЧЕНАЯ к/в мл/к в/у 300*6  ОСТАНКИНО</v>
          </cell>
          <cell r="D127">
            <v>28</v>
          </cell>
        </row>
        <row r="128">
          <cell r="A128" t="str">
            <v>4786 КОЛБ.СНЭКИ Папа может в/к мгс 1/70_5  ОСТАНКИНО</v>
          </cell>
          <cell r="D128">
            <v>20</v>
          </cell>
        </row>
        <row r="129">
          <cell r="A129" t="str">
            <v>4813 ФИЛЕЙНАЯ Папа может вар п/о_Л   ОСТАНКИНО</v>
          </cell>
          <cell r="D129">
            <v>133.40700000000001</v>
          </cell>
        </row>
        <row r="130">
          <cell r="A130" t="str">
            <v>4903 КРАКОВСКАЯ п/к н/о мгс_30с  ОСТАНКИНО</v>
          </cell>
          <cell r="D130">
            <v>1.0589999999999999</v>
          </cell>
        </row>
        <row r="131">
          <cell r="A131" t="str">
            <v>4993 САЛЯМИ ИТАЛЬЯНСКАЯ с/к в/у 1/250*8_120c ОСТАНКИНО</v>
          </cell>
          <cell r="D131">
            <v>100</v>
          </cell>
        </row>
        <row r="132">
          <cell r="A132" t="str">
            <v>5341 СЕРВЕЛАТ ОХОТНИЧИЙ в/к в/у  ОСТАНКИНО</v>
          </cell>
          <cell r="D132">
            <v>137.10900000000001</v>
          </cell>
        </row>
        <row r="133">
          <cell r="A133" t="str">
            <v>5483 ЭКСТРА Папа может с/к в/у 1/250 8шт.   ОСТАНКИНО</v>
          </cell>
          <cell r="D133">
            <v>193</v>
          </cell>
        </row>
        <row r="134">
          <cell r="A134" t="str">
            <v>5544 Сервелат Финский в/к в/у_45с НОВАЯ ОСТАНКИНО</v>
          </cell>
          <cell r="D134">
            <v>250.05799999999999</v>
          </cell>
        </row>
        <row r="135">
          <cell r="A135" t="str">
            <v>5679 САЛЯМИ ИТАЛЬЯНСКАЯ с/к в/у 1/150_60с ОСТАНКИНО</v>
          </cell>
          <cell r="D135">
            <v>65</v>
          </cell>
        </row>
        <row r="136">
          <cell r="A136" t="str">
            <v>5682 САЛЯМИ МЕЛКОЗЕРНЕНАЯ с/к в/у 1/120_60с   ОСТАНКИНО</v>
          </cell>
          <cell r="D136">
            <v>485</v>
          </cell>
        </row>
        <row r="137">
          <cell r="A137" t="str">
            <v>5698 СЫТНЫЕ Папа может сар б/о мгс 1*3_Маяк  ОСТАНКИНО</v>
          </cell>
          <cell r="D137">
            <v>43.378999999999998</v>
          </cell>
        </row>
        <row r="138">
          <cell r="A138" t="str">
            <v>5706 АРОМАТНАЯ Папа может с/к в/у 1/250 8шт.  ОСТАНКИНО</v>
          </cell>
          <cell r="D138">
            <v>186</v>
          </cell>
        </row>
        <row r="139">
          <cell r="A139" t="str">
            <v>5708 ПОСОЛЬСКАЯ Папа может с/к в/у ОСТАНКИНО</v>
          </cell>
          <cell r="D139">
            <v>13.964</v>
          </cell>
        </row>
        <row r="140">
          <cell r="A140" t="str">
            <v>5820 СЛИВОЧНЫЕ Папа может сос п/о мгс 2*2_45с   ОСТАНКИНО</v>
          </cell>
          <cell r="D140">
            <v>27.809000000000001</v>
          </cell>
        </row>
        <row r="141">
          <cell r="A141" t="str">
            <v>5851 ЭКСТРА Папа может вар п/о   ОСТАНКИНО</v>
          </cell>
          <cell r="D141">
            <v>92.677000000000007</v>
          </cell>
        </row>
        <row r="142">
          <cell r="A142" t="str">
            <v>5931 ОХОТНИЧЬЯ Папа может с/к в/у 1/220 8шт.   ОСТАНКИНО</v>
          </cell>
          <cell r="D142">
            <v>207</v>
          </cell>
        </row>
        <row r="143">
          <cell r="A143" t="str">
            <v>6113 СОЧНЫЕ сос п/о мгс 1*6_Ашан  ОСТАНКИНО</v>
          </cell>
          <cell r="D143">
            <v>308.44200000000001</v>
          </cell>
        </row>
        <row r="144">
          <cell r="A144" t="str">
            <v>6158 ВРЕМЯ ОЛИВЬЕ Папа может вар п/о 0.4кг   ОСТАНКИНО</v>
          </cell>
          <cell r="D144">
            <v>20</v>
          </cell>
        </row>
        <row r="145">
          <cell r="A145" t="str">
            <v>6200 ГРУДИНКА ПРЕМИУМ к/в мл/к в/у 0.3кг  ОСТАНКИНО</v>
          </cell>
          <cell r="D145">
            <v>60</v>
          </cell>
        </row>
        <row r="146">
          <cell r="A146" t="str">
            <v>6206 СВИНИНА ПО-ДОМАШНЕМУ к/в мл/к в/у 0.3кг  ОСТАНКИНО</v>
          </cell>
          <cell r="D146">
            <v>154</v>
          </cell>
        </row>
        <row r="147">
          <cell r="A147" t="str">
            <v>6221 НЕАПОЛИТАНСКИЙ ДУЭТ с/к с/н мгс 1/90  ОСТАНКИНО</v>
          </cell>
          <cell r="D147">
            <v>72</v>
          </cell>
        </row>
        <row r="148">
          <cell r="A148" t="str">
            <v>6222 ИТАЛЬЯНСКОЕ АССОРТИ с/в с/н мгс 1/90 ОСТАНКИНО</v>
          </cell>
          <cell r="D148">
            <v>39</v>
          </cell>
        </row>
        <row r="149">
          <cell r="A149" t="str">
            <v>6228 МЯСНОЕ АССОРТИ к/з с/н мгс 1/90 10шт.  ОСТАНКИНО</v>
          </cell>
          <cell r="D149">
            <v>124</v>
          </cell>
        </row>
        <row r="150">
          <cell r="A150" t="str">
            <v>6247 ДОМАШНЯЯ Папа может вар п/о 0,4кг 8шт.  ОСТАНКИНО</v>
          </cell>
          <cell r="D150">
            <v>36</v>
          </cell>
        </row>
        <row r="151">
          <cell r="A151" t="str">
            <v>6253 МОЛОЧНЫЕ Коровино сос п/о мгс 1.5*6  ОСТАНКИНО</v>
          </cell>
          <cell r="D151">
            <v>9.2119999999999997</v>
          </cell>
        </row>
        <row r="152">
          <cell r="A152" t="str">
            <v>6268 ГОВЯЖЬЯ Папа может вар п/о 0,4кг 8 шт.  ОСТАНКИНО</v>
          </cell>
          <cell r="D152">
            <v>94</v>
          </cell>
        </row>
        <row r="153">
          <cell r="A153" t="str">
            <v>6279 КОРЕЙКА ПО-ОСТ.к/в в/с с/н в/у 1/150_45с  ОСТАНКИНО</v>
          </cell>
          <cell r="D153">
            <v>42</v>
          </cell>
        </row>
        <row r="154">
          <cell r="A154" t="str">
            <v>6303 МЯСНЫЕ Папа может сос п/о мгс 1.5*3  ОСТАНКИНО</v>
          </cell>
          <cell r="D154">
            <v>135.90199999999999</v>
          </cell>
        </row>
        <row r="155">
          <cell r="A155" t="str">
            <v>6324 ДОКТОРСКАЯ ГОСТ вар п/о 0.4кг 8шт.  ОСТАНКИНО</v>
          </cell>
          <cell r="D155">
            <v>123</v>
          </cell>
        </row>
        <row r="156">
          <cell r="A156" t="str">
            <v>6325 ДОКТОРСКАЯ ПРЕМИУМ вар п/о 0.4кг 8шт.  ОСТАНКИНО</v>
          </cell>
          <cell r="D156">
            <v>167</v>
          </cell>
        </row>
        <row r="157">
          <cell r="A157" t="str">
            <v>6333 МЯСНАЯ Папа может вар п/о 0.4кг 8шт.  ОСТАНКИНО</v>
          </cell>
          <cell r="D157">
            <v>1198</v>
          </cell>
        </row>
        <row r="158">
          <cell r="A158" t="str">
            <v>6340 ДОМАШНИЙ РЕЦЕПТ Коровино 0.5кг 8шт.  ОСТАНКИНО</v>
          </cell>
          <cell r="D158">
            <v>253</v>
          </cell>
        </row>
        <row r="159">
          <cell r="A159" t="str">
            <v>6341 ДОМАШНИЙ РЕЦЕПТ СО ШПИКОМ Коровино 0.5кг  ОСТАНКИНО</v>
          </cell>
          <cell r="D159">
            <v>34</v>
          </cell>
        </row>
        <row r="160">
          <cell r="A160" t="str">
            <v>6353 ЭКСТРА Папа может вар п/о 0.4кг 8шт.  ОСТАНКИНО</v>
          </cell>
          <cell r="D160">
            <v>392</v>
          </cell>
        </row>
        <row r="161">
          <cell r="A161" t="str">
            <v>6392 ФИЛЕЙНАЯ Папа может вар п/о 0.4кг. ОСТАНКИНО</v>
          </cell>
          <cell r="D161">
            <v>1234</v>
          </cell>
        </row>
        <row r="162">
          <cell r="A162" t="str">
            <v>6415 БАЛЫКОВАЯ Коровино п/к в/у 0.84кг 6шт.  ОСТАНКИНО</v>
          </cell>
          <cell r="D162">
            <v>13</v>
          </cell>
        </row>
        <row r="163">
          <cell r="A163" t="str">
            <v>6426 КЛАССИЧЕСКАЯ ПМ вар п/о 0.3кг 8шт.  ОСТАНКИНО</v>
          </cell>
          <cell r="D163">
            <v>530</v>
          </cell>
        </row>
        <row r="164">
          <cell r="A164" t="str">
            <v>6448 СВИНИНА МАДЕРА с/к с/н в/у 1/100 10шт.   ОСТАНКИНО</v>
          </cell>
          <cell r="D164">
            <v>60</v>
          </cell>
        </row>
        <row r="165">
          <cell r="A165" t="str">
            <v>6453 ЭКСТРА Папа может с/к с/н в/у 1/100 14шт.   ОСТАНКИНО</v>
          </cell>
          <cell r="D165">
            <v>325</v>
          </cell>
        </row>
        <row r="166">
          <cell r="A166" t="str">
            <v>6454 АРОМАТНАЯ с/к с/н в/у 1/100 14шт.  ОСТАНКИНО</v>
          </cell>
          <cell r="D166">
            <v>338</v>
          </cell>
        </row>
        <row r="167">
          <cell r="A167" t="str">
            <v>6459 СЕРВЕЛАТ ШВЕЙЦАРСК. в/к с/н в/у 1/100*10  ОСТАНКИНО</v>
          </cell>
          <cell r="D167">
            <v>26</v>
          </cell>
        </row>
        <row r="168">
          <cell r="A168" t="str">
            <v>6470 ВЕТЧ.МРАМОРНАЯ в/у_45с  ОСТАНКИНО</v>
          </cell>
          <cell r="D168">
            <v>7.3250000000000002</v>
          </cell>
        </row>
        <row r="169">
          <cell r="A169" t="str">
            <v>6492 ШПИК С ЧЕСНОК.И ПЕРЦЕМ к/в в/у 0.3кг_45c  ОСТАНКИНО</v>
          </cell>
          <cell r="D169">
            <v>47</v>
          </cell>
        </row>
        <row r="170">
          <cell r="A170" t="str">
            <v>6495 ВЕТЧ.МРАМОРНАЯ в/у срез 0.3кг 6шт_45с  ОСТАНКИНО</v>
          </cell>
          <cell r="D170">
            <v>142</v>
          </cell>
        </row>
        <row r="171">
          <cell r="A171" t="str">
            <v>6527 ШПИКАЧКИ СОЧНЫЕ ПМ сар б/о мгс 1*3 45с ОСТАНКИНО</v>
          </cell>
          <cell r="D171">
            <v>88.352000000000004</v>
          </cell>
        </row>
        <row r="172">
          <cell r="A172" t="str">
            <v>6586 МРАМОРНАЯ И БАЛЫКОВАЯ в/к с/н мгс 1/90 ОСТАНКИНО</v>
          </cell>
          <cell r="D172">
            <v>46</v>
          </cell>
        </row>
        <row r="173">
          <cell r="A173" t="str">
            <v>6666 БОЯНСКАЯ Папа может п/к в/у 0,28кг 8 шт. ОСТАНКИНО</v>
          </cell>
          <cell r="D173">
            <v>321</v>
          </cell>
        </row>
        <row r="174">
          <cell r="A174" t="str">
            <v>6683 СЕРВЕЛАТ ЗЕРНИСТЫЙ ПМ в/к в/у 0,35кг  ОСТАНКИНО</v>
          </cell>
          <cell r="D174">
            <v>730</v>
          </cell>
        </row>
        <row r="175">
          <cell r="A175" t="str">
            <v>6684 СЕРВЕЛАТ КАРЕЛЬСКИЙ ПМ в/к в/у 0.28кг  ОСТАНКИНО</v>
          </cell>
          <cell r="D175">
            <v>580</v>
          </cell>
        </row>
        <row r="176">
          <cell r="A176" t="str">
            <v>6689 СЕРВЕЛАТ ОХОТНИЧИЙ ПМ в/к в/у 0,35кг 8шт  ОСТАНКИНО</v>
          </cell>
          <cell r="D176">
            <v>816</v>
          </cell>
        </row>
        <row r="177">
          <cell r="A177" t="str">
            <v>6697 СЕРВЕЛАТ ФИНСКИЙ ПМ в/к в/у 0,35кг 8шт.  ОСТАНКИНО</v>
          </cell>
          <cell r="D177">
            <v>1147</v>
          </cell>
        </row>
        <row r="178">
          <cell r="A178" t="str">
            <v>6713 СОЧНЫЙ ГРИЛЬ ПМ сос п/о мгс 0.41кг 8шт.  ОСТАНКИНО</v>
          </cell>
          <cell r="D178">
            <v>380</v>
          </cell>
        </row>
        <row r="179">
          <cell r="A179" t="str">
            <v>6722 СОЧНЫЕ ПМ сос п/о мгс 0,41кг 10шт.  ОСТАНКИНО</v>
          </cell>
          <cell r="D179">
            <v>1572</v>
          </cell>
        </row>
        <row r="180">
          <cell r="A180" t="str">
            <v>6726 СЛИВОЧНЫЕ ПМ сос п/о мгс 0.41кг 10шт.  ОСТАНКИНО</v>
          </cell>
          <cell r="D180">
            <v>586</v>
          </cell>
        </row>
        <row r="181">
          <cell r="A181" t="str">
            <v>6747 РУССКАЯ ПРЕМИУМ ПМ вар ф/о в/у  ОСТАНКИНО</v>
          </cell>
          <cell r="D181">
            <v>3</v>
          </cell>
        </row>
        <row r="182">
          <cell r="A182" t="str">
            <v>6762 СЛИВОЧНЫЕ сос ц/о мгс 0.41кг 8шт.  ОСТАНКИНО</v>
          </cell>
          <cell r="D182">
            <v>73</v>
          </cell>
        </row>
        <row r="183">
          <cell r="A183" t="str">
            <v>6764 СЛИВОЧНЫЕ сос ц/о мгс 1*4  ОСТАНКИНО</v>
          </cell>
          <cell r="D183">
            <v>5.266</v>
          </cell>
        </row>
        <row r="184">
          <cell r="A184" t="str">
            <v>6765 РУБЛЕНЫЕ сос ц/о мгс 0.36кг 6шт.  ОСТАНКИНО</v>
          </cell>
          <cell r="D184">
            <v>205</v>
          </cell>
        </row>
        <row r="185">
          <cell r="A185" t="str">
            <v>6767 РУБЛЕНЫЕ сос ц/о мгс 1*4  ОСТАНКИНО</v>
          </cell>
          <cell r="D185">
            <v>18.05</v>
          </cell>
        </row>
        <row r="186">
          <cell r="A186" t="str">
            <v>6768 С СЫРОМ сос ц/о мгс 0.41кг 6шт.  ОСТАНКИНО</v>
          </cell>
          <cell r="D186">
            <v>50</v>
          </cell>
        </row>
        <row r="187">
          <cell r="A187" t="str">
            <v>6773 САЛЯМИ Папа может п/к в/у 0,28кг 8шт.  ОСТАНКИНО</v>
          </cell>
          <cell r="D187">
            <v>161</v>
          </cell>
        </row>
        <row r="188">
          <cell r="A188" t="str">
            <v>6777 МЯСНЫЕ С ГОВЯДИНОЙ ПМ сос п/о мгс 0.4кг  ОСТАНКИНО</v>
          </cell>
          <cell r="D188">
            <v>249</v>
          </cell>
        </row>
        <row r="189">
          <cell r="A189" t="str">
            <v>6785 ВЕНСКАЯ САЛЯМИ п/к в/у 0.33кг 8шт.  ОСТАНКИНО</v>
          </cell>
          <cell r="D189">
            <v>98</v>
          </cell>
        </row>
        <row r="190">
          <cell r="A190" t="str">
            <v>6787 СЕРВЕЛАТ КРЕМЛЕВСКИЙ в/к в/у 0,33кг 8шт.  ОСТАНКИНО</v>
          </cell>
          <cell r="D190">
            <v>87</v>
          </cell>
        </row>
        <row r="191">
          <cell r="A191" t="str">
            <v>6791 СЕРВЕЛАТ ПРЕМИУМ в/к в/у 0,33кг 8шт.  ОСТАНКИНО</v>
          </cell>
          <cell r="D191">
            <v>78</v>
          </cell>
        </row>
        <row r="192">
          <cell r="A192" t="str">
            <v>6793 БАЛЫКОВАЯ в/к в/у 0,33кг 8шт.  ОСТАНКИНО</v>
          </cell>
          <cell r="D192">
            <v>135</v>
          </cell>
        </row>
        <row r="193">
          <cell r="A193" t="str">
            <v>6794 БАЛЫКОВАЯ в/к в/у  ОСТАНКИНО</v>
          </cell>
          <cell r="D193">
            <v>1.9610000000000001</v>
          </cell>
        </row>
        <row r="194">
          <cell r="A194" t="str">
            <v>6795 ОСТАНКИНСКАЯ в/к в/у 0,33кг 8шт.  ОСТАНКИНО</v>
          </cell>
          <cell r="D194">
            <v>35</v>
          </cell>
        </row>
        <row r="195">
          <cell r="A195" t="str">
            <v>6801 ОСТАНКИНСКАЯ вар п/о 0.4кг 8шт.  ОСТАНКИНО</v>
          </cell>
          <cell r="D195">
            <v>23</v>
          </cell>
        </row>
        <row r="196">
          <cell r="A196" t="str">
            <v>6807 СЕРВЕЛАТ ЕВРОПЕЙСКИЙ в/к в/у 0,33кг 8шт.  ОСТАНКИНО</v>
          </cell>
          <cell r="D196">
            <v>39</v>
          </cell>
        </row>
        <row r="197">
          <cell r="A197" t="str">
            <v>6829 МОЛОЧНЫЕ КЛАССИЧЕСКИЕ сос п/о мгс 2*4_С  ОСТАНКИНО</v>
          </cell>
          <cell r="D197">
            <v>52.823</v>
          </cell>
        </row>
        <row r="198">
          <cell r="A198" t="str">
            <v>6834 ПОСОЛЬСКАЯ ПМ с/к с/н в/у 1/100 10шт.  ОСТАНКИНО</v>
          </cell>
          <cell r="D198">
            <v>54</v>
          </cell>
        </row>
        <row r="199">
          <cell r="A199" t="str">
            <v>6837 ФИЛЕЙНЫЕ Папа Может сос ц/о мгс 0.4кг  ОСТАНКИНО</v>
          </cell>
          <cell r="D199">
            <v>308</v>
          </cell>
        </row>
        <row r="200">
          <cell r="A200" t="str">
            <v>6842 ДЫМОВИЦА ИЗ ОКОРОКА к/в мл/к в/у 0,3кг  ОСТАНКИНО</v>
          </cell>
          <cell r="D200">
            <v>14</v>
          </cell>
        </row>
        <row r="201">
          <cell r="A201" t="str">
            <v>6852 МОЛОЧНЫЕ ПРЕМИУМ ПМ сос п/о в/ у 1/350  ОСТАНКИНО</v>
          </cell>
          <cell r="D201">
            <v>658</v>
          </cell>
        </row>
        <row r="202">
          <cell r="A202" t="str">
            <v>6853 МОЛОЧНЫЕ ПРЕМИУМ ПМ сос п/о мгс 1*6  ОСТАНКИНО</v>
          </cell>
          <cell r="D202">
            <v>55.802</v>
          </cell>
        </row>
        <row r="203">
          <cell r="A203" t="str">
            <v>6854 МОЛОЧНЫЕ ПРЕМИУМ ПМ сос п/о мгс 0.6кг  ОСТАНКИНО</v>
          </cell>
          <cell r="D203">
            <v>84</v>
          </cell>
        </row>
        <row r="204">
          <cell r="A204" t="str">
            <v>6861 ДОМАШНИЙ РЕЦЕПТ Коровино вар п/о  ОСТАНКИНО</v>
          </cell>
          <cell r="D204">
            <v>101.03</v>
          </cell>
        </row>
        <row r="205">
          <cell r="A205" t="str">
            <v>6862 ДОМАШНИЙ РЕЦЕПТ СО ШПИК. Коровино вар п/о  ОСТАНКИНО</v>
          </cell>
          <cell r="D205">
            <v>21.533000000000001</v>
          </cell>
        </row>
        <row r="206">
          <cell r="A206" t="str">
            <v>6865 ВЕТЧ.НЕЖНАЯ Коровино п/о  ОСТАНКИНО</v>
          </cell>
          <cell r="D206">
            <v>36.244999999999997</v>
          </cell>
        </row>
        <row r="207">
          <cell r="A207" t="str">
            <v>6869 С ГОВЯДИНОЙ СН сос п/о мгс 1кг 6шт.  ОСТАНКИНО</v>
          </cell>
          <cell r="D207">
            <v>9</v>
          </cell>
        </row>
        <row r="208">
          <cell r="A208" t="str">
            <v>6909 ДЛЯ ДЕТЕЙ сос п/о мгс 0.33кг 8шт.  ОСТАНКИНО</v>
          </cell>
          <cell r="D208">
            <v>137</v>
          </cell>
        </row>
        <row r="209">
          <cell r="A209" t="str">
            <v>6919 БЕКОН с/к с/н в/у 1/180 10шт.  ОСТАНКИНО</v>
          </cell>
          <cell r="D209">
            <v>108</v>
          </cell>
        </row>
        <row r="210">
          <cell r="A210" t="str">
            <v>6921 БЕКОН Папа может с/к с/н в/у 1/140 10шт  ОСТАНКИНО</v>
          </cell>
          <cell r="D210">
            <v>199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35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98</v>
          </cell>
        </row>
        <row r="213">
          <cell r="A213" t="str">
            <v>БОНУС ДОМАШНИЙ РЕЦЕПТ Коровино 0.5кг 8шт. (6305)</v>
          </cell>
          <cell r="D213">
            <v>9</v>
          </cell>
        </row>
        <row r="214">
          <cell r="A214" t="str">
            <v>БОНУС ДОМАШНИЙ РЕЦЕПТ Коровино вар п/о (5324)</v>
          </cell>
          <cell r="D214">
            <v>9.9890000000000008</v>
          </cell>
        </row>
        <row r="215">
          <cell r="A215" t="str">
            <v>БОНУС СОЧНЫЕ сос п/о мгс 0.41кг_UZ (6087)  ОСТАНКИНО</v>
          </cell>
          <cell r="D215">
            <v>24</v>
          </cell>
        </row>
        <row r="216">
          <cell r="A216" t="str">
            <v>БОНУС СОЧНЫЕ сос п/о мгс 1*6_UZ (6088)  ОСТАНКИНО</v>
          </cell>
          <cell r="D216">
            <v>32.914999999999999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283.71300000000002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327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0.74</v>
          </cell>
        </row>
        <row r="220">
          <cell r="A220" t="str">
            <v>БОНУС_Колбаса вареная Филейская ТМ Вязанка. ВЕС  ПОКОМ</v>
          </cell>
          <cell r="D220">
            <v>127.363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90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43.2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126</v>
          </cell>
        </row>
        <row r="224">
          <cell r="A224" t="str">
            <v>Бутербродная вареная 0,47 кг шт.  СПК</v>
          </cell>
          <cell r="D224">
            <v>30</v>
          </cell>
        </row>
        <row r="225">
          <cell r="A225" t="str">
            <v>Вацлавская п/к (черева) 390 гр.шт. термоус.пак  СПК</v>
          </cell>
          <cell r="D225">
            <v>89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77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371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328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19</v>
          </cell>
        </row>
        <row r="230">
          <cell r="A230" t="str">
            <v>Гуцульская с/к "КолбасГрад" 160 гр.шт. термоус. пак  СПК</v>
          </cell>
          <cell r="D230">
            <v>38</v>
          </cell>
        </row>
        <row r="231">
          <cell r="A231" t="str">
            <v>Дельгаро с/в "Эликатессе" 140 гр.шт.  СПК</v>
          </cell>
          <cell r="D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49</v>
          </cell>
        </row>
        <row r="233">
          <cell r="A233" t="str">
            <v>Докторская вареная в/с  СПК</v>
          </cell>
          <cell r="D233">
            <v>13.555999999999999</v>
          </cell>
        </row>
        <row r="234">
          <cell r="A234" t="str">
            <v>Докторская вареная в/с 0,47 кг шт.  СПК</v>
          </cell>
          <cell r="D234">
            <v>40</v>
          </cell>
        </row>
        <row r="235">
          <cell r="A235" t="str">
            <v>Докторская вареная термоус.пак. "Высокий вкус"  СПК</v>
          </cell>
          <cell r="D235">
            <v>49.115000000000002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145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208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15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258</v>
          </cell>
        </row>
        <row r="241">
          <cell r="A241" t="str">
            <v>Ла Фаворте с/в "Эликатессе" 140 гр.шт.  СПК</v>
          </cell>
          <cell r="D241">
            <v>8</v>
          </cell>
        </row>
        <row r="242">
          <cell r="A242" t="str">
            <v>Ливерная Печеночная "Просто выгодно" 0,3 кг.шт.  СПК</v>
          </cell>
          <cell r="D242">
            <v>33</v>
          </cell>
        </row>
        <row r="243">
          <cell r="A243" t="str">
            <v>Любительская вареная термоус.пак. "Высокий вкус"  СПК</v>
          </cell>
          <cell r="D243">
            <v>29.576000000000001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3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85.1</v>
          </cell>
        </row>
        <row r="246">
          <cell r="A246" t="str">
            <v>Мини-чебуречки с мясом ВЕС 5,5кг ТМ Зареченские  ПОКОМ</v>
          </cell>
          <cell r="D246">
            <v>60.5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3</v>
          </cell>
        </row>
        <row r="248">
          <cell r="A248" t="str">
            <v>Мусульманская вареная "Просто выгодно"  СПК</v>
          </cell>
          <cell r="D248">
            <v>5.1059999999999999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752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370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414</v>
          </cell>
        </row>
        <row r="252">
          <cell r="A252" t="str">
            <v>Наггетсы с куриным филе и сыром ТМ Вязанка 0,25 кг ПОКОМ</v>
          </cell>
          <cell r="D252">
            <v>119</v>
          </cell>
        </row>
        <row r="253">
          <cell r="A253" t="str">
            <v>Наггетсы Хрустящие 0,3кг ТМ Зареченские  ПОКОМ</v>
          </cell>
          <cell r="D253">
            <v>12</v>
          </cell>
        </row>
        <row r="254">
          <cell r="A254" t="str">
            <v>Наггетсы Хрустящие ТМ Зареченские. ВЕС ПОКОМ</v>
          </cell>
          <cell r="D254">
            <v>102</v>
          </cell>
        </row>
        <row r="255">
          <cell r="A255" t="str">
            <v>Оригинальная с перцем с/к  СПК</v>
          </cell>
          <cell r="D255">
            <v>19.263999999999999</v>
          </cell>
        </row>
        <row r="256">
          <cell r="A256" t="str">
            <v>Паштет печеночный 140 гр.шт.  СПК</v>
          </cell>
          <cell r="D256">
            <v>12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146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23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186</v>
          </cell>
        </row>
        <row r="260">
          <cell r="A260" t="str">
            <v>Пельмени Бигбули с мясом, Горячая штучка 0,43кг  ПОКОМ</v>
          </cell>
          <cell r="D260">
            <v>61</v>
          </cell>
        </row>
        <row r="261">
          <cell r="A261" t="str">
            <v>Пельмени Бигбули с мясом, Горячая штучка 0,9кг  ПОКОМ</v>
          </cell>
          <cell r="D261">
            <v>96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169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73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83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459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334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51.3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210.4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614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277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2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11</v>
          </cell>
        </row>
        <row r="273">
          <cell r="A273" t="str">
            <v>Пельмени Медвежьи ушки с фермерскими сливками 0,7кг  ПОКОМ</v>
          </cell>
          <cell r="D273">
            <v>24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31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16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299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53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65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109</v>
          </cell>
        </row>
        <row r="280">
          <cell r="A280" t="str">
            <v>Пельмени Сочные сфера 0,8 кг ТМ Стародворье  ПОКОМ</v>
          </cell>
          <cell r="D280">
            <v>23</v>
          </cell>
        </row>
        <row r="281">
          <cell r="A281" t="str">
            <v>Пельмени Татарские 0,4кг ТМ Особый рецепт  ПОКОМ</v>
          </cell>
          <cell r="D281">
            <v>20</v>
          </cell>
        </row>
        <row r="282">
          <cell r="A282" t="str">
            <v>Пипперони с/к "Эликатессе" 0,10 кг.шт.  СПК</v>
          </cell>
          <cell r="D282">
            <v>5</v>
          </cell>
        </row>
        <row r="283">
          <cell r="A283" t="str">
            <v>Пирожки с мясом 3,7кг ВЕС ТМ Зареченские  ПОКОМ</v>
          </cell>
          <cell r="D283">
            <v>55.5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1</v>
          </cell>
        </row>
        <row r="285">
          <cell r="A285" t="str">
            <v>Пирожки с яблоком и грушей 0,3кг ТМ Зареченские  ПОКОМ</v>
          </cell>
          <cell r="D285">
            <v>4</v>
          </cell>
        </row>
        <row r="286">
          <cell r="A286" t="str">
            <v>Ричеза с/к 230 гр.шт.  СПК</v>
          </cell>
          <cell r="D286">
            <v>22</v>
          </cell>
        </row>
        <row r="287">
          <cell r="A287" t="str">
            <v>Сальчетти с/к 230 гр.шт.  СПК</v>
          </cell>
          <cell r="D287">
            <v>86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41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34.884999999999998</v>
          </cell>
        </row>
        <row r="291">
          <cell r="A291" t="str">
            <v>Сардельки "Необыкновенные" (в ср.защ.атм.)  СПК</v>
          </cell>
          <cell r="D291">
            <v>3.754</v>
          </cell>
        </row>
        <row r="292">
          <cell r="A292" t="str">
            <v>Сардельки Докторские (черева) 400 гр.шт. (лоток с ср.защ.атм.) "Высокий вкус"  СПК</v>
          </cell>
          <cell r="D292">
            <v>7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29.582999999999998</v>
          </cell>
        </row>
        <row r="294">
          <cell r="A294" t="str">
            <v>Семейная с чесночком Экстра вареная  СПК</v>
          </cell>
          <cell r="D294">
            <v>22.001999999999999</v>
          </cell>
        </row>
        <row r="295">
          <cell r="A295" t="str">
            <v>Сервелат Европейский в/к, в/с 0,38 кг.шт.термофор.пак  СПК</v>
          </cell>
          <cell r="D295">
            <v>62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41</v>
          </cell>
        </row>
        <row r="297">
          <cell r="A297" t="str">
            <v>Сервелат Финский в/к 0,38 кг.шт. термофор.пак.  СПК</v>
          </cell>
          <cell r="D297">
            <v>50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40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65</v>
          </cell>
        </row>
        <row r="300">
          <cell r="A300" t="str">
            <v>Сибирская особая с/к 0,235 кг шт.  СПК</v>
          </cell>
          <cell r="D300">
            <v>92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6.2519999999999998</v>
          </cell>
        </row>
        <row r="302">
          <cell r="A302" t="str">
            <v>Сосиски Мусульманские "Просто выгодно" (в ср.защ.атм.)  СПК</v>
          </cell>
          <cell r="D302">
            <v>4.9379999999999997</v>
          </cell>
        </row>
        <row r="303">
          <cell r="A303" t="str">
            <v>Сосиски Хот-дог подкопченные (лоток с ср.защ.атм.)  СПК</v>
          </cell>
          <cell r="D303">
            <v>3.4390000000000001</v>
          </cell>
        </row>
        <row r="304">
          <cell r="A304" t="str">
            <v>Торо Неро с/в "Эликатессе" 140 гр.шт.  СПК</v>
          </cell>
          <cell r="D304">
            <v>18</v>
          </cell>
        </row>
        <row r="305">
          <cell r="A305" t="str">
            <v>Уши свиные копченые к пиву 0,15кг нар. д/ф шт.  СПК</v>
          </cell>
          <cell r="D305">
            <v>5</v>
          </cell>
        </row>
        <row r="306">
          <cell r="A306" t="str">
            <v>Фестивальная пора с/к 100 гр.шт.нар. (лоток с ср.защ.атм.)  СПК</v>
          </cell>
          <cell r="D306">
            <v>88</v>
          </cell>
        </row>
        <row r="307">
          <cell r="A307" t="str">
            <v>Фестивальная пора с/к 235 гр.шт.  СПК</v>
          </cell>
          <cell r="D307">
            <v>155</v>
          </cell>
        </row>
        <row r="308">
          <cell r="A308" t="str">
            <v>Фестивальная пора с/к термоус.пак  СПК</v>
          </cell>
          <cell r="D308">
            <v>12.087999999999999</v>
          </cell>
        </row>
        <row r="309">
          <cell r="A309" t="str">
            <v>Фуэт с/в "Эликатессе" 160 гр.шт.  СПК</v>
          </cell>
          <cell r="D309">
            <v>20</v>
          </cell>
        </row>
        <row r="310">
          <cell r="A310" t="str">
            <v>Хинкали Классические ТМ Зареченские ВЕС ПОКОМ</v>
          </cell>
          <cell r="D310">
            <v>35</v>
          </cell>
        </row>
        <row r="311">
          <cell r="A311" t="str">
            <v>Хотстеры с сыром 0,25кг ТМ Горячая штучка  ПОКОМ</v>
          </cell>
          <cell r="D311">
            <v>144</v>
          </cell>
        </row>
        <row r="312">
          <cell r="A312" t="str">
            <v>Хотстеры ТМ Горячая штучка ТС Хотстеры 0,25 кг зам  ПОКОМ</v>
          </cell>
          <cell r="D312">
            <v>308</v>
          </cell>
        </row>
        <row r="313">
          <cell r="A313" t="str">
            <v>Хрустящие крылышки ТМ Горячая штучка 0,3 кг зам  ПОКОМ</v>
          </cell>
          <cell r="D313">
            <v>107</v>
          </cell>
        </row>
        <row r="314">
          <cell r="A314" t="str">
            <v>Чебупай сочное яблоко ТМ Горячая штучка 0,2 кг зам.  ПОКОМ</v>
          </cell>
          <cell r="D314">
            <v>36</v>
          </cell>
        </row>
        <row r="315">
          <cell r="A315" t="str">
            <v>Чебупели Foodgital 0,25кг ТМ Горячая штучка  ПОКОМ</v>
          </cell>
          <cell r="D315">
            <v>5</v>
          </cell>
        </row>
        <row r="316">
          <cell r="A316" t="str">
            <v>Чебупели Курочка гриль ТМ Горячая штучка, 0,3 кг зам  ПОКОМ</v>
          </cell>
          <cell r="D316">
            <v>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307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854</v>
          </cell>
        </row>
        <row r="319">
          <cell r="A319" t="str">
            <v>Чебуреки Мясные вес 2,7 кг ТМ Зареченские ВЕС ПОКОМ</v>
          </cell>
          <cell r="D319">
            <v>8.1</v>
          </cell>
        </row>
        <row r="320">
          <cell r="A320" t="str">
            <v>Чебуреки сочные ВЕС ТМ Зареченские  ПОКОМ</v>
          </cell>
          <cell r="D320">
            <v>165</v>
          </cell>
        </row>
        <row r="321">
          <cell r="A321" t="str">
            <v>Шпикачки Русские (черева) (в ср.защ.атм.) "Высокий вкус"  СПК</v>
          </cell>
          <cell r="D321">
            <v>50.689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6</v>
          </cell>
        </row>
        <row r="323">
          <cell r="A323" t="str">
            <v>Юбилейная с/к 0,10 кг.шт. нарезка (лоток с ср.защ.атм.)  СПК</v>
          </cell>
          <cell r="D323">
            <v>20</v>
          </cell>
        </row>
        <row r="324">
          <cell r="A324" t="str">
            <v>Юбилейная с/к 0,235 кг.шт.  СПК</v>
          </cell>
          <cell r="D324">
            <v>141</v>
          </cell>
        </row>
        <row r="325">
          <cell r="A325" t="str">
            <v>Итого</v>
          </cell>
          <cell r="D325">
            <v>51842.612999999998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17.10.2024 - 23.10.2024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324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516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2770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108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1600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960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23578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7"/>
  <sheetViews>
    <sheetView tabSelected="1" workbookViewId="0">
      <pane xSplit="2" ySplit="6" topLeftCell="C106" activePane="bottomRight" state="frozen"/>
      <selection pane="topRight" activeCell="C1" sqref="C1"/>
      <selection pane="bottomLeft" activeCell="A7" sqref="A7"/>
      <selection pane="bottomRight" activeCell="X110" sqref="X110"/>
    </sheetView>
  </sheetViews>
  <sheetFormatPr defaultColWidth="10.5" defaultRowHeight="11.45" customHeight="1" outlineLevelRow="1" x14ac:dyDescent="0.2"/>
  <cols>
    <col min="1" max="1" width="62.16406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9" width="1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" style="5" customWidth="1"/>
    <col min="36" max="36" width="5.6640625" style="5" customWidth="1"/>
    <col min="37" max="38" width="6.5" style="5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3" t="s">
        <v>167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141</v>
      </c>
      <c r="H4" s="11" t="s">
        <v>142</v>
      </c>
      <c r="I4" s="10" t="s">
        <v>143</v>
      </c>
      <c r="J4" s="10" t="s">
        <v>144</v>
      </c>
      <c r="K4" s="10" t="s">
        <v>145</v>
      </c>
      <c r="L4" s="10" t="s">
        <v>146</v>
      </c>
      <c r="M4" s="10" t="s">
        <v>146</v>
      </c>
      <c r="N4" s="10" t="s">
        <v>146</v>
      </c>
      <c r="O4" s="10" t="s">
        <v>146</v>
      </c>
      <c r="P4" s="10" t="s">
        <v>146</v>
      </c>
      <c r="Q4" s="10" t="s">
        <v>146</v>
      </c>
      <c r="R4" s="10" t="s">
        <v>146</v>
      </c>
      <c r="S4" s="12" t="s">
        <v>146</v>
      </c>
      <c r="T4" s="10" t="s">
        <v>147</v>
      </c>
      <c r="U4" s="12" t="s">
        <v>146</v>
      </c>
      <c r="V4" s="12" t="s">
        <v>146</v>
      </c>
      <c r="W4" s="10" t="s">
        <v>143</v>
      </c>
      <c r="X4" s="12" t="s">
        <v>146</v>
      </c>
      <c r="Y4" s="10" t="s">
        <v>148</v>
      </c>
      <c r="Z4" s="12" t="s">
        <v>149</v>
      </c>
      <c r="AA4" s="10" t="s">
        <v>150</v>
      </c>
      <c r="AB4" s="10" t="s">
        <v>151</v>
      </c>
      <c r="AC4" s="10" t="s">
        <v>152</v>
      </c>
      <c r="AD4" s="10" t="s">
        <v>153</v>
      </c>
      <c r="AE4" s="10" t="s">
        <v>143</v>
      </c>
      <c r="AF4" s="10" t="s">
        <v>143</v>
      </c>
      <c r="AG4" s="10" t="s">
        <v>143</v>
      </c>
      <c r="AH4" s="10" t="s">
        <v>154</v>
      </c>
      <c r="AI4" s="10" t="s">
        <v>155</v>
      </c>
      <c r="AJ4" s="12" t="s">
        <v>156</v>
      </c>
      <c r="AK4" s="12" t="s">
        <v>156</v>
      </c>
      <c r="AL4" s="12" t="s">
        <v>156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158</v>
      </c>
      <c r="M5" s="17" t="s">
        <v>159</v>
      </c>
      <c r="N5" s="17" t="s">
        <v>160</v>
      </c>
      <c r="T5" s="17" t="s">
        <v>161</v>
      </c>
      <c r="V5" s="17" t="s">
        <v>161</v>
      </c>
      <c r="X5" s="17" t="s">
        <v>162</v>
      </c>
      <c r="AE5" s="17" t="s">
        <v>163</v>
      </c>
      <c r="AF5" s="17" t="s">
        <v>164</v>
      </c>
      <c r="AG5" s="17" t="s">
        <v>165</v>
      </c>
      <c r="AH5" s="17" t="s">
        <v>166</v>
      </c>
      <c r="AJ5" s="17" t="s">
        <v>147</v>
      </c>
      <c r="AK5" s="17" t="s">
        <v>161</v>
      </c>
      <c r="AL5" s="17" t="s">
        <v>162</v>
      </c>
    </row>
    <row r="6" spans="1:40" ht="11.1" customHeight="1" x14ac:dyDescent="0.2">
      <c r="A6" s="6"/>
      <c r="B6" s="6"/>
      <c r="C6" s="3"/>
      <c r="D6" s="3"/>
      <c r="E6" s="9">
        <f>SUM(E7:E156)</f>
        <v>114341.44899999995</v>
      </c>
      <c r="F6" s="9">
        <f>SUM(F7:F156)</f>
        <v>78383.436000000016</v>
      </c>
      <c r="J6" s="9">
        <f>SUM(J7:J156)</f>
        <v>117079.60100000004</v>
      </c>
      <c r="K6" s="9">
        <f t="shared" ref="K6:X6" si="0">SUM(K7:K156)</f>
        <v>-2738.1519999999996</v>
      </c>
      <c r="L6" s="9">
        <f t="shared" si="0"/>
        <v>28250</v>
      </c>
      <c r="M6" s="9">
        <f t="shared" si="0"/>
        <v>30160</v>
      </c>
      <c r="N6" s="9">
        <f t="shared" si="0"/>
        <v>3000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10050</v>
      </c>
      <c r="U6" s="9">
        <f t="shared" si="0"/>
        <v>0</v>
      </c>
      <c r="V6" s="9">
        <f t="shared" si="0"/>
        <v>19480</v>
      </c>
      <c r="W6" s="9">
        <f t="shared" si="0"/>
        <v>20416.689800000004</v>
      </c>
      <c r="X6" s="9">
        <f t="shared" si="0"/>
        <v>28650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12258</v>
      </c>
      <c r="AE6" s="9">
        <f t="shared" ref="AE6" si="5">SUM(AE7:AE156)</f>
        <v>22338.856999999996</v>
      </c>
      <c r="AF6" s="9">
        <f t="shared" ref="AF6" si="6">SUM(AF7:AF156)</f>
        <v>20118.784999999996</v>
      </c>
      <c r="AG6" s="9">
        <f t="shared" ref="AG6" si="7">SUM(AG7:AG156)</f>
        <v>20850.117000000006</v>
      </c>
      <c r="AH6" s="9">
        <f t="shared" ref="AH6" si="8">SUM(AH7:AH156)</f>
        <v>22832.763000000003</v>
      </c>
      <c r="AI6" s="9"/>
      <c r="AJ6" s="9">
        <f t="shared" ref="AJ6" si="9">SUM(AJ7:AJ156)</f>
        <v>4121.6000000000004</v>
      </c>
      <c r="AK6" s="9">
        <f t="shared" ref="AK6" si="10">SUM(AK7:AK156)</f>
        <v>12695.199999999999</v>
      </c>
      <c r="AL6" s="9">
        <f t="shared" ref="AL6" si="11">SUM(AL7:AL156)</f>
        <v>17013.400000000001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395.54500000000002</v>
      </c>
      <c r="D7" s="8">
        <v>565.53899999999999</v>
      </c>
      <c r="E7" s="8">
        <v>517.49800000000005</v>
      </c>
      <c r="F7" s="8">
        <v>436.23200000000003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495.791</v>
      </c>
      <c r="K7" s="16">
        <f>E7-J7</f>
        <v>21.70700000000005</v>
      </c>
      <c r="L7" s="16">
        <f>VLOOKUP(A:A,[1]TDSheet!$A:$V,22,0)</f>
        <v>60</v>
      </c>
      <c r="M7" s="16">
        <f>VLOOKUP(A:A,[1]TDSheet!$A:$X,24,0)</f>
        <v>150</v>
      </c>
      <c r="N7" s="16">
        <f>VLOOKUP(A:A,[1]TDSheet!$A:$O,15,0)</f>
        <v>0</v>
      </c>
      <c r="O7" s="16"/>
      <c r="P7" s="16"/>
      <c r="Q7" s="16"/>
      <c r="R7" s="16"/>
      <c r="S7" s="16"/>
      <c r="T7" s="16"/>
      <c r="U7" s="16"/>
      <c r="V7" s="18">
        <v>120</v>
      </c>
      <c r="W7" s="16">
        <f>(E7-AD7)/5</f>
        <v>103.49960000000002</v>
      </c>
      <c r="X7" s="18">
        <v>170</v>
      </c>
      <c r="Y7" s="19">
        <f>(F7+L7+M7+N7+V7+X7)/W7</f>
        <v>9.045754766201993</v>
      </c>
      <c r="Z7" s="16">
        <f>F7/W7</f>
        <v>4.2148182215196961</v>
      </c>
      <c r="AA7" s="16"/>
      <c r="AB7" s="16"/>
      <c r="AC7" s="16"/>
      <c r="AD7" s="16">
        <v>0</v>
      </c>
      <c r="AE7" s="16">
        <f>VLOOKUP(A:A,[1]TDSheet!$A:$AF,32,0)</f>
        <v>130.57059999999998</v>
      </c>
      <c r="AF7" s="16">
        <f>VLOOKUP(A:A,[1]TDSheet!$A:$AG,33,0)</f>
        <v>96.747600000000006</v>
      </c>
      <c r="AG7" s="16">
        <f>VLOOKUP(A:A,[1]TDSheet!$A:$W,23,0)</f>
        <v>101.7072</v>
      </c>
      <c r="AH7" s="16">
        <f>VLOOKUP(A:A,[3]TDSheet!$A:$D,4,0)</f>
        <v>158.785</v>
      </c>
      <c r="AI7" s="16" t="str">
        <f>VLOOKUP(A:A,[1]TDSheet!$A:$AI,35,0)</f>
        <v>оконч</v>
      </c>
      <c r="AJ7" s="16">
        <f>T7*H7</f>
        <v>0</v>
      </c>
      <c r="AK7" s="16">
        <f>V7*H7</f>
        <v>120</v>
      </c>
      <c r="AL7" s="16">
        <f>X7*H7</f>
        <v>170</v>
      </c>
      <c r="AM7" s="16"/>
      <c r="AN7" s="16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566.93600000000004</v>
      </c>
      <c r="D8" s="8">
        <v>475.10199999999998</v>
      </c>
      <c r="E8" s="8">
        <v>704.37900000000002</v>
      </c>
      <c r="F8" s="8">
        <v>313.97899999999998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661.51900000000001</v>
      </c>
      <c r="K8" s="16">
        <f t="shared" ref="K8:K71" si="12">E8-J8</f>
        <v>42.860000000000014</v>
      </c>
      <c r="L8" s="16">
        <f>VLOOKUP(A:A,[1]TDSheet!$A:$V,22,0)</f>
        <v>100</v>
      </c>
      <c r="M8" s="16">
        <f>VLOOKUP(A:A,[1]TDSheet!$A:$X,24,0)</f>
        <v>190</v>
      </c>
      <c r="N8" s="16">
        <f>VLOOKUP(A:A,[1]TDSheet!$A:$O,15,0)</f>
        <v>0</v>
      </c>
      <c r="O8" s="16"/>
      <c r="P8" s="16"/>
      <c r="Q8" s="16"/>
      <c r="R8" s="16"/>
      <c r="S8" s="16"/>
      <c r="T8" s="16"/>
      <c r="U8" s="16"/>
      <c r="V8" s="18">
        <v>450</v>
      </c>
      <c r="W8" s="16">
        <f t="shared" ref="W8:W71" si="13">(E8-AD8)/5</f>
        <v>140.8758</v>
      </c>
      <c r="X8" s="18">
        <v>220</v>
      </c>
      <c r="Y8" s="19">
        <f t="shared" ref="Y8:Y71" si="14">(F8+L8+M8+N8+V8+X8)/W8</f>
        <v>9.0432778376413836</v>
      </c>
      <c r="Z8" s="16">
        <f t="shared" ref="Z8:Z71" si="15">F8/W8</f>
        <v>2.2287646281334337</v>
      </c>
      <c r="AA8" s="16"/>
      <c r="AB8" s="16"/>
      <c r="AC8" s="16"/>
      <c r="AD8" s="16">
        <v>0</v>
      </c>
      <c r="AE8" s="16">
        <f>VLOOKUP(A:A,[1]TDSheet!$A:$AF,32,0)</f>
        <v>138.77119999999999</v>
      </c>
      <c r="AF8" s="16">
        <f>VLOOKUP(A:A,[1]TDSheet!$A:$AG,33,0)</f>
        <v>134.17419999999998</v>
      </c>
      <c r="AG8" s="16">
        <f>VLOOKUP(A:A,[1]TDSheet!$A:$W,23,0)</f>
        <v>135.17739999999998</v>
      </c>
      <c r="AH8" s="16">
        <f>VLOOKUP(A:A,[3]TDSheet!$A:$D,4,0)</f>
        <v>154.97900000000001</v>
      </c>
      <c r="AI8" s="16" t="str">
        <f>VLOOKUP(A:A,[1]TDSheet!$A:$AI,35,0)</f>
        <v>ябокт</v>
      </c>
      <c r="AJ8" s="16">
        <f t="shared" ref="AJ8:AJ71" si="16">T8*H8</f>
        <v>0</v>
      </c>
      <c r="AK8" s="16">
        <f t="shared" ref="AK8:AK71" si="17">V8*H8</f>
        <v>450</v>
      </c>
      <c r="AL8" s="16">
        <f t="shared" ref="AL8:AL71" si="18">X8*H8</f>
        <v>220</v>
      </c>
      <c r="AM8" s="16"/>
      <c r="AN8" s="16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1169.5709999999999</v>
      </c>
      <c r="D9" s="8">
        <v>831.553</v>
      </c>
      <c r="E9" s="8">
        <v>1325.0909999999999</v>
      </c>
      <c r="F9" s="8">
        <v>628.04100000000005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1304.0239999999999</v>
      </c>
      <c r="K9" s="16">
        <f t="shared" si="12"/>
        <v>21.067000000000007</v>
      </c>
      <c r="L9" s="16">
        <f>VLOOKUP(A:A,[1]TDSheet!$A:$V,22,0)</f>
        <v>450</v>
      </c>
      <c r="M9" s="16">
        <f>VLOOKUP(A:A,[1]TDSheet!$A:$X,24,0)</f>
        <v>320</v>
      </c>
      <c r="N9" s="16">
        <f>VLOOKUP(A:A,[1]TDSheet!$A:$O,15,0)</f>
        <v>0</v>
      </c>
      <c r="O9" s="16"/>
      <c r="P9" s="16"/>
      <c r="Q9" s="16"/>
      <c r="R9" s="16"/>
      <c r="S9" s="16"/>
      <c r="T9" s="16"/>
      <c r="U9" s="16"/>
      <c r="V9" s="18">
        <v>500</v>
      </c>
      <c r="W9" s="16">
        <f t="shared" si="13"/>
        <v>265.01819999999998</v>
      </c>
      <c r="X9" s="18">
        <v>500</v>
      </c>
      <c r="Y9" s="19">
        <f t="shared" si="14"/>
        <v>9.0485898704315417</v>
      </c>
      <c r="Z9" s="16">
        <f t="shared" si="15"/>
        <v>2.3698032814350114</v>
      </c>
      <c r="AA9" s="16"/>
      <c r="AB9" s="16"/>
      <c r="AC9" s="16"/>
      <c r="AD9" s="16">
        <v>0</v>
      </c>
      <c r="AE9" s="16">
        <f>VLOOKUP(A:A,[1]TDSheet!$A:$AF,32,0)</f>
        <v>336.75220000000002</v>
      </c>
      <c r="AF9" s="16">
        <f>VLOOKUP(A:A,[1]TDSheet!$A:$AG,33,0)</f>
        <v>238.67959999999999</v>
      </c>
      <c r="AG9" s="16">
        <f>VLOOKUP(A:A,[1]TDSheet!$A:$W,23,0)</f>
        <v>233.63139999999999</v>
      </c>
      <c r="AH9" s="16">
        <f>VLOOKUP(A:A,[3]TDSheet!$A:$D,4,0)</f>
        <v>308.56299999999999</v>
      </c>
      <c r="AI9" s="16" t="str">
        <f>VLOOKUP(A:A,[1]TDSheet!$A:$AI,35,0)</f>
        <v>оконч</v>
      </c>
      <c r="AJ9" s="16">
        <f t="shared" si="16"/>
        <v>0</v>
      </c>
      <c r="AK9" s="16">
        <f t="shared" si="17"/>
        <v>500</v>
      </c>
      <c r="AL9" s="16">
        <f t="shared" si="18"/>
        <v>500</v>
      </c>
      <c r="AM9" s="16"/>
      <c r="AN9" s="16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78.216999999999999</v>
      </c>
      <c r="D10" s="8">
        <v>182.51</v>
      </c>
      <c r="E10" s="8">
        <v>20.96</v>
      </c>
      <c r="F10" s="8"/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6">
        <f>VLOOKUP(A:A,[2]TDSheet!$A:$F,6,0)</f>
        <v>131.053</v>
      </c>
      <c r="K10" s="16">
        <f t="shared" si="12"/>
        <v>-110.09299999999999</v>
      </c>
      <c r="L10" s="16">
        <f>VLOOKUP(A:A,[1]TDSheet!$A:$V,22,0)</f>
        <v>0</v>
      </c>
      <c r="M10" s="16">
        <f>VLOOKUP(A:A,[1]TDSheet!$A:$X,24,0)</f>
        <v>0</v>
      </c>
      <c r="N10" s="16">
        <f>VLOOKUP(A:A,[1]TDSheet!$A:$O,15,0)</f>
        <v>0</v>
      </c>
      <c r="O10" s="16"/>
      <c r="P10" s="16"/>
      <c r="Q10" s="16"/>
      <c r="R10" s="16"/>
      <c r="S10" s="16"/>
      <c r="T10" s="16"/>
      <c r="U10" s="16"/>
      <c r="V10" s="18"/>
      <c r="W10" s="16">
        <f t="shared" si="13"/>
        <v>4.1920000000000002</v>
      </c>
      <c r="X10" s="18"/>
      <c r="Y10" s="19">
        <f t="shared" si="14"/>
        <v>0</v>
      </c>
      <c r="Z10" s="16">
        <f t="shared" si="15"/>
        <v>0</v>
      </c>
      <c r="AA10" s="16"/>
      <c r="AB10" s="16"/>
      <c r="AC10" s="16"/>
      <c r="AD10" s="16">
        <v>0</v>
      </c>
      <c r="AE10" s="16">
        <f>VLOOKUP(A:A,[1]TDSheet!$A:$AF,32,0)</f>
        <v>34.5642</v>
      </c>
      <c r="AF10" s="16">
        <f>VLOOKUP(A:A,[1]TDSheet!$A:$AG,33,0)</f>
        <v>36.642200000000003</v>
      </c>
      <c r="AG10" s="16">
        <f>VLOOKUP(A:A,[1]TDSheet!$A:$W,23,0)</f>
        <v>21.634800000000002</v>
      </c>
      <c r="AH10" s="16">
        <v>0</v>
      </c>
      <c r="AI10" s="16" t="str">
        <f>VLOOKUP(A:A,[1]TDSheet!$A:$AI,35,0)</f>
        <v>выв0910,</v>
      </c>
      <c r="AJ10" s="16">
        <f t="shared" si="16"/>
        <v>0</v>
      </c>
      <c r="AK10" s="16">
        <f t="shared" si="17"/>
        <v>0</v>
      </c>
      <c r="AL10" s="16">
        <f t="shared" si="18"/>
        <v>0</v>
      </c>
      <c r="AM10" s="16"/>
      <c r="AN10" s="16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71</v>
      </c>
      <c r="D11" s="8">
        <v>10</v>
      </c>
      <c r="E11" s="8">
        <v>3</v>
      </c>
      <c r="F11" s="8">
        <v>72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6">
        <f>VLOOKUP(A:A,[2]TDSheet!$A:$F,6,0)</f>
        <v>307</v>
      </c>
      <c r="K11" s="16">
        <f t="shared" si="12"/>
        <v>-304</v>
      </c>
      <c r="L11" s="16">
        <f>VLOOKUP(A:A,[1]TDSheet!$A:$V,22,0)</f>
        <v>0</v>
      </c>
      <c r="M11" s="16">
        <f>VLOOKUP(A:A,[1]TDSheet!$A:$X,24,0)</f>
        <v>0</v>
      </c>
      <c r="N11" s="16">
        <f>VLOOKUP(A:A,[1]TDSheet!$A:$O,15,0)</f>
        <v>0</v>
      </c>
      <c r="O11" s="16"/>
      <c r="P11" s="16"/>
      <c r="Q11" s="16"/>
      <c r="R11" s="16"/>
      <c r="S11" s="16"/>
      <c r="T11" s="16"/>
      <c r="U11" s="16"/>
      <c r="V11" s="18"/>
      <c r="W11" s="16">
        <f t="shared" si="13"/>
        <v>0.6</v>
      </c>
      <c r="X11" s="18"/>
      <c r="Y11" s="19">
        <f t="shared" si="14"/>
        <v>120</v>
      </c>
      <c r="Z11" s="16">
        <f t="shared" si="15"/>
        <v>120</v>
      </c>
      <c r="AA11" s="16"/>
      <c r="AB11" s="16"/>
      <c r="AC11" s="16"/>
      <c r="AD11" s="16">
        <v>0</v>
      </c>
      <c r="AE11" s="16">
        <f>VLOOKUP(A:A,[1]TDSheet!$A:$AF,32,0)</f>
        <v>57.8</v>
      </c>
      <c r="AF11" s="16">
        <f>VLOOKUP(A:A,[1]TDSheet!$A:$AG,33,0)</f>
        <v>36.799999999999997</v>
      </c>
      <c r="AG11" s="16">
        <f>VLOOKUP(A:A,[1]TDSheet!$A:$W,23,0)</f>
        <v>8</v>
      </c>
      <c r="AH11" s="16">
        <f>VLOOKUP(A:A,[3]TDSheet!$A:$D,4,0)</f>
        <v>2</v>
      </c>
      <c r="AI11" s="16" t="str">
        <f>VLOOKUP(A:A,[1]TDSheet!$A:$AI,35,0)</f>
        <v>выв0910,</v>
      </c>
      <c r="AJ11" s="16">
        <f t="shared" si="16"/>
        <v>0</v>
      </c>
      <c r="AK11" s="16">
        <f t="shared" si="17"/>
        <v>0</v>
      </c>
      <c r="AL11" s="16">
        <f t="shared" si="18"/>
        <v>0</v>
      </c>
      <c r="AM11" s="16"/>
      <c r="AN11" s="16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1461</v>
      </c>
      <c r="D12" s="8">
        <v>2274</v>
      </c>
      <c r="E12" s="8">
        <v>2553</v>
      </c>
      <c r="F12" s="8">
        <v>1149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6">
        <f>VLOOKUP(A:A,[2]TDSheet!$A:$F,6,0)</f>
        <v>2732</v>
      </c>
      <c r="K12" s="16">
        <f t="shared" si="12"/>
        <v>-179</v>
      </c>
      <c r="L12" s="16">
        <f>VLOOKUP(A:A,[1]TDSheet!$A:$V,22,0)</f>
        <v>950</v>
      </c>
      <c r="M12" s="16">
        <f>VLOOKUP(A:A,[1]TDSheet!$A:$X,24,0)</f>
        <v>550</v>
      </c>
      <c r="N12" s="16">
        <f>VLOOKUP(A:A,[1]TDSheet!$A:$O,15,0)</f>
        <v>0</v>
      </c>
      <c r="O12" s="16"/>
      <c r="P12" s="16"/>
      <c r="Q12" s="16"/>
      <c r="R12" s="16"/>
      <c r="S12" s="16"/>
      <c r="T12" s="16">
        <v>470</v>
      </c>
      <c r="U12" s="16"/>
      <c r="V12" s="18">
        <v>200</v>
      </c>
      <c r="W12" s="16">
        <f t="shared" si="13"/>
        <v>384.6</v>
      </c>
      <c r="X12" s="18">
        <v>600</v>
      </c>
      <c r="Y12" s="19">
        <f t="shared" si="14"/>
        <v>8.9677587103484129</v>
      </c>
      <c r="Z12" s="16">
        <f t="shared" si="15"/>
        <v>2.987519500780031</v>
      </c>
      <c r="AA12" s="16"/>
      <c r="AB12" s="16"/>
      <c r="AC12" s="16"/>
      <c r="AD12" s="16">
        <f>VLOOKUP(A:A,[4]TDSheet!$A:$D,4,0)</f>
        <v>630</v>
      </c>
      <c r="AE12" s="16">
        <f>VLOOKUP(A:A,[1]TDSheet!$A:$AF,32,0)</f>
        <v>331.4</v>
      </c>
      <c r="AF12" s="16">
        <f>VLOOKUP(A:A,[1]TDSheet!$A:$AG,33,0)</f>
        <v>351.8</v>
      </c>
      <c r="AG12" s="16">
        <f>VLOOKUP(A:A,[1]TDSheet!$A:$W,23,0)</f>
        <v>388</v>
      </c>
      <c r="AH12" s="16">
        <f>VLOOKUP(A:A,[3]TDSheet!$A:$D,4,0)</f>
        <v>397</v>
      </c>
      <c r="AI12" s="16" t="str">
        <f>VLOOKUP(A:A,[1]TDSheet!$A:$AI,35,0)</f>
        <v>ябокт</v>
      </c>
      <c r="AJ12" s="16">
        <f t="shared" si="16"/>
        <v>188</v>
      </c>
      <c r="AK12" s="16">
        <f t="shared" si="17"/>
        <v>80</v>
      </c>
      <c r="AL12" s="16">
        <f t="shared" si="18"/>
        <v>240</v>
      </c>
      <c r="AM12" s="16"/>
      <c r="AN12" s="16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2599</v>
      </c>
      <c r="D13" s="8">
        <v>2300</v>
      </c>
      <c r="E13" s="8">
        <v>2845</v>
      </c>
      <c r="F13" s="8">
        <v>1978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6">
        <f>VLOOKUP(A:A,[2]TDSheet!$A:$F,6,0)</f>
        <v>2865</v>
      </c>
      <c r="K13" s="16">
        <f t="shared" si="12"/>
        <v>-20</v>
      </c>
      <c r="L13" s="16">
        <f>VLOOKUP(A:A,[1]TDSheet!$A:$V,22,0)</f>
        <v>850</v>
      </c>
      <c r="M13" s="16">
        <f>VLOOKUP(A:A,[1]TDSheet!$A:$X,24,0)</f>
        <v>800</v>
      </c>
      <c r="N13" s="16">
        <f>VLOOKUP(A:A,[1]TDSheet!$A:$O,15,0)</f>
        <v>0</v>
      </c>
      <c r="O13" s="16"/>
      <c r="P13" s="16"/>
      <c r="Q13" s="16"/>
      <c r="R13" s="16"/>
      <c r="S13" s="16"/>
      <c r="T13" s="16">
        <v>360</v>
      </c>
      <c r="U13" s="16"/>
      <c r="V13" s="18"/>
      <c r="W13" s="16">
        <f t="shared" si="13"/>
        <v>504.2</v>
      </c>
      <c r="X13" s="18">
        <v>900</v>
      </c>
      <c r="Y13" s="19">
        <f t="shared" si="14"/>
        <v>8.9805632685442287</v>
      </c>
      <c r="Z13" s="16">
        <f t="shared" si="15"/>
        <v>3.9230464101547007</v>
      </c>
      <c r="AA13" s="16"/>
      <c r="AB13" s="16"/>
      <c r="AC13" s="16"/>
      <c r="AD13" s="16">
        <f>VLOOKUP(A:A,[4]TDSheet!$A:$D,4,0)</f>
        <v>324</v>
      </c>
      <c r="AE13" s="16">
        <f>VLOOKUP(A:A,[1]TDSheet!$A:$AF,32,0)</f>
        <v>717.8</v>
      </c>
      <c r="AF13" s="16">
        <f>VLOOKUP(A:A,[1]TDSheet!$A:$AG,33,0)</f>
        <v>501.2</v>
      </c>
      <c r="AG13" s="16">
        <f>VLOOKUP(A:A,[1]TDSheet!$A:$W,23,0)</f>
        <v>540.6</v>
      </c>
      <c r="AH13" s="16">
        <f>VLOOKUP(A:A,[3]TDSheet!$A:$D,4,0)</f>
        <v>526</v>
      </c>
      <c r="AI13" s="16" t="str">
        <f>VLOOKUP(A:A,[1]TDSheet!$A:$AI,35,0)</f>
        <v>оконч</v>
      </c>
      <c r="AJ13" s="16">
        <f t="shared" si="16"/>
        <v>162</v>
      </c>
      <c r="AK13" s="16">
        <f t="shared" si="17"/>
        <v>0</v>
      </c>
      <c r="AL13" s="16">
        <f t="shared" si="18"/>
        <v>405</v>
      </c>
      <c r="AM13" s="16"/>
      <c r="AN13" s="16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2665</v>
      </c>
      <c r="D14" s="8">
        <v>5837</v>
      </c>
      <c r="E14" s="8">
        <v>5159</v>
      </c>
      <c r="F14" s="8">
        <v>3254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5188</v>
      </c>
      <c r="K14" s="16">
        <f t="shared" si="12"/>
        <v>-29</v>
      </c>
      <c r="L14" s="16">
        <f>VLOOKUP(A:A,[1]TDSheet!$A:$V,22,0)</f>
        <v>1700</v>
      </c>
      <c r="M14" s="16">
        <f>VLOOKUP(A:A,[1]TDSheet!$A:$X,24,0)</f>
        <v>1500</v>
      </c>
      <c r="N14" s="16">
        <f>VLOOKUP(A:A,[1]TDSheet!$A:$O,15,0)</f>
        <v>0</v>
      </c>
      <c r="O14" s="16"/>
      <c r="P14" s="16"/>
      <c r="Q14" s="16"/>
      <c r="R14" s="16"/>
      <c r="S14" s="16"/>
      <c r="T14" s="16">
        <v>786</v>
      </c>
      <c r="U14" s="16"/>
      <c r="V14" s="18">
        <v>500</v>
      </c>
      <c r="W14" s="16">
        <f t="shared" si="13"/>
        <v>928.6</v>
      </c>
      <c r="X14" s="18">
        <v>1400</v>
      </c>
      <c r="Y14" s="19">
        <f t="shared" si="14"/>
        <v>8.9963385741977167</v>
      </c>
      <c r="Z14" s="16">
        <f t="shared" si="15"/>
        <v>3.5041998707732067</v>
      </c>
      <c r="AA14" s="16"/>
      <c r="AB14" s="16"/>
      <c r="AC14" s="16"/>
      <c r="AD14" s="16">
        <f>VLOOKUP(A:A,[4]TDSheet!$A:$D,4,0)</f>
        <v>516</v>
      </c>
      <c r="AE14" s="16">
        <f>VLOOKUP(A:A,[1]TDSheet!$A:$AF,32,0)</f>
        <v>724.6</v>
      </c>
      <c r="AF14" s="16">
        <f>VLOOKUP(A:A,[1]TDSheet!$A:$AG,33,0)</f>
        <v>793.4</v>
      </c>
      <c r="AG14" s="16">
        <f>VLOOKUP(A:A,[1]TDSheet!$A:$W,23,0)</f>
        <v>973.2</v>
      </c>
      <c r="AH14" s="16">
        <f>VLOOKUP(A:A,[3]TDSheet!$A:$D,4,0)</f>
        <v>940</v>
      </c>
      <c r="AI14" s="16" t="str">
        <f>VLOOKUP(A:A,[1]TDSheet!$A:$AI,35,0)</f>
        <v>ябокт</v>
      </c>
      <c r="AJ14" s="16">
        <f t="shared" si="16"/>
        <v>353.7</v>
      </c>
      <c r="AK14" s="16">
        <f t="shared" si="17"/>
        <v>225</v>
      </c>
      <c r="AL14" s="16">
        <f t="shared" si="18"/>
        <v>630</v>
      </c>
      <c r="AM14" s="16"/>
      <c r="AN14" s="16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182</v>
      </c>
      <c r="D15" s="8">
        <v>6</v>
      </c>
      <c r="E15" s="8">
        <v>126</v>
      </c>
      <c r="F15" s="8">
        <v>53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6">
        <f>VLOOKUP(A:A,[2]TDSheet!$A:$F,6,0)</f>
        <v>209</v>
      </c>
      <c r="K15" s="16">
        <f t="shared" si="12"/>
        <v>-83</v>
      </c>
      <c r="L15" s="16">
        <f>VLOOKUP(A:A,[1]TDSheet!$A:$V,22,0)</f>
        <v>0</v>
      </c>
      <c r="M15" s="16">
        <f>VLOOKUP(A:A,[1]TDSheet!$A:$X,24,0)</f>
        <v>0</v>
      </c>
      <c r="N15" s="16">
        <f>VLOOKUP(A:A,[1]TDSheet!$A:$O,15,0)</f>
        <v>0</v>
      </c>
      <c r="O15" s="16"/>
      <c r="P15" s="16"/>
      <c r="Q15" s="16"/>
      <c r="R15" s="16"/>
      <c r="S15" s="16"/>
      <c r="T15" s="16"/>
      <c r="U15" s="16"/>
      <c r="V15" s="18"/>
      <c r="W15" s="16">
        <f t="shared" si="13"/>
        <v>25.2</v>
      </c>
      <c r="X15" s="18"/>
      <c r="Y15" s="19">
        <f t="shared" si="14"/>
        <v>2.1031746031746033</v>
      </c>
      <c r="Z15" s="16">
        <f t="shared" si="15"/>
        <v>2.1031746031746033</v>
      </c>
      <c r="AA15" s="16"/>
      <c r="AB15" s="16"/>
      <c r="AC15" s="16"/>
      <c r="AD15" s="16">
        <v>0</v>
      </c>
      <c r="AE15" s="16">
        <f>VLOOKUP(A:A,[1]TDSheet!$A:$AF,32,0)</f>
        <v>59.2</v>
      </c>
      <c r="AF15" s="16">
        <f>VLOOKUP(A:A,[1]TDSheet!$A:$AG,33,0)</f>
        <v>45.2</v>
      </c>
      <c r="AG15" s="16">
        <f>VLOOKUP(A:A,[1]TDSheet!$A:$W,23,0)</f>
        <v>39.4</v>
      </c>
      <c r="AH15" s="16">
        <f>VLOOKUP(A:A,[3]TDSheet!$A:$D,4,0)</f>
        <v>9</v>
      </c>
      <c r="AI15" s="16" t="str">
        <f>VLOOKUP(A:A,[1]TDSheet!$A:$AI,35,0)</f>
        <v>выв0910,</v>
      </c>
      <c r="AJ15" s="16">
        <f t="shared" si="16"/>
        <v>0</v>
      </c>
      <c r="AK15" s="16">
        <f t="shared" si="17"/>
        <v>0</v>
      </c>
      <c r="AL15" s="16">
        <f t="shared" si="18"/>
        <v>0</v>
      </c>
      <c r="AM15" s="16"/>
      <c r="AN15" s="16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121</v>
      </c>
      <c r="D16" s="8">
        <v>5</v>
      </c>
      <c r="E16" s="8">
        <v>63</v>
      </c>
      <c r="F16" s="8">
        <v>58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6">
        <f>VLOOKUP(A:A,[2]TDSheet!$A:$F,6,0)</f>
        <v>75</v>
      </c>
      <c r="K16" s="16">
        <f t="shared" si="12"/>
        <v>-12</v>
      </c>
      <c r="L16" s="16">
        <f>VLOOKUP(A:A,[1]TDSheet!$A:$V,22,0)</f>
        <v>30</v>
      </c>
      <c r="M16" s="16">
        <f>VLOOKUP(A:A,[1]TDSheet!$A:$X,24,0)</f>
        <v>20</v>
      </c>
      <c r="N16" s="16">
        <f>VLOOKUP(A:A,[1]TDSheet!$A:$O,15,0)</f>
        <v>0</v>
      </c>
      <c r="O16" s="16"/>
      <c r="P16" s="16"/>
      <c r="Q16" s="16"/>
      <c r="R16" s="16"/>
      <c r="S16" s="16"/>
      <c r="T16" s="16"/>
      <c r="U16" s="16"/>
      <c r="V16" s="18"/>
      <c r="W16" s="16">
        <f t="shared" si="13"/>
        <v>12.6</v>
      </c>
      <c r="X16" s="18"/>
      <c r="Y16" s="19">
        <f t="shared" si="14"/>
        <v>8.5714285714285712</v>
      </c>
      <c r="Z16" s="16">
        <f t="shared" si="15"/>
        <v>4.6031746031746037</v>
      </c>
      <c r="AA16" s="16"/>
      <c r="AB16" s="16"/>
      <c r="AC16" s="16"/>
      <c r="AD16" s="16">
        <v>0</v>
      </c>
      <c r="AE16" s="16">
        <f>VLOOKUP(A:A,[1]TDSheet!$A:$AF,32,0)</f>
        <v>12.8</v>
      </c>
      <c r="AF16" s="16">
        <f>VLOOKUP(A:A,[1]TDSheet!$A:$AG,33,0)</f>
        <v>12.6</v>
      </c>
      <c r="AG16" s="16">
        <f>VLOOKUP(A:A,[1]TDSheet!$A:$W,23,0)</f>
        <v>13.8</v>
      </c>
      <c r="AH16" s="16">
        <f>VLOOKUP(A:A,[3]TDSheet!$A:$D,4,0)</f>
        <v>17</v>
      </c>
      <c r="AI16" s="16">
        <f>VLOOKUP(A:A,[1]TDSheet!$A:$AI,35,0)</f>
        <v>0</v>
      </c>
      <c r="AJ16" s="16">
        <f t="shared" si="16"/>
        <v>0</v>
      </c>
      <c r="AK16" s="16">
        <f t="shared" si="17"/>
        <v>0</v>
      </c>
      <c r="AL16" s="16">
        <f t="shared" si="18"/>
        <v>0</v>
      </c>
      <c r="AM16" s="16"/>
      <c r="AN16" s="16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656</v>
      </c>
      <c r="D17" s="8">
        <v>8</v>
      </c>
      <c r="E17" s="8">
        <v>198</v>
      </c>
      <c r="F17" s="8">
        <v>458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6">
        <f>VLOOKUP(A:A,[2]TDSheet!$A:$F,6,0)</f>
        <v>236</v>
      </c>
      <c r="K17" s="16">
        <f t="shared" si="12"/>
        <v>-38</v>
      </c>
      <c r="L17" s="16">
        <f>VLOOKUP(A:A,[1]TDSheet!$A:$V,22,0)</f>
        <v>0</v>
      </c>
      <c r="M17" s="16">
        <f>VLOOKUP(A:A,[1]TDSheet!$A:$X,24,0)</f>
        <v>200</v>
      </c>
      <c r="N17" s="16">
        <f>VLOOKUP(A:A,[1]TDSheet!$A:$O,15,0)</f>
        <v>0</v>
      </c>
      <c r="O17" s="16"/>
      <c r="P17" s="16"/>
      <c r="Q17" s="16"/>
      <c r="R17" s="16"/>
      <c r="S17" s="16"/>
      <c r="T17" s="16"/>
      <c r="U17" s="16"/>
      <c r="V17" s="18"/>
      <c r="W17" s="16">
        <f t="shared" si="13"/>
        <v>39.6</v>
      </c>
      <c r="X17" s="18"/>
      <c r="Y17" s="19">
        <f t="shared" si="14"/>
        <v>16.616161616161616</v>
      </c>
      <c r="Z17" s="16">
        <f t="shared" si="15"/>
        <v>11.565656565656566</v>
      </c>
      <c r="AA17" s="16"/>
      <c r="AB17" s="16"/>
      <c r="AC17" s="16"/>
      <c r="AD17" s="16">
        <v>0</v>
      </c>
      <c r="AE17" s="16">
        <f>VLOOKUP(A:A,[1]TDSheet!$A:$AF,32,0)</f>
        <v>69.400000000000006</v>
      </c>
      <c r="AF17" s="16">
        <f>VLOOKUP(A:A,[1]TDSheet!$A:$AG,33,0)</f>
        <v>46.8</v>
      </c>
      <c r="AG17" s="16">
        <f>VLOOKUP(A:A,[1]TDSheet!$A:$W,23,0)</f>
        <v>48.6</v>
      </c>
      <c r="AH17" s="16">
        <f>VLOOKUP(A:A,[3]TDSheet!$A:$D,4,0)</f>
        <v>24</v>
      </c>
      <c r="AI17" s="16" t="e">
        <f>VLOOKUP(A:A,[1]TDSheet!$A:$AI,35,0)</f>
        <v>#N/A</v>
      </c>
      <c r="AJ17" s="16">
        <f t="shared" si="16"/>
        <v>0</v>
      </c>
      <c r="AK17" s="16">
        <f t="shared" si="17"/>
        <v>0</v>
      </c>
      <c r="AL17" s="16">
        <f t="shared" si="18"/>
        <v>0</v>
      </c>
      <c r="AM17" s="16"/>
      <c r="AN17" s="16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358</v>
      </c>
      <c r="D18" s="8">
        <v>170</v>
      </c>
      <c r="E18" s="8">
        <v>361</v>
      </c>
      <c r="F18" s="8">
        <v>156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6">
        <f>VLOOKUP(A:A,[2]TDSheet!$A:$F,6,0)</f>
        <v>398</v>
      </c>
      <c r="K18" s="16">
        <f t="shared" si="12"/>
        <v>-37</v>
      </c>
      <c r="L18" s="16">
        <f>VLOOKUP(A:A,[1]TDSheet!$A:$V,22,0)</f>
        <v>220</v>
      </c>
      <c r="M18" s="16">
        <f>VLOOKUP(A:A,[1]TDSheet!$A:$X,24,0)</f>
        <v>110</v>
      </c>
      <c r="N18" s="16">
        <f>VLOOKUP(A:A,[1]TDSheet!$A:$O,15,0)</f>
        <v>0</v>
      </c>
      <c r="O18" s="16"/>
      <c r="P18" s="16"/>
      <c r="Q18" s="16"/>
      <c r="R18" s="16"/>
      <c r="S18" s="16"/>
      <c r="T18" s="16"/>
      <c r="U18" s="16"/>
      <c r="V18" s="18">
        <v>60</v>
      </c>
      <c r="W18" s="16">
        <f t="shared" si="13"/>
        <v>72.2</v>
      </c>
      <c r="X18" s="18">
        <v>100</v>
      </c>
      <c r="Y18" s="19">
        <f t="shared" si="14"/>
        <v>8.9473684210526319</v>
      </c>
      <c r="Z18" s="16">
        <f t="shared" si="15"/>
        <v>2.1606648199445981</v>
      </c>
      <c r="AA18" s="16"/>
      <c r="AB18" s="16"/>
      <c r="AC18" s="16"/>
      <c r="AD18" s="16">
        <v>0</v>
      </c>
      <c r="AE18" s="16">
        <f>VLOOKUP(A:A,[1]TDSheet!$A:$AF,32,0)</f>
        <v>66.8</v>
      </c>
      <c r="AF18" s="16">
        <f>VLOOKUP(A:A,[1]TDSheet!$A:$AG,33,0)</f>
        <v>61.2</v>
      </c>
      <c r="AG18" s="16">
        <f>VLOOKUP(A:A,[1]TDSheet!$A:$W,23,0)</f>
        <v>69.400000000000006</v>
      </c>
      <c r="AH18" s="16">
        <f>VLOOKUP(A:A,[3]TDSheet!$A:$D,4,0)</f>
        <v>64</v>
      </c>
      <c r="AI18" s="16">
        <f>VLOOKUP(A:A,[1]TDSheet!$A:$AI,35,0)</f>
        <v>0</v>
      </c>
      <c r="AJ18" s="16">
        <f t="shared" si="16"/>
        <v>0</v>
      </c>
      <c r="AK18" s="16">
        <f t="shared" si="17"/>
        <v>18</v>
      </c>
      <c r="AL18" s="16">
        <f t="shared" si="18"/>
        <v>30</v>
      </c>
      <c r="AM18" s="16"/>
      <c r="AN18" s="16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2462</v>
      </c>
      <c r="D19" s="8">
        <v>26</v>
      </c>
      <c r="E19" s="8">
        <v>1202</v>
      </c>
      <c r="F19" s="8">
        <v>1251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6">
        <f>VLOOKUP(A:A,[2]TDSheet!$A:$F,6,0)</f>
        <v>1226</v>
      </c>
      <c r="K19" s="16">
        <f t="shared" si="12"/>
        <v>-24</v>
      </c>
      <c r="L19" s="16">
        <f>VLOOKUP(A:A,[1]TDSheet!$A:$V,22,0)</f>
        <v>0</v>
      </c>
      <c r="M19" s="16">
        <f>VLOOKUP(A:A,[1]TDSheet!$A:$X,24,0)</f>
        <v>2000</v>
      </c>
      <c r="N19" s="16">
        <f>VLOOKUP(A:A,[1]TDSheet!$A:$O,15,0)</f>
        <v>0</v>
      </c>
      <c r="O19" s="16"/>
      <c r="P19" s="16"/>
      <c r="Q19" s="16"/>
      <c r="R19" s="16"/>
      <c r="S19" s="16"/>
      <c r="T19" s="16"/>
      <c r="U19" s="16"/>
      <c r="V19" s="18"/>
      <c r="W19" s="16">
        <f t="shared" si="13"/>
        <v>240.4</v>
      </c>
      <c r="X19" s="18"/>
      <c r="Y19" s="19">
        <f t="shared" si="14"/>
        <v>13.523294509151414</v>
      </c>
      <c r="Z19" s="16">
        <f t="shared" si="15"/>
        <v>5.2038269550748755</v>
      </c>
      <c r="AA19" s="16"/>
      <c r="AB19" s="16"/>
      <c r="AC19" s="16"/>
      <c r="AD19" s="16">
        <v>0</v>
      </c>
      <c r="AE19" s="16">
        <f>VLOOKUP(A:A,[1]TDSheet!$A:$AF,32,0)</f>
        <v>316</v>
      </c>
      <c r="AF19" s="16">
        <f>VLOOKUP(A:A,[1]TDSheet!$A:$AG,33,0)</f>
        <v>252.6</v>
      </c>
      <c r="AG19" s="16">
        <f>VLOOKUP(A:A,[1]TDSheet!$A:$W,23,0)</f>
        <v>256</v>
      </c>
      <c r="AH19" s="16">
        <f>VLOOKUP(A:A,[3]TDSheet!$A:$D,4,0)</f>
        <v>255</v>
      </c>
      <c r="AI19" s="16">
        <f>VLOOKUP(A:A,[1]TDSheet!$A:$AI,35,0)</f>
        <v>0</v>
      </c>
      <c r="AJ19" s="16">
        <f t="shared" si="16"/>
        <v>0</v>
      </c>
      <c r="AK19" s="16">
        <f t="shared" si="17"/>
        <v>0</v>
      </c>
      <c r="AL19" s="16">
        <f t="shared" si="18"/>
        <v>0</v>
      </c>
      <c r="AM19" s="16"/>
      <c r="AN19" s="16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511</v>
      </c>
      <c r="D20" s="8">
        <v>1066</v>
      </c>
      <c r="E20" s="8">
        <v>788</v>
      </c>
      <c r="F20" s="8">
        <v>770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6">
        <f>VLOOKUP(A:A,[2]TDSheet!$A:$F,6,0)</f>
        <v>832</v>
      </c>
      <c r="K20" s="16">
        <f t="shared" si="12"/>
        <v>-44</v>
      </c>
      <c r="L20" s="16">
        <f>VLOOKUP(A:A,[1]TDSheet!$A:$V,22,0)</f>
        <v>200</v>
      </c>
      <c r="M20" s="16">
        <f>VLOOKUP(A:A,[1]TDSheet!$A:$X,24,0)</f>
        <v>260</v>
      </c>
      <c r="N20" s="16">
        <f>VLOOKUP(A:A,[1]TDSheet!$A:$O,15,0)</f>
        <v>0</v>
      </c>
      <c r="O20" s="16"/>
      <c r="P20" s="16"/>
      <c r="Q20" s="16"/>
      <c r="R20" s="16"/>
      <c r="S20" s="16"/>
      <c r="T20" s="16"/>
      <c r="U20" s="16"/>
      <c r="V20" s="18"/>
      <c r="W20" s="16">
        <f t="shared" si="13"/>
        <v>157.6</v>
      </c>
      <c r="X20" s="18">
        <v>200</v>
      </c>
      <c r="Y20" s="19">
        <f t="shared" si="14"/>
        <v>9.0736040609137056</v>
      </c>
      <c r="Z20" s="16">
        <f t="shared" si="15"/>
        <v>4.8857868020304567</v>
      </c>
      <c r="AA20" s="16"/>
      <c r="AB20" s="16"/>
      <c r="AC20" s="16"/>
      <c r="AD20" s="16">
        <v>0</v>
      </c>
      <c r="AE20" s="16">
        <f>VLOOKUP(A:A,[1]TDSheet!$A:$AF,32,0)</f>
        <v>160</v>
      </c>
      <c r="AF20" s="16">
        <f>VLOOKUP(A:A,[1]TDSheet!$A:$AG,33,0)</f>
        <v>136.19999999999999</v>
      </c>
      <c r="AG20" s="16">
        <f>VLOOKUP(A:A,[1]TDSheet!$A:$W,23,0)</f>
        <v>178.6</v>
      </c>
      <c r="AH20" s="16">
        <f>VLOOKUP(A:A,[3]TDSheet!$A:$D,4,0)</f>
        <v>163</v>
      </c>
      <c r="AI20" s="16" t="str">
        <f>VLOOKUP(A:A,[1]TDSheet!$A:$AI,35,0)</f>
        <v>ябокт</v>
      </c>
      <c r="AJ20" s="16">
        <f t="shared" si="16"/>
        <v>0</v>
      </c>
      <c r="AK20" s="16">
        <f t="shared" si="17"/>
        <v>0</v>
      </c>
      <c r="AL20" s="16">
        <f t="shared" si="18"/>
        <v>70</v>
      </c>
      <c r="AM20" s="16"/>
      <c r="AN20" s="16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196</v>
      </c>
      <c r="D21" s="8">
        <v>456</v>
      </c>
      <c r="E21" s="8">
        <v>498</v>
      </c>
      <c r="F21" s="8">
        <v>148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6">
        <f>VLOOKUP(A:A,[2]TDSheet!$A:$F,6,0)</f>
        <v>643</v>
      </c>
      <c r="K21" s="16">
        <f t="shared" si="12"/>
        <v>-145</v>
      </c>
      <c r="L21" s="16">
        <f>VLOOKUP(A:A,[1]TDSheet!$A:$V,22,0)</f>
        <v>50</v>
      </c>
      <c r="M21" s="16">
        <f>VLOOKUP(A:A,[1]TDSheet!$A:$X,24,0)</f>
        <v>40</v>
      </c>
      <c r="N21" s="16">
        <f>VLOOKUP(A:A,[1]TDSheet!$A:$O,15,0)</f>
        <v>0</v>
      </c>
      <c r="O21" s="16"/>
      <c r="P21" s="16"/>
      <c r="Q21" s="16"/>
      <c r="R21" s="16"/>
      <c r="S21" s="16"/>
      <c r="T21" s="16">
        <v>324</v>
      </c>
      <c r="U21" s="16"/>
      <c r="V21" s="18">
        <v>30</v>
      </c>
      <c r="W21" s="16">
        <f t="shared" si="13"/>
        <v>9.6</v>
      </c>
      <c r="X21" s="18">
        <v>30</v>
      </c>
      <c r="Y21" s="19">
        <f t="shared" si="14"/>
        <v>31.041666666666668</v>
      </c>
      <c r="Z21" s="16">
        <f t="shared" si="15"/>
        <v>15.416666666666668</v>
      </c>
      <c r="AA21" s="16"/>
      <c r="AB21" s="16"/>
      <c r="AC21" s="16"/>
      <c r="AD21" s="16">
        <f>VLOOKUP(A:A,[4]TDSheet!$A:$D,4,0)</f>
        <v>450</v>
      </c>
      <c r="AE21" s="16">
        <f>VLOOKUP(A:A,[1]TDSheet!$A:$AF,32,0)</f>
        <v>39</v>
      </c>
      <c r="AF21" s="16">
        <f>VLOOKUP(A:A,[1]TDSheet!$A:$AG,33,0)</f>
        <v>20.399999999999999</v>
      </c>
      <c r="AG21" s="16">
        <f>VLOOKUP(A:A,[1]TDSheet!$A:$W,23,0)</f>
        <v>22.4</v>
      </c>
      <c r="AH21" s="16">
        <v>0</v>
      </c>
      <c r="AI21" s="22" t="s">
        <v>168</v>
      </c>
      <c r="AJ21" s="16">
        <f t="shared" si="16"/>
        <v>113.39999999999999</v>
      </c>
      <c r="AK21" s="16">
        <f t="shared" si="17"/>
        <v>10.5</v>
      </c>
      <c r="AL21" s="16">
        <f t="shared" si="18"/>
        <v>10.5</v>
      </c>
      <c r="AM21" s="16"/>
      <c r="AN21" s="16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251</v>
      </c>
      <c r="D22" s="8">
        <v>154</v>
      </c>
      <c r="E22" s="8">
        <v>108</v>
      </c>
      <c r="F22" s="8">
        <v>293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6">
        <f>VLOOKUP(A:A,[2]TDSheet!$A:$F,6,0)</f>
        <v>373</v>
      </c>
      <c r="K22" s="16">
        <f t="shared" si="12"/>
        <v>-265</v>
      </c>
      <c r="L22" s="16">
        <f>VLOOKUP(A:A,[1]TDSheet!$A:$V,22,0)</f>
        <v>30</v>
      </c>
      <c r="M22" s="16">
        <f>VLOOKUP(A:A,[1]TDSheet!$A:$X,24,0)</f>
        <v>30</v>
      </c>
      <c r="N22" s="16">
        <f>VLOOKUP(A:A,[1]TDSheet!$A:$O,15,0)</f>
        <v>0</v>
      </c>
      <c r="O22" s="16"/>
      <c r="P22" s="16"/>
      <c r="Q22" s="16"/>
      <c r="R22" s="16"/>
      <c r="S22" s="16"/>
      <c r="T22" s="16">
        <v>42</v>
      </c>
      <c r="U22" s="16"/>
      <c r="V22" s="18">
        <v>30</v>
      </c>
      <c r="W22" s="16">
        <f t="shared" si="13"/>
        <v>18</v>
      </c>
      <c r="X22" s="18">
        <v>30</v>
      </c>
      <c r="Y22" s="19">
        <f t="shared" si="14"/>
        <v>22.944444444444443</v>
      </c>
      <c r="Z22" s="16">
        <f t="shared" si="15"/>
        <v>16.277777777777779</v>
      </c>
      <c r="AA22" s="16"/>
      <c r="AB22" s="16"/>
      <c r="AC22" s="16"/>
      <c r="AD22" s="16">
        <f>VLOOKUP(A:A,[4]TDSheet!$A:$D,4,0)</f>
        <v>18</v>
      </c>
      <c r="AE22" s="16">
        <f>VLOOKUP(A:A,[1]TDSheet!$A:$AF,32,0)</f>
        <v>45</v>
      </c>
      <c r="AF22" s="16">
        <f>VLOOKUP(A:A,[1]TDSheet!$A:$AG,33,0)</f>
        <v>28.8</v>
      </c>
      <c r="AG22" s="16">
        <f>VLOOKUP(A:A,[1]TDSheet!$A:$W,23,0)</f>
        <v>35.799999999999997</v>
      </c>
      <c r="AH22" s="16">
        <f>VLOOKUP(A:A,[3]TDSheet!$A:$D,4,0)</f>
        <v>39</v>
      </c>
      <c r="AI22" s="22" t="s">
        <v>168</v>
      </c>
      <c r="AJ22" s="16">
        <f t="shared" si="16"/>
        <v>14.7</v>
      </c>
      <c r="AK22" s="16">
        <f t="shared" si="17"/>
        <v>10.5</v>
      </c>
      <c r="AL22" s="16">
        <f t="shared" si="18"/>
        <v>10.5</v>
      </c>
      <c r="AM22" s="16"/>
      <c r="AN22" s="16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721</v>
      </c>
      <c r="D23" s="8">
        <v>873</v>
      </c>
      <c r="E23" s="8">
        <v>593</v>
      </c>
      <c r="F23" s="8">
        <v>981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6">
        <f>VLOOKUP(A:A,[2]TDSheet!$A:$F,6,0)</f>
        <v>822</v>
      </c>
      <c r="K23" s="16">
        <f t="shared" si="12"/>
        <v>-229</v>
      </c>
      <c r="L23" s="16">
        <f>VLOOKUP(A:A,[1]TDSheet!$A:$V,22,0)</f>
        <v>100</v>
      </c>
      <c r="M23" s="16">
        <f>VLOOKUP(A:A,[1]TDSheet!$A:$X,24,0)</f>
        <v>100</v>
      </c>
      <c r="N23" s="16">
        <f>VLOOKUP(A:A,[1]TDSheet!$A:$O,15,0)</f>
        <v>0</v>
      </c>
      <c r="O23" s="16"/>
      <c r="P23" s="16"/>
      <c r="Q23" s="16"/>
      <c r="R23" s="16"/>
      <c r="S23" s="16"/>
      <c r="T23" s="16"/>
      <c r="U23" s="16"/>
      <c r="V23" s="18">
        <v>100</v>
      </c>
      <c r="W23" s="16">
        <f t="shared" si="13"/>
        <v>118.6</v>
      </c>
      <c r="X23" s="18">
        <v>100</v>
      </c>
      <c r="Y23" s="19">
        <f t="shared" si="14"/>
        <v>11.644182124789207</v>
      </c>
      <c r="Z23" s="16">
        <f t="shared" si="15"/>
        <v>8.2715008431703207</v>
      </c>
      <c r="AA23" s="16"/>
      <c r="AB23" s="16"/>
      <c r="AC23" s="16"/>
      <c r="AD23" s="16">
        <v>0</v>
      </c>
      <c r="AE23" s="16">
        <f>VLOOKUP(A:A,[1]TDSheet!$A:$AF,32,0)</f>
        <v>202.2</v>
      </c>
      <c r="AF23" s="16">
        <f>VLOOKUP(A:A,[1]TDSheet!$A:$AG,33,0)</f>
        <v>141.19999999999999</v>
      </c>
      <c r="AG23" s="16">
        <f>VLOOKUP(A:A,[1]TDSheet!$A:$W,23,0)</f>
        <v>160</v>
      </c>
      <c r="AH23" s="16">
        <f>VLOOKUP(A:A,[3]TDSheet!$A:$D,4,0)</f>
        <v>203</v>
      </c>
      <c r="AI23" s="23" t="str">
        <f>VLOOKUP(A:A,[1]TDSheet!$A:$AI,35,0)</f>
        <v>продокт</v>
      </c>
      <c r="AJ23" s="16">
        <f t="shared" si="16"/>
        <v>0</v>
      </c>
      <c r="AK23" s="16">
        <f t="shared" si="17"/>
        <v>35</v>
      </c>
      <c r="AL23" s="16">
        <f t="shared" si="18"/>
        <v>35</v>
      </c>
      <c r="AM23" s="16"/>
      <c r="AN23" s="16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372.85599999999999</v>
      </c>
      <c r="D24" s="8">
        <v>519.64700000000005</v>
      </c>
      <c r="E24" s="8">
        <v>434.50900000000001</v>
      </c>
      <c r="F24" s="8">
        <v>436.12200000000001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6">
        <f>VLOOKUP(A:A,[2]TDSheet!$A:$F,6,0)</f>
        <v>429.68400000000003</v>
      </c>
      <c r="K24" s="16">
        <f t="shared" si="12"/>
        <v>4.8249999999999886</v>
      </c>
      <c r="L24" s="16">
        <f>VLOOKUP(A:A,[1]TDSheet!$A:$V,22,0)</f>
        <v>150</v>
      </c>
      <c r="M24" s="16">
        <f>VLOOKUP(A:A,[1]TDSheet!$A:$X,24,0)</f>
        <v>150</v>
      </c>
      <c r="N24" s="16">
        <f>VLOOKUP(A:A,[1]TDSheet!$A:$O,15,0)</f>
        <v>0</v>
      </c>
      <c r="O24" s="16"/>
      <c r="P24" s="16"/>
      <c r="Q24" s="16"/>
      <c r="R24" s="16"/>
      <c r="S24" s="16"/>
      <c r="T24" s="16"/>
      <c r="U24" s="16"/>
      <c r="V24" s="18"/>
      <c r="W24" s="16">
        <f t="shared" si="13"/>
        <v>86.901800000000009</v>
      </c>
      <c r="X24" s="18">
        <v>50</v>
      </c>
      <c r="Y24" s="19">
        <f t="shared" si="14"/>
        <v>9.0460957080290623</v>
      </c>
      <c r="Z24" s="16">
        <f t="shared" si="15"/>
        <v>5.01856118055092</v>
      </c>
      <c r="AA24" s="16"/>
      <c r="AB24" s="16"/>
      <c r="AC24" s="16"/>
      <c r="AD24" s="16">
        <v>0</v>
      </c>
      <c r="AE24" s="16">
        <f>VLOOKUP(A:A,[1]TDSheet!$A:$AF,32,0)</f>
        <v>98.292600000000007</v>
      </c>
      <c r="AF24" s="16">
        <f>VLOOKUP(A:A,[1]TDSheet!$A:$AG,33,0)</f>
        <v>84.664599999999993</v>
      </c>
      <c r="AG24" s="16">
        <f>VLOOKUP(A:A,[1]TDSheet!$A:$W,23,0)</f>
        <v>103.75840000000001</v>
      </c>
      <c r="AH24" s="16">
        <f>VLOOKUP(A:A,[3]TDSheet!$A:$D,4,0)</f>
        <v>86.072999999999993</v>
      </c>
      <c r="AI24" s="16">
        <f>VLOOKUP(A:A,[1]TDSheet!$A:$AI,35,0)</f>
        <v>0</v>
      </c>
      <c r="AJ24" s="16">
        <f t="shared" si="16"/>
        <v>0</v>
      </c>
      <c r="AK24" s="16">
        <f t="shared" si="17"/>
        <v>0</v>
      </c>
      <c r="AL24" s="16">
        <f t="shared" si="18"/>
        <v>50</v>
      </c>
      <c r="AM24" s="16"/>
      <c r="AN24" s="16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3484.058</v>
      </c>
      <c r="D25" s="8">
        <v>4256.2389999999996</v>
      </c>
      <c r="E25" s="8">
        <v>4455.8119999999999</v>
      </c>
      <c r="F25" s="8">
        <v>3146.3009999999999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6">
        <f>VLOOKUP(A:A,[2]TDSheet!$A:$F,6,0)</f>
        <v>4540.2349999999997</v>
      </c>
      <c r="K25" s="16">
        <f t="shared" si="12"/>
        <v>-84.422999999999774</v>
      </c>
      <c r="L25" s="16">
        <f>VLOOKUP(A:A,[1]TDSheet!$A:$V,22,0)</f>
        <v>1800</v>
      </c>
      <c r="M25" s="16">
        <f>VLOOKUP(A:A,[1]TDSheet!$A:$X,24,0)</f>
        <v>1200</v>
      </c>
      <c r="N25" s="16">
        <f>VLOOKUP(A:A,[1]TDSheet!$A:$O,15,0)</f>
        <v>500</v>
      </c>
      <c r="O25" s="16"/>
      <c r="P25" s="16"/>
      <c r="Q25" s="16"/>
      <c r="R25" s="16"/>
      <c r="S25" s="16"/>
      <c r="T25" s="16"/>
      <c r="U25" s="16"/>
      <c r="V25" s="18">
        <v>700</v>
      </c>
      <c r="W25" s="16">
        <f t="shared" si="13"/>
        <v>891.16239999999993</v>
      </c>
      <c r="X25" s="18">
        <v>1200</v>
      </c>
      <c r="Y25" s="19">
        <f t="shared" si="14"/>
        <v>9.5900601282100766</v>
      </c>
      <c r="Z25" s="16">
        <f t="shared" si="15"/>
        <v>3.5305585154849441</v>
      </c>
      <c r="AA25" s="16"/>
      <c r="AB25" s="16"/>
      <c r="AC25" s="16"/>
      <c r="AD25" s="16">
        <v>0</v>
      </c>
      <c r="AE25" s="16">
        <f>VLOOKUP(A:A,[1]TDSheet!$A:$AF,32,0)</f>
        <v>989.42679999999996</v>
      </c>
      <c r="AF25" s="16">
        <f>VLOOKUP(A:A,[1]TDSheet!$A:$AG,33,0)</f>
        <v>835.26919999999996</v>
      </c>
      <c r="AG25" s="16">
        <f>VLOOKUP(A:A,[1]TDSheet!$A:$W,23,0)</f>
        <v>900.99979999999994</v>
      </c>
      <c r="AH25" s="16">
        <f>VLOOKUP(A:A,[3]TDSheet!$A:$D,4,0)</f>
        <v>925.81799999999998</v>
      </c>
      <c r="AI25" s="16" t="str">
        <f>VLOOKUP(A:A,[1]TDSheet!$A:$AI,35,0)</f>
        <v>оконч</v>
      </c>
      <c r="AJ25" s="16">
        <f t="shared" si="16"/>
        <v>0</v>
      </c>
      <c r="AK25" s="16">
        <f t="shared" si="17"/>
        <v>700</v>
      </c>
      <c r="AL25" s="16">
        <f t="shared" si="18"/>
        <v>1200</v>
      </c>
      <c r="AM25" s="16"/>
      <c r="AN25" s="16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291.23099999999999</v>
      </c>
      <c r="D26" s="8">
        <v>383.58800000000002</v>
      </c>
      <c r="E26" s="8">
        <v>385.61599999999999</v>
      </c>
      <c r="F26" s="8">
        <v>278.33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6">
        <f>VLOOKUP(A:A,[2]TDSheet!$A:$F,6,0)</f>
        <v>372.54199999999997</v>
      </c>
      <c r="K26" s="16">
        <f t="shared" si="12"/>
        <v>13.074000000000012</v>
      </c>
      <c r="L26" s="16">
        <f>VLOOKUP(A:A,[1]TDSheet!$A:$V,22,0)</f>
        <v>0</v>
      </c>
      <c r="M26" s="16">
        <f>VLOOKUP(A:A,[1]TDSheet!$A:$X,24,0)</f>
        <v>80</v>
      </c>
      <c r="N26" s="16">
        <f>VLOOKUP(A:A,[1]TDSheet!$A:$O,15,0)</f>
        <v>0</v>
      </c>
      <c r="O26" s="16"/>
      <c r="P26" s="16"/>
      <c r="Q26" s="16"/>
      <c r="R26" s="16"/>
      <c r="S26" s="16"/>
      <c r="T26" s="16"/>
      <c r="U26" s="16"/>
      <c r="V26" s="18">
        <v>220</v>
      </c>
      <c r="W26" s="16">
        <f t="shared" si="13"/>
        <v>77.123199999999997</v>
      </c>
      <c r="X26" s="18">
        <v>120</v>
      </c>
      <c r="Y26" s="19">
        <f t="shared" si="14"/>
        <v>9.0547332060910328</v>
      </c>
      <c r="Z26" s="16">
        <f t="shared" si="15"/>
        <v>3.6089010829426162</v>
      </c>
      <c r="AA26" s="16"/>
      <c r="AB26" s="16"/>
      <c r="AC26" s="16"/>
      <c r="AD26" s="16">
        <v>0</v>
      </c>
      <c r="AE26" s="16">
        <f>VLOOKUP(A:A,[1]TDSheet!$A:$AF,32,0)</f>
        <v>71.290199999999999</v>
      </c>
      <c r="AF26" s="16">
        <f>VLOOKUP(A:A,[1]TDSheet!$A:$AG,33,0)</f>
        <v>71.169600000000003</v>
      </c>
      <c r="AG26" s="16">
        <f>VLOOKUP(A:A,[1]TDSheet!$A:$W,23,0)</f>
        <v>61.964999999999996</v>
      </c>
      <c r="AH26" s="16">
        <f>VLOOKUP(A:A,[3]TDSheet!$A:$D,4,0)</f>
        <v>138.90700000000001</v>
      </c>
      <c r="AI26" s="16">
        <f>VLOOKUP(A:A,[1]TDSheet!$A:$AI,35,0)</f>
        <v>0</v>
      </c>
      <c r="AJ26" s="16">
        <f t="shared" si="16"/>
        <v>0</v>
      </c>
      <c r="AK26" s="16">
        <f t="shared" si="17"/>
        <v>220</v>
      </c>
      <c r="AL26" s="16">
        <f t="shared" si="18"/>
        <v>120</v>
      </c>
      <c r="AM26" s="16"/>
      <c r="AN26" s="16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398.03699999999998</v>
      </c>
      <c r="D27" s="8">
        <v>578.01599999999996</v>
      </c>
      <c r="E27" s="8">
        <v>513.77800000000002</v>
      </c>
      <c r="F27" s="8">
        <v>455.15899999999999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6">
        <f>VLOOKUP(A:A,[2]TDSheet!$A:$F,6,0)</f>
        <v>488.52600000000001</v>
      </c>
      <c r="K27" s="16">
        <f t="shared" si="12"/>
        <v>25.25200000000001</v>
      </c>
      <c r="L27" s="16">
        <f>VLOOKUP(A:A,[1]TDSheet!$A:$V,22,0)</f>
        <v>150</v>
      </c>
      <c r="M27" s="16">
        <f>VLOOKUP(A:A,[1]TDSheet!$A:$X,24,0)</f>
        <v>150</v>
      </c>
      <c r="N27" s="16">
        <f>VLOOKUP(A:A,[1]TDSheet!$A:$O,15,0)</f>
        <v>0</v>
      </c>
      <c r="O27" s="16"/>
      <c r="P27" s="16"/>
      <c r="Q27" s="16"/>
      <c r="R27" s="16"/>
      <c r="S27" s="16"/>
      <c r="T27" s="16"/>
      <c r="U27" s="16"/>
      <c r="V27" s="18"/>
      <c r="W27" s="16">
        <f t="shared" si="13"/>
        <v>102.7556</v>
      </c>
      <c r="X27" s="18">
        <v>200</v>
      </c>
      <c r="Y27" s="19">
        <f t="shared" si="14"/>
        <v>9.2954447251536649</v>
      </c>
      <c r="Z27" s="16">
        <f t="shared" si="15"/>
        <v>4.4295298747708154</v>
      </c>
      <c r="AA27" s="16"/>
      <c r="AB27" s="16"/>
      <c r="AC27" s="16"/>
      <c r="AD27" s="16">
        <v>0</v>
      </c>
      <c r="AE27" s="16">
        <f>VLOOKUP(A:A,[1]TDSheet!$A:$AF,32,0)</f>
        <v>109.29459999999999</v>
      </c>
      <c r="AF27" s="16">
        <f>VLOOKUP(A:A,[1]TDSheet!$A:$AG,33,0)</f>
        <v>101.83920000000001</v>
      </c>
      <c r="AG27" s="16">
        <f>VLOOKUP(A:A,[1]TDSheet!$A:$W,23,0)</f>
        <v>109.64700000000001</v>
      </c>
      <c r="AH27" s="16">
        <f>VLOOKUP(A:A,[3]TDSheet!$A:$D,4,0)</f>
        <v>107.812</v>
      </c>
      <c r="AI27" s="16">
        <f>VLOOKUP(A:A,[1]TDSheet!$A:$AI,35,0)</f>
        <v>0</v>
      </c>
      <c r="AJ27" s="16">
        <f t="shared" si="16"/>
        <v>0</v>
      </c>
      <c r="AK27" s="16">
        <f t="shared" si="17"/>
        <v>0</v>
      </c>
      <c r="AL27" s="16">
        <f t="shared" si="18"/>
        <v>200</v>
      </c>
      <c r="AM27" s="16"/>
      <c r="AN27" s="16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232.7</v>
      </c>
      <c r="D28" s="8">
        <v>181.85599999999999</v>
      </c>
      <c r="E28" s="8">
        <v>234.03800000000001</v>
      </c>
      <c r="F28" s="8">
        <v>148.21700000000001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6">
        <f>VLOOKUP(A:A,[2]TDSheet!$A:$F,6,0)</f>
        <v>251.81800000000001</v>
      </c>
      <c r="K28" s="16">
        <f t="shared" si="12"/>
        <v>-17.78</v>
      </c>
      <c r="L28" s="16">
        <f>VLOOKUP(A:A,[1]TDSheet!$A:$V,22,0)</f>
        <v>100</v>
      </c>
      <c r="M28" s="16">
        <f>VLOOKUP(A:A,[1]TDSheet!$A:$X,24,0)</f>
        <v>80</v>
      </c>
      <c r="N28" s="16">
        <f>VLOOKUP(A:A,[1]TDSheet!$A:$O,15,0)</f>
        <v>0</v>
      </c>
      <c r="O28" s="16"/>
      <c r="P28" s="16"/>
      <c r="Q28" s="16"/>
      <c r="R28" s="16"/>
      <c r="S28" s="16"/>
      <c r="T28" s="16"/>
      <c r="U28" s="16"/>
      <c r="V28" s="18">
        <v>40</v>
      </c>
      <c r="W28" s="16">
        <f t="shared" si="13"/>
        <v>46.807600000000001</v>
      </c>
      <c r="X28" s="18">
        <v>60</v>
      </c>
      <c r="Y28" s="19">
        <f t="shared" si="14"/>
        <v>9.1484502516685318</v>
      </c>
      <c r="Z28" s="16">
        <f t="shared" si="15"/>
        <v>3.1665156940325931</v>
      </c>
      <c r="AA28" s="16"/>
      <c r="AB28" s="16"/>
      <c r="AC28" s="16"/>
      <c r="AD28" s="16">
        <v>0</v>
      </c>
      <c r="AE28" s="16">
        <f>VLOOKUP(A:A,[1]TDSheet!$A:$AF,32,0)</f>
        <v>52.255600000000001</v>
      </c>
      <c r="AF28" s="16">
        <f>VLOOKUP(A:A,[1]TDSheet!$A:$AG,33,0)</f>
        <v>42.767200000000003</v>
      </c>
      <c r="AG28" s="16">
        <f>VLOOKUP(A:A,[1]TDSheet!$A:$W,23,0)</f>
        <v>49.260800000000003</v>
      </c>
      <c r="AH28" s="16">
        <f>VLOOKUP(A:A,[3]TDSheet!$A:$D,4,0)</f>
        <v>55.018999999999998</v>
      </c>
      <c r="AI28" s="16">
        <f>VLOOKUP(A:A,[1]TDSheet!$A:$AI,35,0)</f>
        <v>0</v>
      </c>
      <c r="AJ28" s="16">
        <f t="shared" si="16"/>
        <v>0</v>
      </c>
      <c r="AK28" s="16">
        <f t="shared" si="17"/>
        <v>40</v>
      </c>
      <c r="AL28" s="16">
        <f t="shared" si="18"/>
        <v>60</v>
      </c>
      <c r="AM28" s="16"/>
      <c r="AN28" s="16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258.86500000000001</v>
      </c>
      <c r="D29" s="8">
        <v>188.54599999999999</v>
      </c>
      <c r="E29" s="8">
        <v>228.965</v>
      </c>
      <c r="F29" s="8">
        <v>202.47900000000001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6">
        <f>VLOOKUP(A:A,[2]TDSheet!$A:$F,6,0)</f>
        <v>229.04499999999999</v>
      </c>
      <c r="K29" s="16">
        <f t="shared" si="12"/>
        <v>-7.9999999999984084E-2</v>
      </c>
      <c r="L29" s="16">
        <f>VLOOKUP(A:A,[1]TDSheet!$A:$V,22,0)</f>
        <v>40</v>
      </c>
      <c r="M29" s="16">
        <f>VLOOKUP(A:A,[1]TDSheet!$A:$X,24,0)</f>
        <v>40</v>
      </c>
      <c r="N29" s="16">
        <f>VLOOKUP(A:A,[1]TDSheet!$A:$O,15,0)</f>
        <v>0</v>
      </c>
      <c r="O29" s="16"/>
      <c r="P29" s="16"/>
      <c r="Q29" s="16"/>
      <c r="R29" s="16"/>
      <c r="S29" s="16"/>
      <c r="T29" s="16"/>
      <c r="U29" s="16"/>
      <c r="V29" s="18">
        <v>70</v>
      </c>
      <c r="W29" s="16">
        <f t="shared" si="13"/>
        <v>45.792999999999999</v>
      </c>
      <c r="X29" s="18">
        <v>60</v>
      </c>
      <c r="Y29" s="19">
        <f t="shared" si="14"/>
        <v>9.0074683903653412</v>
      </c>
      <c r="Z29" s="16">
        <f t="shared" si="15"/>
        <v>4.421614657262027</v>
      </c>
      <c r="AA29" s="16"/>
      <c r="AB29" s="16"/>
      <c r="AC29" s="16"/>
      <c r="AD29" s="16">
        <v>0</v>
      </c>
      <c r="AE29" s="16">
        <f>VLOOKUP(A:A,[1]TDSheet!$A:$AF,32,0)</f>
        <v>54.850800000000007</v>
      </c>
      <c r="AF29" s="16">
        <f>VLOOKUP(A:A,[1]TDSheet!$A:$AG,33,0)</f>
        <v>49.910000000000004</v>
      </c>
      <c r="AG29" s="16">
        <f>VLOOKUP(A:A,[1]TDSheet!$A:$W,23,0)</f>
        <v>42.7928</v>
      </c>
      <c r="AH29" s="16">
        <f>VLOOKUP(A:A,[3]TDSheet!$A:$D,4,0)</f>
        <v>65.489999999999995</v>
      </c>
      <c r="AI29" s="16">
        <f>VLOOKUP(A:A,[1]TDSheet!$A:$AI,35,0)</f>
        <v>0</v>
      </c>
      <c r="AJ29" s="16">
        <f t="shared" si="16"/>
        <v>0</v>
      </c>
      <c r="AK29" s="16">
        <f t="shared" si="17"/>
        <v>70</v>
      </c>
      <c r="AL29" s="16">
        <f t="shared" si="18"/>
        <v>60</v>
      </c>
      <c r="AM29" s="16"/>
      <c r="AN29" s="16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1.1439999999999999</v>
      </c>
      <c r="D30" s="8">
        <v>57.665999999999997</v>
      </c>
      <c r="E30" s="8">
        <v>12.285</v>
      </c>
      <c r="F30" s="8">
        <v>46.173999999999999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6">
        <f>VLOOKUP(A:A,[2]TDSheet!$A:$F,6,0)</f>
        <v>24.481999999999999</v>
      </c>
      <c r="K30" s="16">
        <f t="shared" si="12"/>
        <v>-12.196999999999999</v>
      </c>
      <c r="L30" s="16">
        <f>VLOOKUP(A:A,[1]TDSheet!$A:$V,22,0)</f>
        <v>0</v>
      </c>
      <c r="M30" s="16">
        <f>VLOOKUP(A:A,[1]TDSheet!$A:$X,24,0)</f>
        <v>20</v>
      </c>
      <c r="N30" s="16">
        <f>VLOOKUP(A:A,[1]TDSheet!$A:$O,15,0)</f>
        <v>0</v>
      </c>
      <c r="O30" s="16"/>
      <c r="P30" s="16"/>
      <c r="Q30" s="16"/>
      <c r="R30" s="16"/>
      <c r="S30" s="16"/>
      <c r="T30" s="16"/>
      <c r="U30" s="16"/>
      <c r="V30" s="18"/>
      <c r="W30" s="16">
        <f t="shared" si="13"/>
        <v>2.4569999999999999</v>
      </c>
      <c r="X30" s="18"/>
      <c r="Y30" s="19">
        <f t="shared" si="14"/>
        <v>26.932844932844937</v>
      </c>
      <c r="Z30" s="16">
        <f t="shared" si="15"/>
        <v>18.792836792836795</v>
      </c>
      <c r="AA30" s="16"/>
      <c r="AB30" s="16"/>
      <c r="AC30" s="16"/>
      <c r="AD30" s="16">
        <v>0</v>
      </c>
      <c r="AE30" s="16">
        <f>VLOOKUP(A:A,[1]TDSheet!$A:$AF,32,0)</f>
        <v>4.6332000000000004</v>
      </c>
      <c r="AF30" s="16">
        <f>VLOOKUP(A:A,[1]TDSheet!$A:$AG,33,0)</f>
        <v>0</v>
      </c>
      <c r="AG30" s="16">
        <f>VLOOKUP(A:A,[1]TDSheet!$A:$W,23,0)</f>
        <v>2.5271999999999997</v>
      </c>
      <c r="AH30" s="16">
        <f>VLOOKUP(A:A,[3]TDSheet!$A:$D,4,0)</f>
        <v>5.9669999999999996</v>
      </c>
      <c r="AI30" s="16" t="str">
        <f>VLOOKUP(A:A,[1]TDSheet!$A:$AI,35,0)</f>
        <v>склад</v>
      </c>
      <c r="AJ30" s="16">
        <f t="shared" si="16"/>
        <v>0</v>
      </c>
      <c r="AK30" s="16">
        <f t="shared" si="17"/>
        <v>0</v>
      </c>
      <c r="AL30" s="16">
        <f t="shared" si="18"/>
        <v>0</v>
      </c>
      <c r="AM30" s="16"/>
      <c r="AN30" s="16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509.745</v>
      </c>
      <c r="D31" s="8">
        <v>249.054</v>
      </c>
      <c r="E31" s="8">
        <v>438.53800000000001</v>
      </c>
      <c r="F31" s="8">
        <v>312.38600000000002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6">
        <f>VLOOKUP(A:A,[2]TDSheet!$A:$F,6,0)</f>
        <v>420.541</v>
      </c>
      <c r="K31" s="16">
        <f t="shared" si="12"/>
        <v>17.997000000000014</v>
      </c>
      <c r="L31" s="16">
        <f>VLOOKUP(A:A,[1]TDSheet!$A:$V,22,0)</f>
        <v>80</v>
      </c>
      <c r="M31" s="16">
        <f>VLOOKUP(A:A,[1]TDSheet!$A:$X,24,0)</f>
        <v>120</v>
      </c>
      <c r="N31" s="16">
        <f>VLOOKUP(A:A,[1]TDSheet!$A:$O,15,0)</f>
        <v>0</v>
      </c>
      <c r="O31" s="16"/>
      <c r="P31" s="16"/>
      <c r="Q31" s="16"/>
      <c r="R31" s="16"/>
      <c r="S31" s="16"/>
      <c r="T31" s="16"/>
      <c r="U31" s="16"/>
      <c r="V31" s="18">
        <v>150</v>
      </c>
      <c r="W31" s="16">
        <f t="shared" si="13"/>
        <v>87.707599999999999</v>
      </c>
      <c r="X31" s="18">
        <v>130</v>
      </c>
      <c r="Y31" s="19">
        <f t="shared" si="14"/>
        <v>9.0344052282812441</v>
      </c>
      <c r="Z31" s="16">
        <f t="shared" si="15"/>
        <v>3.5616753850293477</v>
      </c>
      <c r="AA31" s="16"/>
      <c r="AB31" s="16"/>
      <c r="AC31" s="16"/>
      <c r="AD31" s="16">
        <v>0</v>
      </c>
      <c r="AE31" s="16">
        <f>VLOOKUP(A:A,[1]TDSheet!$A:$AF,32,0)</f>
        <v>104.06359999999999</v>
      </c>
      <c r="AF31" s="16">
        <f>VLOOKUP(A:A,[1]TDSheet!$A:$AG,33,0)</f>
        <v>88.697400000000002</v>
      </c>
      <c r="AG31" s="16">
        <f>VLOOKUP(A:A,[1]TDSheet!$A:$W,23,0)</f>
        <v>82.777200000000008</v>
      </c>
      <c r="AH31" s="16">
        <f>VLOOKUP(A:A,[3]TDSheet!$A:$D,4,0)</f>
        <v>103.25</v>
      </c>
      <c r="AI31" s="16">
        <f>VLOOKUP(A:A,[1]TDSheet!$A:$AI,35,0)</f>
        <v>0</v>
      </c>
      <c r="AJ31" s="16">
        <f t="shared" si="16"/>
        <v>0</v>
      </c>
      <c r="AK31" s="16">
        <f t="shared" si="17"/>
        <v>150</v>
      </c>
      <c r="AL31" s="16">
        <f t="shared" si="18"/>
        <v>130</v>
      </c>
      <c r="AM31" s="16"/>
      <c r="AN31" s="16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232.42699999999999</v>
      </c>
      <c r="D32" s="8">
        <v>33.381</v>
      </c>
      <c r="E32" s="8">
        <v>135.97399999999999</v>
      </c>
      <c r="F32" s="8">
        <v>117.363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6">
        <f>VLOOKUP(A:A,[2]TDSheet!$A:$F,6,0)</f>
        <v>137.40299999999999</v>
      </c>
      <c r="K32" s="16">
        <f t="shared" si="12"/>
        <v>-1.429000000000002</v>
      </c>
      <c r="L32" s="16">
        <f>VLOOKUP(A:A,[1]TDSheet!$A:$V,22,0)</f>
        <v>40</v>
      </c>
      <c r="M32" s="16">
        <f>VLOOKUP(A:A,[1]TDSheet!$A:$X,24,0)</f>
        <v>50</v>
      </c>
      <c r="N32" s="16">
        <f>VLOOKUP(A:A,[1]TDSheet!$A:$O,15,0)</f>
        <v>0</v>
      </c>
      <c r="O32" s="16"/>
      <c r="P32" s="16"/>
      <c r="Q32" s="16"/>
      <c r="R32" s="16"/>
      <c r="S32" s="16"/>
      <c r="T32" s="16"/>
      <c r="U32" s="16"/>
      <c r="V32" s="18"/>
      <c r="W32" s="16">
        <f t="shared" si="13"/>
        <v>27.194799999999997</v>
      </c>
      <c r="X32" s="18">
        <v>20</v>
      </c>
      <c r="Y32" s="19">
        <f t="shared" si="14"/>
        <v>8.3605321605601084</v>
      </c>
      <c r="Z32" s="16">
        <f t="shared" si="15"/>
        <v>4.3156412255284105</v>
      </c>
      <c r="AA32" s="16"/>
      <c r="AB32" s="16"/>
      <c r="AC32" s="16"/>
      <c r="AD32" s="16">
        <v>0</v>
      </c>
      <c r="AE32" s="16">
        <f>VLOOKUP(A:A,[1]TDSheet!$A:$AF,32,0)</f>
        <v>39.878399999999999</v>
      </c>
      <c r="AF32" s="16">
        <f>VLOOKUP(A:A,[1]TDSheet!$A:$AG,33,0)</f>
        <v>31.923999999999999</v>
      </c>
      <c r="AG32" s="16">
        <f>VLOOKUP(A:A,[1]TDSheet!$A:$W,23,0)</f>
        <v>30.536000000000001</v>
      </c>
      <c r="AH32" s="16">
        <f>VLOOKUP(A:A,[3]TDSheet!$A:$D,4,0)</f>
        <v>22.207999999999998</v>
      </c>
      <c r="AI32" s="16">
        <f>VLOOKUP(A:A,[1]TDSheet!$A:$AI,35,0)</f>
        <v>0</v>
      </c>
      <c r="AJ32" s="16">
        <f t="shared" si="16"/>
        <v>0</v>
      </c>
      <c r="AK32" s="16">
        <f t="shared" si="17"/>
        <v>0</v>
      </c>
      <c r="AL32" s="16">
        <f t="shared" si="18"/>
        <v>20</v>
      </c>
      <c r="AM32" s="16"/>
      <c r="AN32" s="16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108.666</v>
      </c>
      <c r="D33" s="8">
        <v>306.53800000000001</v>
      </c>
      <c r="E33" s="8">
        <v>182.155</v>
      </c>
      <c r="F33" s="8">
        <v>226.16399999999999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6">
        <f>VLOOKUP(A:A,[2]TDSheet!$A:$F,6,0)</f>
        <v>183.12299999999999</v>
      </c>
      <c r="K33" s="16">
        <f t="shared" si="12"/>
        <v>-0.96799999999998931</v>
      </c>
      <c r="L33" s="16">
        <f>VLOOKUP(A:A,[1]TDSheet!$A:$V,22,0)</f>
        <v>20</v>
      </c>
      <c r="M33" s="16">
        <f>VLOOKUP(A:A,[1]TDSheet!$A:$X,24,0)</f>
        <v>50</v>
      </c>
      <c r="N33" s="16">
        <f>VLOOKUP(A:A,[1]TDSheet!$A:$O,15,0)</f>
        <v>0</v>
      </c>
      <c r="O33" s="16"/>
      <c r="P33" s="16"/>
      <c r="Q33" s="16"/>
      <c r="R33" s="16"/>
      <c r="S33" s="16"/>
      <c r="T33" s="16"/>
      <c r="U33" s="16"/>
      <c r="V33" s="18"/>
      <c r="W33" s="16">
        <f t="shared" si="13"/>
        <v>36.430999999999997</v>
      </c>
      <c r="X33" s="18">
        <v>20</v>
      </c>
      <c r="Y33" s="19">
        <f t="shared" si="14"/>
        <v>8.6784332024923838</v>
      </c>
      <c r="Z33" s="16">
        <f t="shared" si="15"/>
        <v>6.2080096621009577</v>
      </c>
      <c r="AA33" s="16"/>
      <c r="AB33" s="16"/>
      <c r="AC33" s="16"/>
      <c r="AD33" s="16">
        <v>0</v>
      </c>
      <c r="AE33" s="16">
        <f>VLOOKUP(A:A,[1]TDSheet!$A:$AF,32,0)</f>
        <v>43.991199999999999</v>
      </c>
      <c r="AF33" s="16">
        <f>VLOOKUP(A:A,[1]TDSheet!$A:$AG,33,0)</f>
        <v>38.069200000000002</v>
      </c>
      <c r="AG33" s="16">
        <f>VLOOKUP(A:A,[1]TDSheet!$A:$W,23,0)</f>
        <v>43.661000000000001</v>
      </c>
      <c r="AH33" s="16">
        <f>VLOOKUP(A:A,[3]TDSheet!$A:$D,4,0)</f>
        <v>29.92</v>
      </c>
      <c r="AI33" s="16">
        <f>VLOOKUP(A:A,[1]TDSheet!$A:$AI,35,0)</f>
        <v>0</v>
      </c>
      <c r="AJ33" s="16">
        <f t="shared" si="16"/>
        <v>0</v>
      </c>
      <c r="AK33" s="16">
        <f t="shared" si="17"/>
        <v>0</v>
      </c>
      <c r="AL33" s="16">
        <f t="shared" si="18"/>
        <v>20</v>
      </c>
      <c r="AM33" s="16"/>
      <c r="AN33" s="16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1175.2739999999999</v>
      </c>
      <c r="D34" s="8">
        <v>1306.0050000000001</v>
      </c>
      <c r="E34" s="8">
        <v>1447.9749999999999</v>
      </c>
      <c r="F34" s="8">
        <v>982.78499999999997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6">
        <f>VLOOKUP(A:A,[2]TDSheet!$A:$F,6,0)</f>
        <v>1459.1489999999999</v>
      </c>
      <c r="K34" s="16">
        <f t="shared" si="12"/>
        <v>-11.173999999999978</v>
      </c>
      <c r="L34" s="16">
        <f>VLOOKUP(A:A,[1]TDSheet!$A:$V,22,0)</f>
        <v>450</v>
      </c>
      <c r="M34" s="16">
        <f>VLOOKUP(A:A,[1]TDSheet!$A:$X,24,0)</f>
        <v>360</v>
      </c>
      <c r="N34" s="16">
        <f>VLOOKUP(A:A,[1]TDSheet!$A:$O,15,0)</f>
        <v>0</v>
      </c>
      <c r="O34" s="16"/>
      <c r="P34" s="16"/>
      <c r="Q34" s="16"/>
      <c r="R34" s="16"/>
      <c r="S34" s="16"/>
      <c r="T34" s="16"/>
      <c r="U34" s="16"/>
      <c r="V34" s="18">
        <v>100</v>
      </c>
      <c r="W34" s="16">
        <f t="shared" si="13"/>
        <v>289.59499999999997</v>
      </c>
      <c r="X34" s="18">
        <v>420</v>
      </c>
      <c r="Y34" s="19">
        <f t="shared" si="14"/>
        <v>7.9862739342875395</v>
      </c>
      <c r="Z34" s="16">
        <f t="shared" si="15"/>
        <v>3.3936532053384902</v>
      </c>
      <c r="AA34" s="16"/>
      <c r="AB34" s="16"/>
      <c r="AC34" s="16"/>
      <c r="AD34" s="16">
        <v>0</v>
      </c>
      <c r="AE34" s="16">
        <f>VLOOKUP(A:A,[1]TDSheet!$A:$AF,32,0)</f>
        <v>307.75639999999999</v>
      </c>
      <c r="AF34" s="16">
        <f>VLOOKUP(A:A,[1]TDSheet!$A:$AG,33,0)</f>
        <v>289.18919999999997</v>
      </c>
      <c r="AG34" s="16">
        <f>VLOOKUP(A:A,[1]TDSheet!$A:$W,23,0)</f>
        <v>297.96780000000001</v>
      </c>
      <c r="AH34" s="16">
        <f>VLOOKUP(A:A,[3]TDSheet!$A:$D,4,0)</f>
        <v>290.83999999999997</v>
      </c>
      <c r="AI34" s="16" t="str">
        <f>VLOOKUP(A:A,[1]TDSheet!$A:$AI,35,0)</f>
        <v>ябокт</v>
      </c>
      <c r="AJ34" s="16">
        <f t="shared" si="16"/>
        <v>0</v>
      </c>
      <c r="AK34" s="16">
        <f t="shared" si="17"/>
        <v>100</v>
      </c>
      <c r="AL34" s="16">
        <f t="shared" si="18"/>
        <v>420</v>
      </c>
      <c r="AM34" s="16"/>
      <c r="AN34" s="16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255.88800000000001</v>
      </c>
      <c r="D35" s="8">
        <v>97.994</v>
      </c>
      <c r="E35" s="8">
        <v>168.42</v>
      </c>
      <c r="F35" s="8">
        <v>185.42699999999999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6">
        <f>VLOOKUP(A:A,[2]TDSheet!$A:$F,6,0)</f>
        <v>159.30799999999999</v>
      </c>
      <c r="K35" s="16">
        <f t="shared" si="12"/>
        <v>9.1119999999999948</v>
      </c>
      <c r="L35" s="16">
        <f>VLOOKUP(A:A,[1]TDSheet!$A:$V,22,0)</f>
        <v>20</v>
      </c>
      <c r="M35" s="16">
        <f>VLOOKUP(A:A,[1]TDSheet!$A:$X,24,0)</f>
        <v>60</v>
      </c>
      <c r="N35" s="16">
        <f>VLOOKUP(A:A,[1]TDSheet!$A:$O,15,0)</f>
        <v>0</v>
      </c>
      <c r="O35" s="16"/>
      <c r="P35" s="16"/>
      <c r="Q35" s="16"/>
      <c r="R35" s="16"/>
      <c r="S35" s="16"/>
      <c r="T35" s="16"/>
      <c r="U35" s="16"/>
      <c r="V35" s="18"/>
      <c r="W35" s="16">
        <f t="shared" si="13"/>
        <v>33.683999999999997</v>
      </c>
      <c r="X35" s="18">
        <v>40</v>
      </c>
      <c r="Y35" s="19">
        <f t="shared" si="14"/>
        <v>9.0674207338795885</v>
      </c>
      <c r="Z35" s="16">
        <f t="shared" si="15"/>
        <v>5.5048984681154263</v>
      </c>
      <c r="AA35" s="16"/>
      <c r="AB35" s="16"/>
      <c r="AC35" s="16"/>
      <c r="AD35" s="16">
        <v>0</v>
      </c>
      <c r="AE35" s="16">
        <f>VLOOKUP(A:A,[1]TDSheet!$A:$AF,32,0)</f>
        <v>28.633199999999999</v>
      </c>
      <c r="AF35" s="16">
        <f>VLOOKUP(A:A,[1]TDSheet!$A:$AG,33,0)</f>
        <v>43.317999999999998</v>
      </c>
      <c r="AG35" s="16">
        <f>VLOOKUP(A:A,[1]TDSheet!$A:$W,23,0)</f>
        <v>33.951000000000001</v>
      </c>
      <c r="AH35" s="16">
        <f>VLOOKUP(A:A,[3]TDSheet!$A:$D,4,0)</f>
        <v>19.361999999999998</v>
      </c>
      <c r="AI35" s="16" t="str">
        <f>VLOOKUP(A:A,[1]TDSheet!$A:$AI,35,0)</f>
        <v>увел</v>
      </c>
      <c r="AJ35" s="16">
        <f t="shared" si="16"/>
        <v>0</v>
      </c>
      <c r="AK35" s="16">
        <f t="shared" si="17"/>
        <v>0</v>
      </c>
      <c r="AL35" s="16">
        <f t="shared" si="18"/>
        <v>40</v>
      </c>
      <c r="AM35" s="16"/>
      <c r="AN35" s="16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128.51300000000001</v>
      </c>
      <c r="D36" s="8">
        <v>285.892</v>
      </c>
      <c r="E36" s="8">
        <v>117.84399999999999</v>
      </c>
      <c r="F36" s="8">
        <v>280.97300000000001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6">
        <f>VLOOKUP(A:A,[2]TDSheet!$A:$F,6,0)</f>
        <v>134.76300000000001</v>
      </c>
      <c r="K36" s="16">
        <f t="shared" si="12"/>
        <v>-16.919000000000011</v>
      </c>
      <c r="L36" s="16">
        <f>VLOOKUP(A:A,[1]TDSheet!$A:$V,22,0)</f>
        <v>0</v>
      </c>
      <c r="M36" s="16">
        <f>VLOOKUP(A:A,[1]TDSheet!$A:$X,24,0)</f>
        <v>0</v>
      </c>
      <c r="N36" s="16">
        <f>VLOOKUP(A:A,[1]TDSheet!$A:$O,15,0)</f>
        <v>0</v>
      </c>
      <c r="O36" s="16"/>
      <c r="P36" s="16"/>
      <c r="Q36" s="16"/>
      <c r="R36" s="16"/>
      <c r="S36" s="16"/>
      <c r="T36" s="16"/>
      <c r="U36" s="16"/>
      <c r="V36" s="18"/>
      <c r="W36" s="16">
        <f t="shared" si="13"/>
        <v>23.5688</v>
      </c>
      <c r="X36" s="18"/>
      <c r="Y36" s="19">
        <f t="shared" si="14"/>
        <v>11.921396082957131</v>
      </c>
      <c r="Z36" s="16">
        <f t="shared" si="15"/>
        <v>11.921396082957131</v>
      </c>
      <c r="AA36" s="16"/>
      <c r="AB36" s="16"/>
      <c r="AC36" s="16"/>
      <c r="AD36" s="16">
        <v>0</v>
      </c>
      <c r="AE36" s="16">
        <f>VLOOKUP(A:A,[1]TDSheet!$A:$AF,32,0)</f>
        <v>42.263799999999996</v>
      </c>
      <c r="AF36" s="16">
        <f>VLOOKUP(A:A,[1]TDSheet!$A:$AG,33,0)</f>
        <v>31.716000000000001</v>
      </c>
      <c r="AG36" s="16">
        <f>VLOOKUP(A:A,[1]TDSheet!$A:$W,23,0)</f>
        <v>32.584800000000001</v>
      </c>
      <c r="AH36" s="16">
        <f>VLOOKUP(A:A,[3]TDSheet!$A:$D,4,0)</f>
        <v>14.289</v>
      </c>
      <c r="AI36" s="23" t="str">
        <f>VLOOKUP(A:A,[1]TDSheet!$A:$AI,35,0)</f>
        <v>увел</v>
      </c>
      <c r="AJ36" s="16">
        <f t="shared" si="16"/>
        <v>0</v>
      </c>
      <c r="AK36" s="16">
        <f t="shared" si="17"/>
        <v>0</v>
      </c>
      <c r="AL36" s="16">
        <f t="shared" si="18"/>
        <v>0</v>
      </c>
      <c r="AM36" s="16"/>
      <c r="AN36" s="16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89.44</v>
      </c>
      <c r="D37" s="8">
        <v>85.682000000000002</v>
      </c>
      <c r="E37" s="8">
        <v>104.877</v>
      </c>
      <c r="F37" s="8">
        <v>66.177000000000007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6">
        <f>VLOOKUP(A:A,[2]TDSheet!$A:$F,6,0)</f>
        <v>122.577</v>
      </c>
      <c r="K37" s="16">
        <f t="shared" si="12"/>
        <v>-17.700000000000003</v>
      </c>
      <c r="L37" s="16">
        <f>VLOOKUP(A:A,[1]TDSheet!$A:$V,22,0)</f>
        <v>40</v>
      </c>
      <c r="M37" s="16">
        <f>VLOOKUP(A:A,[1]TDSheet!$A:$X,24,0)</f>
        <v>40</v>
      </c>
      <c r="N37" s="16">
        <f>VLOOKUP(A:A,[1]TDSheet!$A:$O,15,0)</f>
        <v>0</v>
      </c>
      <c r="O37" s="16"/>
      <c r="P37" s="16"/>
      <c r="Q37" s="16"/>
      <c r="R37" s="16"/>
      <c r="S37" s="16"/>
      <c r="T37" s="16"/>
      <c r="U37" s="16"/>
      <c r="V37" s="18"/>
      <c r="W37" s="16">
        <f t="shared" si="13"/>
        <v>20.9754</v>
      </c>
      <c r="X37" s="18">
        <v>20</v>
      </c>
      <c r="Y37" s="19">
        <f t="shared" si="14"/>
        <v>7.9224710851759692</v>
      </c>
      <c r="Z37" s="16">
        <f t="shared" si="15"/>
        <v>3.1549815498154983</v>
      </c>
      <c r="AA37" s="16"/>
      <c r="AB37" s="16"/>
      <c r="AC37" s="16"/>
      <c r="AD37" s="16">
        <v>0</v>
      </c>
      <c r="AE37" s="16">
        <f>VLOOKUP(A:A,[1]TDSheet!$A:$AF,32,0)</f>
        <v>24.215199999999999</v>
      </c>
      <c r="AF37" s="16">
        <f>VLOOKUP(A:A,[1]TDSheet!$A:$AG,33,0)</f>
        <v>15.0448</v>
      </c>
      <c r="AG37" s="16">
        <f>VLOOKUP(A:A,[1]TDSheet!$A:$W,23,0)</f>
        <v>22.054200000000002</v>
      </c>
      <c r="AH37" s="16">
        <f>VLOOKUP(A:A,[3]TDSheet!$A:$D,4,0)</f>
        <v>29.59</v>
      </c>
      <c r="AI37" s="16">
        <f>VLOOKUP(A:A,[1]TDSheet!$A:$AI,35,0)</f>
        <v>0</v>
      </c>
      <c r="AJ37" s="16">
        <f t="shared" si="16"/>
        <v>0</v>
      </c>
      <c r="AK37" s="16">
        <f t="shared" si="17"/>
        <v>0</v>
      </c>
      <c r="AL37" s="16">
        <f t="shared" si="18"/>
        <v>20</v>
      </c>
      <c r="AM37" s="16"/>
      <c r="AN37" s="16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232.113</v>
      </c>
      <c r="D38" s="8">
        <v>26.350999999999999</v>
      </c>
      <c r="E38" s="8">
        <v>99.430999999999997</v>
      </c>
      <c r="F38" s="8">
        <v>153.256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6">
        <f>VLOOKUP(A:A,[2]TDSheet!$A:$F,6,0)</f>
        <v>106.06399999999999</v>
      </c>
      <c r="K38" s="16">
        <f t="shared" si="12"/>
        <v>-6.6329999999999956</v>
      </c>
      <c r="L38" s="16">
        <f>VLOOKUP(A:A,[1]TDSheet!$A:$V,22,0)</f>
        <v>0</v>
      </c>
      <c r="M38" s="16">
        <f>VLOOKUP(A:A,[1]TDSheet!$A:$X,24,0)</f>
        <v>20</v>
      </c>
      <c r="N38" s="16">
        <f>VLOOKUP(A:A,[1]TDSheet!$A:$O,15,0)</f>
        <v>0</v>
      </c>
      <c r="O38" s="16"/>
      <c r="P38" s="16"/>
      <c r="Q38" s="16"/>
      <c r="R38" s="16"/>
      <c r="S38" s="16"/>
      <c r="T38" s="16"/>
      <c r="U38" s="16"/>
      <c r="V38" s="18"/>
      <c r="W38" s="16">
        <f t="shared" si="13"/>
        <v>19.886199999999999</v>
      </c>
      <c r="X38" s="18"/>
      <c r="Y38" s="19">
        <f t="shared" si="14"/>
        <v>8.7123734046725883</v>
      </c>
      <c r="Z38" s="16">
        <f t="shared" si="15"/>
        <v>7.7066508432983678</v>
      </c>
      <c r="AA38" s="16"/>
      <c r="AB38" s="16"/>
      <c r="AC38" s="16"/>
      <c r="AD38" s="16">
        <v>0</v>
      </c>
      <c r="AE38" s="16">
        <f>VLOOKUP(A:A,[1]TDSheet!$A:$AF,32,0)</f>
        <v>51.076599999999999</v>
      </c>
      <c r="AF38" s="16">
        <f>VLOOKUP(A:A,[1]TDSheet!$A:$AG,33,0)</f>
        <v>30.513999999999999</v>
      </c>
      <c r="AG38" s="16">
        <f>VLOOKUP(A:A,[1]TDSheet!$A:$W,23,0)</f>
        <v>23.466999999999999</v>
      </c>
      <c r="AH38" s="16">
        <f>VLOOKUP(A:A,[3]TDSheet!$A:$D,4,0)</f>
        <v>30.062999999999999</v>
      </c>
      <c r="AI38" s="16">
        <f>VLOOKUP(A:A,[1]TDSheet!$A:$AI,35,0)</f>
        <v>0</v>
      </c>
      <c r="AJ38" s="16">
        <f t="shared" si="16"/>
        <v>0</v>
      </c>
      <c r="AK38" s="16">
        <f t="shared" si="17"/>
        <v>0</v>
      </c>
      <c r="AL38" s="16">
        <f t="shared" si="18"/>
        <v>0</v>
      </c>
      <c r="AM38" s="16"/>
      <c r="AN38" s="16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209.005</v>
      </c>
      <c r="D39" s="8">
        <v>2.8719999999999999</v>
      </c>
      <c r="E39" s="8">
        <v>83.278999999999996</v>
      </c>
      <c r="F39" s="8">
        <v>126.444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6">
        <f>VLOOKUP(A:A,[2]TDSheet!$A:$F,6,0)</f>
        <v>96.593999999999994</v>
      </c>
      <c r="K39" s="16">
        <f t="shared" si="12"/>
        <v>-13.314999999999998</v>
      </c>
      <c r="L39" s="16">
        <f>VLOOKUP(A:A,[1]TDSheet!$A:$V,22,0)</f>
        <v>0</v>
      </c>
      <c r="M39" s="16">
        <f>VLOOKUP(A:A,[1]TDSheet!$A:$X,24,0)</f>
        <v>40</v>
      </c>
      <c r="N39" s="16">
        <f>VLOOKUP(A:A,[1]TDSheet!$A:$O,15,0)</f>
        <v>0</v>
      </c>
      <c r="O39" s="16"/>
      <c r="P39" s="16"/>
      <c r="Q39" s="16"/>
      <c r="R39" s="16"/>
      <c r="S39" s="16"/>
      <c r="T39" s="16"/>
      <c r="U39" s="16"/>
      <c r="V39" s="18"/>
      <c r="W39" s="16">
        <f t="shared" si="13"/>
        <v>16.655799999999999</v>
      </c>
      <c r="X39" s="18"/>
      <c r="Y39" s="19">
        <f t="shared" si="14"/>
        <v>9.9931555374103933</v>
      </c>
      <c r="Z39" s="16">
        <f t="shared" si="15"/>
        <v>7.5915897164951556</v>
      </c>
      <c r="AA39" s="16"/>
      <c r="AB39" s="16"/>
      <c r="AC39" s="16"/>
      <c r="AD39" s="16">
        <v>0</v>
      </c>
      <c r="AE39" s="16">
        <f>VLOOKUP(A:A,[1]TDSheet!$A:$AF,32,0)</f>
        <v>40.511800000000001</v>
      </c>
      <c r="AF39" s="16">
        <f>VLOOKUP(A:A,[1]TDSheet!$A:$AG,33,0)</f>
        <v>26.4206</v>
      </c>
      <c r="AG39" s="16">
        <f>VLOOKUP(A:A,[1]TDSheet!$A:$W,23,0)</f>
        <v>20.964599999999997</v>
      </c>
      <c r="AH39" s="16">
        <f>VLOOKUP(A:A,[3]TDSheet!$A:$D,4,0)</f>
        <v>16.513999999999999</v>
      </c>
      <c r="AI39" s="16">
        <f>VLOOKUP(A:A,[1]TDSheet!$A:$AI,35,0)</f>
        <v>0</v>
      </c>
      <c r="AJ39" s="16">
        <f t="shared" si="16"/>
        <v>0</v>
      </c>
      <c r="AK39" s="16">
        <f t="shared" si="17"/>
        <v>0</v>
      </c>
      <c r="AL39" s="16">
        <f t="shared" si="18"/>
        <v>0</v>
      </c>
      <c r="AM39" s="16"/>
      <c r="AN39" s="16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189.96799999999999</v>
      </c>
      <c r="D40" s="8">
        <v>25.814</v>
      </c>
      <c r="E40" s="8">
        <v>83.997</v>
      </c>
      <c r="F40" s="8">
        <v>128.18600000000001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6">
        <f>VLOOKUP(A:A,[2]TDSheet!$A:$F,6,0)</f>
        <v>88.242000000000004</v>
      </c>
      <c r="K40" s="16">
        <f t="shared" si="12"/>
        <v>-4.2450000000000045</v>
      </c>
      <c r="L40" s="16">
        <f>VLOOKUP(A:A,[1]TDSheet!$A:$V,22,0)</f>
        <v>0</v>
      </c>
      <c r="M40" s="16">
        <f>VLOOKUP(A:A,[1]TDSheet!$A:$X,24,0)</f>
        <v>30</v>
      </c>
      <c r="N40" s="16">
        <f>VLOOKUP(A:A,[1]TDSheet!$A:$O,15,0)</f>
        <v>0</v>
      </c>
      <c r="O40" s="16"/>
      <c r="P40" s="16"/>
      <c r="Q40" s="16"/>
      <c r="R40" s="16"/>
      <c r="S40" s="16"/>
      <c r="T40" s="16"/>
      <c r="U40" s="16"/>
      <c r="V40" s="18"/>
      <c r="W40" s="16">
        <f t="shared" si="13"/>
        <v>16.799399999999999</v>
      </c>
      <c r="X40" s="18"/>
      <c r="Y40" s="19">
        <f t="shared" si="14"/>
        <v>9.4161696251056597</v>
      </c>
      <c r="Z40" s="16">
        <f t="shared" si="15"/>
        <v>7.6303915616033917</v>
      </c>
      <c r="AA40" s="16"/>
      <c r="AB40" s="16"/>
      <c r="AC40" s="16"/>
      <c r="AD40" s="16">
        <v>0</v>
      </c>
      <c r="AE40" s="16">
        <f>VLOOKUP(A:A,[1]TDSheet!$A:$AF,32,0)</f>
        <v>37.055599999999998</v>
      </c>
      <c r="AF40" s="16">
        <f>VLOOKUP(A:A,[1]TDSheet!$A:$AG,33,0)</f>
        <v>24.282</v>
      </c>
      <c r="AG40" s="16">
        <f>VLOOKUP(A:A,[1]TDSheet!$A:$W,23,0)</f>
        <v>21.427199999999999</v>
      </c>
      <c r="AH40" s="16">
        <f>VLOOKUP(A:A,[3]TDSheet!$A:$D,4,0)</f>
        <v>25.13</v>
      </c>
      <c r="AI40" s="16">
        <f>VLOOKUP(A:A,[1]TDSheet!$A:$AI,35,0)</f>
        <v>0</v>
      </c>
      <c r="AJ40" s="16">
        <f t="shared" si="16"/>
        <v>0</v>
      </c>
      <c r="AK40" s="16">
        <f t="shared" si="17"/>
        <v>0</v>
      </c>
      <c r="AL40" s="16">
        <f t="shared" si="18"/>
        <v>0</v>
      </c>
      <c r="AM40" s="16"/>
      <c r="AN40" s="16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1992</v>
      </c>
      <c r="D41" s="8">
        <v>3581</v>
      </c>
      <c r="E41" s="20">
        <v>2004</v>
      </c>
      <c r="F41" s="21">
        <v>2067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6">
        <f>VLOOKUP(A:A,[2]TDSheet!$A:$F,6,0)</f>
        <v>1636</v>
      </c>
      <c r="K41" s="16">
        <f t="shared" si="12"/>
        <v>368</v>
      </c>
      <c r="L41" s="16">
        <f>VLOOKUP(A:A,[1]TDSheet!$A:$V,22,0)</f>
        <v>200</v>
      </c>
      <c r="M41" s="16">
        <f>VLOOKUP(A:A,[1]TDSheet!$A:$X,24,0)</f>
        <v>450</v>
      </c>
      <c r="N41" s="16">
        <f>VLOOKUP(A:A,[1]TDSheet!$A:$O,15,0)</f>
        <v>0</v>
      </c>
      <c r="O41" s="16"/>
      <c r="P41" s="16"/>
      <c r="Q41" s="16"/>
      <c r="R41" s="16"/>
      <c r="S41" s="16"/>
      <c r="T41" s="16"/>
      <c r="U41" s="16"/>
      <c r="V41" s="18">
        <v>300</v>
      </c>
      <c r="W41" s="16">
        <f t="shared" si="13"/>
        <v>400.8</v>
      </c>
      <c r="X41" s="18">
        <v>600</v>
      </c>
      <c r="Y41" s="19">
        <f t="shared" si="14"/>
        <v>9.0244510978043913</v>
      </c>
      <c r="Z41" s="16">
        <f t="shared" si="15"/>
        <v>5.1571856287425151</v>
      </c>
      <c r="AA41" s="16"/>
      <c r="AB41" s="16"/>
      <c r="AC41" s="16"/>
      <c r="AD41" s="16">
        <v>0</v>
      </c>
      <c r="AE41" s="16">
        <f>VLOOKUP(A:A,[1]TDSheet!$A:$AF,32,0)</f>
        <v>496.2</v>
      </c>
      <c r="AF41" s="16">
        <f>VLOOKUP(A:A,[1]TDSheet!$A:$AG,33,0)</f>
        <v>438</v>
      </c>
      <c r="AG41" s="16">
        <f>VLOOKUP(A:A,[1]TDSheet!$A:$W,23,0)</f>
        <v>426</v>
      </c>
      <c r="AH41" s="16">
        <f>VLOOKUP(A:A,[3]TDSheet!$A:$D,4,0)</f>
        <v>451</v>
      </c>
      <c r="AI41" s="16" t="str">
        <f>VLOOKUP(A:A,[1]TDSheet!$A:$AI,35,0)</f>
        <v>оконч</v>
      </c>
      <c r="AJ41" s="16">
        <f t="shared" si="16"/>
        <v>0</v>
      </c>
      <c r="AK41" s="16">
        <f t="shared" si="17"/>
        <v>105</v>
      </c>
      <c r="AL41" s="16">
        <f t="shared" si="18"/>
        <v>210</v>
      </c>
      <c r="AM41" s="16"/>
      <c r="AN41" s="16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4012</v>
      </c>
      <c r="D42" s="8">
        <v>6263</v>
      </c>
      <c r="E42" s="20">
        <v>3971</v>
      </c>
      <c r="F42" s="21">
        <v>2454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6">
        <f>VLOOKUP(A:A,[2]TDSheet!$A:$F,6,0)</f>
        <v>2901</v>
      </c>
      <c r="K42" s="16">
        <f t="shared" si="12"/>
        <v>1070</v>
      </c>
      <c r="L42" s="16">
        <f>VLOOKUP(A:A,[1]TDSheet!$A:$V,22,0)</f>
        <v>1100</v>
      </c>
      <c r="M42" s="16">
        <f>VLOOKUP(A:A,[1]TDSheet!$A:$X,24,0)</f>
        <v>1050</v>
      </c>
      <c r="N42" s="16">
        <f>VLOOKUP(A:A,[1]TDSheet!$A:$O,15,0)</f>
        <v>0</v>
      </c>
      <c r="O42" s="16"/>
      <c r="P42" s="16"/>
      <c r="Q42" s="16"/>
      <c r="R42" s="16"/>
      <c r="S42" s="16"/>
      <c r="T42" s="16">
        <v>732</v>
      </c>
      <c r="U42" s="16"/>
      <c r="V42" s="18">
        <v>400</v>
      </c>
      <c r="W42" s="16">
        <f t="shared" si="13"/>
        <v>671.8</v>
      </c>
      <c r="X42" s="18">
        <v>1100</v>
      </c>
      <c r="Y42" s="19">
        <f t="shared" si="14"/>
        <v>9.0860375111640383</v>
      </c>
      <c r="Z42" s="16">
        <f t="shared" si="15"/>
        <v>3.6528728788329863</v>
      </c>
      <c r="AA42" s="16"/>
      <c r="AB42" s="16"/>
      <c r="AC42" s="16"/>
      <c r="AD42" s="16">
        <f>VLOOKUP(A:A,[4]TDSheet!$A:$D,4,0)</f>
        <v>612</v>
      </c>
      <c r="AE42" s="16">
        <f>VLOOKUP(A:A,[1]TDSheet!$A:$AF,32,0)</f>
        <v>776.4</v>
      </c>
      <c r="AF42" s="16">
        <f>VLOOKUP(A:A,[1]TDSheet!$A:$AG,33,0)</f>
        <v>687</v>
      </c>
      <c r="AG42" s="16">
        <f>VLOOKUP(A:A,[1]TDSheet!$A:$W,23,0)</f>
        <v>687.8</v>
      </c>
      <c r="AH42" s="16">
        <f>VLOOKUP(A:A,[3]TDSheet!$A:$D,4,0)</f>
        <v>454</v>
      </c>
      <c r="AI42" s="16">
        <f>VLOOKUP(A:A,[1]TDSheet!$A:$AI,35,0)</f>
        <v>0</v>
      </c>
      <c r="AJ42" s="16">
        <f t="shared" si="16"/>
        <v>292.8</v>
      </c>
      <c r="AK42" s="16">
        <f t="shared" si="17"/>
        <v>160</v>
      </c>
      <c r="AL42" s="16">
        <f t="shared" si="18"/>
        <v>440</v>
      </c>
      <c r="AM42" s="16"/>
      <c r="AN42" s="16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1573</v>
      </c>
      <c r="D43" s="8">
        <v>8235</v>
      </c>
      <c r="E43" s="8">
        <v>7093</v>
      </c>
      <c r="F43" s="8">
        <v>2667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6">
        <f>VLOOKUP(A:A,[2]TDSheet!$A:$F,6,0)</f>
        <v>7120</v>
      </c>
      <c r="K43" s="16">
        <f t="shared" si="12"/>
        <v>-27</v>
      </c>
      <c r="L43" s="16">
        <f>VLOOKUP(A:A,[1]TDSheet!$A:$V,22,0)</f>
        <v>1100</v>
      </c>
      <c r="M43" s="16">
        <f>VLOOKUP(A:A,[1]TDSheet!$A:$X,24,0)</f>
        <v>1200</v>
      </c>
      <c r="N43" s="16">
        <f>VLOOKUP(A:A,[1]TDSheet!$A:$O,15,0)</f>
        <v>0</v>
      </c>
      <c r="O43" s="16"/>
      <c r="P43" s="16"/>
      <c r="Q43" s="16"/>
      <c r="R43" s="16"/>
      <c r="S43" s="16"/>
      <c r="T43" s="16">
        <v>1800</v>
      </c>
      <c r="U43" s="16"/>
      <c r="V43" s="18">
        <v>1500</v>
      </c>
      <c r="W43" s="16">
        <f t="shared" si="13"/>
        <v>864.6</v>
      </c>
      <c r="X43" s="18">
        <v>1400</v>
      </c>
      <c r="Y43" s="19">
        <f t="shared" si="14"/>
        <v>9.0990053203793657</v>
      </c>
      <c r="Z43" s="16">
        <f t="shared" si="15"/>
        <v>3.0846634281748786</v>
      </c>
      <c r="AA43" s="16"/>
      <c r="AB43" s="16"/>
      <c r="AC43" s="16"/>
      <c r="AD43" s="16">
        <f>VLOOKUP(A:A,[4]TDSheet!$A:$D,4,0)</f>
        <v>2770</v>
      </c>
      <c r="AE43" s="16">
        <f>VLOOKUP(A:A,[1]TDSheet!$A:$AF,32,0)</f>
        <v>735.8</v>
      </c>
      <c r="AF43" s="16">
        <f>VLOOKUP(A:A,[1]TDSheet!$A:$AG,33,0)</f>
        <v>651.6</v>
      </c>
      <c r="AG43" s="16">
        <f>VLOOKUP(A:A,[1]TDSheet!$A:$W,23,0)</f>
        <v>835.2</v>
      </c>
      <c r="AH43" s="16">
        <f>VLOOKUP(A:A,[3]TDSheet!$A:$D,4,0)</f>
        <v>1038</v>
      </c>
      <c r="AI43" s="16" t="str">
        <f>VLOOKUP(A:A,[1]TDSheet!$A:$AI,35,0)</f>
        <v>продокт</v>
      </c>
      <c r="AJ43" s="16">
        <f t="shared" si="16"/>
        <v>810</v>
      </c>
      <c r="AK43" s="16">
        <f t="shared" si="17"/>
        <v>675</v>
      </c>
      <c r="AL43" s="16">
        <f t="shared" si="18"/>
        <v>630</v>
      </c>
      <c r="AM43" s="16"/>
      <c r="AN43" s="16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549.73299999999995</v>
      </c>
      <c r="D44" s="8">
        <v>620.25</v>
      </c>
      <c r="E44" s="8">
        <v>661.16399999999999</v>
      </c>
      <c r="F44" s="8">
        <v>498.36099999999999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6">
        <f>VLOOKUP(A:A,[2]TDSheet!$A:$F,6,0)</f>
        <v>618.64700000000005</v>
      </c>
      <c r="K44" s="16">
        <f t="shared" si="12"/>
        <v>42.516999999999939</v>
      </c>
      <c r="L44" s="16">
        <f>VLOOKUP(A:A,[1]TDSheet!$A:$V,22,0)</f>
        <v>120</v>
      </c>
      <c r="M44" s="16">
        <f>VLOOKUP(A:A,[1]TDSheet!$A:$X,24,0)</f>
        <v>180</v>
      </c>
      <c r="N44" s="16">
        <f>VLOOKUP(A:A,[1]TDSheet!$A:$O,15,0)</f>
        <v>0</v>
      </c>
      <c r="O44" s="16"/>
      <c r="P44" s="16"/>
      <c r="Q44" s="16"/>
      <c r="R44" s="16"/>
      <c r="S44" s="16"/>
      <c r="T44" s="16"/>
      <c r="U44" s="16"/>
      <c r="V44" s="18">
        <v>200</v>
      </c>
      <c r="W44" s="16">
        <f t="shared" si="13"/>
        <v>132.2328</v>
      </c>
      <c r="X44" s="18">
        <v>200</v>
      </c>
      <c r="Y44" s="19">
        <f t="shared" si="14"/>
        <v>9.0625094530252692</v>
      </c>
      <c r="Z44" s="16">
        <f t="shared" si="15"/>
        <v>3.7688153014985692</v>
      </c>
      <c r="AA44" s="16"/>
      <c r="AB44" s="16"/>
      <c r="AC44" s="16"/>
      <c r="AD44" s="16">
        <v>0</v>
      </c>
      <c r="AE44" s="16">
        <f>VLOOKUP(A:A,[1]TDSheet!$A:$AF,32,0)</f>
        <v>134.04000000000002</v>
      </c>
      <c r="AF44" s="16">
        <f>VLOOKUP(A:A,[1]TDSheet!$A:$AG,33,0)</f>
        <v>134.10160000000002</v>
      </c>
      <c r="AG44" s="16">
        <f>VLOOKUP(A:A,[1]TDSheet!$A:$W,23,0)</f>
        <v>124.8472</v>
      </c>
      <c r="AH44" s="16">
        <f>VLOOKUP(A:A,[3]TDSheet!$A:$D,4,0)</f>
        <v>161.672</v>
      </c>
      <c r="AI44" s="16">
        <f>VLOOKUP(A:A,[1]TDSheet!$A:$AI,35,0)</f>
        <v>0</v>
      </c>
      <c r="AJ44" s="16">
        <f t="shared" si="16"/>
        <v>0</v>
      </c>
      <c r="AK44" s="16">
        <f t="shared" si="17"/>
        <v>200</v>
      </c>
      <c r="AL44" s="16">
        <f t="shared" si="18"/>
        <v>200</v>
      </c>
      <c r="AM44" s="16"/>
      <c r="AN44" s="16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2707</v>
      </c>
      <c r="D45" s="8">
        <v>31</v>
      </c>
      <c r="E45" s="8">
        <v>594</v>
      </c>
      <c r="F45" s="8">
        <v>2122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6">
        <f>VLOOKUP(A:A,[2]TDSheet!$A:$F,6,0)</f>
        <v>617</v>
      </c>
      <c r="K45" s="16">
        <f t="shared" si="12"/>
        <v>-23</v>
      </c>
      <c r="L45" s="16">
        <f>VLOOKUP(A:A,[1]TDSheet!$A:$V,22,0)</f>
        <v>0</v>
      </c>
      <c r="M45" s="16">
        <f>VLOOKUP(A:A,[1]TDSheet!$A:$X,24,0)</f>
        <v>0</v>
      </c>
      <c r="N45" s="16">
        <f>VLOOKUP(A:A,[1]TDSheet!$A:$O,15,0)</f>
        <v>0</v>
      </c>
      <c r="O45" s="16"/>
      <c r="P45" s="16"/>
      <c r="Q45" s="16"/>
      <c r="R45" s="16"/>
      <c r="S45" s="16"/>
      <c r="T45" s="16"/>
      <c r="U45" s="16"/>
      <c r="V45" s="18"/>
      <c r="W45" s="16">
        <f t="shared" si="13"/>
        <v>118.8</v>
      </c>
      <c r="X45" s="18">
        <v>500</v>
      </c>
      <c r="Y45" s="19">
        <f t="shared" si="14"/>
        <v>22.070707070707073</v>
      </c>
      <c r="Z45" s="16">
        <f t="shared" si="15"/>
        <v>17.861952861952862</v>
      </c>
      <c r="AA45" s="16"/>
      <c r="AB45" s="16"/>
      <c r="AC45" s="16"/>
      <c r="AD45" s="16">
        <v>0</v>
      </c>
      <c r="AE45" s="16">
        <f>VLOOKUP(A:A,[1]TDSheet!$A:$AF,32,0)</f>
        <v>176.6</v>
      </c>
      <c r="AF45" s="16">
        <f>VLOOKUP(A:A,[1]TDSheet!$A:$AG,33,0)</f>
        <v>116.2</v>
      </c>
      <c r="AG45" s="16">
        <f>VLOOKUP(A:A,[1]TDSheet!$A:$W,23,0)</f>
        <v>93.2</v>
      </c>
      <c r="AH45" s="16">
        <f>VLOOKUP(A:A,[3]TDSheet!$A:$D,4,0)</f>
        <v>151</v>
      </c>
      <c r="AI45" s="16">
        <f>VLOOKUP(A:A,[1]TDSheet!$A:$AI,35,0)</f>
        <v>0</v>
      </c>
      <c r="AJ45" s="16">
        <f t="shared" si="16"/>
        <v>0</v>
      </c>
      <c r="AK45" s="16">
        <f t="shared" si="17"/>
        <v>0</v>
      </c>
      <c r="AL45" s="16">
        <f t="shared" si="18"/>
        <v>50</v>
      </c>
      <c r="AM45" s="16"/>
      <c r="AN45" s="16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1498</v>
      </c>
      <c r="D46" s="8">
        <v>649</v>
      </c>
      <c r="E46" s="8">
        <v>1085</v>
      </c>
      <c r="F46" s="8">
        <v>1020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6">
        <f>VLOOKUP(A:A,[2]TDSheet!$A:$F,6,0)</f>
        <v>1122</v>
      </c>
      <c r="K46" s="16">
        <f t="shared" si="12"/>
        <v>-37</v>
      </c>
      <c r="L46" s="16">
        <f>VLOOKUP(A:A,[1]TDSheet!$A:$V,22,0)</f>
        <v>220</v>
      </c>
      <c r="M46" s="16">
        <f>VLOOKUP(A:A,[1]TDSheet!$A:$X,24,0)</f>
        <v>350</v>
      </c>
      <c r="N46" s="16">
        <f>VLOOKUP(A:A,[1]TDSheet!$A:$O,15,0)</f>
        <v>0</v>
      </c>
      <c r="O46" s="16"/>
      <c r="P46" s="16"/>
      <c r="Q46" s="16"/>
      <c r="R46" s="16"/>
      <c r="S46" s="16"/>
      <c r="T46" s="16"/>
      <c r="U46" s="16"/>
      <c r="V46" s="18"/>
      <c r="W46" s="16">
        <f t="shared" si="13"/>
        <v>217</v>
      </c>
      <c r="X46" s="18">
        <v>400</v>
      </c>
      <c r="Y46" s="19">
        <f t="shared" si="14"/>
        <v>9.1705069124423968</v>
      </c>
      <c r="Z46" s="16">
        <f t="shared" si="15"/>
        <v>4.7004608294930872</v>
      </c>
      <c r="AA46" s="16"/>
      <c r="AB46" s="16"/>
      <c r="AC46" s="16"/>
      <c r="AD46" s="16">
        <v>0</v>
      </c>
      <c r="AE46" s="16">
        <f>VLOOKUP(A:A,[1]TDSheet!$A:$AF,32,0)</f>
        <v>328.4</v>
      </c>
      <c r="AF46" s="16">
        <f>VLOOKUP(A:A,[1]TDSheet!$A:$AG,33,0)</f>
        <v>225.4</v>
      </c>
      <c r="AG46" s="16">
        <f>VLOOKUP(A:A,[1]TDSheet!$A:$W,23,0)</f>
        <v>232.4</v>
      </c>
      <c r="AH46" s="16">
        <f>VLOOKUP(A:A,[3]TDSheet!$A:$D,4,0)</f>
        <v>266</v>
      </c>
      <c r="AI46" s="16">
        <f>VLOOKUP(A:A,[1]TDSheet!$A:$AI,35,0)</f>
        <v>0</v>
      </c>
      <c r="AJ46" s="16">
        <f t="shared" si="16"/>
        <v>0</v>
      </c>
      <c r="AK46" s="16">
        <f t="shared" si="17"/>
        <v>0</v>
      </c>
      <c r="AL46" s="16">
        <f t="shared" si="18"/>
        <v>140</v>
      </c>
      <c r="AM46" s="16"/>
      <c r="AN46" s="16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136.00200000000001</v>
      </c>
      <c r="D47" s="8">
        <v>260.74099999999999</v>
      </c>
      <c r="E47" s="8">
        <v>216.77699999999999</v>
      </c>
      <c r="F47" s="8">
        <v>164.77099999999999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6">
        <f>VLOOKUP(A:A,[2]TDSheet!$A:$F,6,0)</f>
        <v>223.148</v>
      </c>
      <c r="K47" s="16">
        <f t="shared" si="12"/>
        <v>-6.3710000000000093</v>
      </c>
      <c r="L47" s="16">
        <f>VLOOKUP(A:A,[1]TDSheet!$A:$V,22,0)</f>
        <v>50</v>
      </c>
      <c r="M47" s="16">
        <f>VLOOKUP(A:A,[1]TDSheet!$A:$X,24,0)</f>
        <v>60</v>
      </c>
      <c r="N47" s="16">
        <f>VLOOKUP(A:A,[1]TDSheet!$A:$O,15,0)</f>
        <v>0</v>
      </c>
      <c r="O47" s="16"/>
      <c r="P47" s="16"/>
      <c r="Q47" s="16"/>
      <c r="R47" s="16"/>
      <c r="S47" s="16"/>
      <c r="T47" s="16"/>
      <c r="U47" s="16"/>
      <c r="V47" s="18">
        <v>50</v>
      </c>
      <c r="W47" s="16">
        <f t="shared" si="13"/>
        <v>43.355399999999996</v>
      </c>
      <c r="X47" s="18">
        <v>80</v>
      </c>
      <c r="Y47" s="19">
        <f t="shared" si="14"/>
        <v>9.3361149937493373</v>
      </c>
      <c r="Z47" s="16">
        <f t="shared" si="15"/>
        <v>3.8004723748368141</v>
      </c>
      <c r="AA47" s="16"/>
      <c r="AB47" s="16"/>
      <c r="AC47" s="16"/>
      <c r="AD47" s="16">
        <v>0</v>
      </c>
      <c r="AE47" s="16">
        <f>VLOOKUP(A:A,[1]TDSheet!$A:$AF,32,0)</f>
        <v>49.6496</v>
      </c>
      <c r="AF47" s="16">
        <f>VLOOKUP(A:A,[1]TDSheet!$A:$AG,33,0)</f>
        <v>37.908799999999999</v>
      </c>
      <c r="AG47" s="16">
        <f>VLOOKUP(A:A,[1]TDSheet!$A:$W,23,0)</f>
        <v>42.389400000000002</v>
      </c>
      <c r="AH47" s="16">
        <f>VLOOKUP(A:A,[3]TDSheet!$A:$D,4,0)</f>
        <v>51.896000000000001</v>
      </c>
      <c r="AI47" s="16">
        <f>VLOOKUP(A:A,[1]TDSheet!$A:$AI,35,0)</f>
        <v>0</v>
      </c>
      <c r="AJ47" s="16">
        <f t="shared" si="16"/>
        <v>0</v>
      </c>
      <c r="AK47" s="16">
        <f t="shared" si="17"/>
        <v>50</v>
      </c>
      <c r="AL47" s="16">
        <f t="shared" si="18"/>
        <v>80</v>
      </c>
      <c r="AM47" s="16"/>
      <c r="AN47" s="16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1736</v>
      </c>
      <c r="D48" s="8">
        <v>1225</v>
      </c>
      <c r="E48" s="8">
        <v>1729</v>
      </c>
      <c r="F48" s="8">
        <v>1159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6">
        <f>VLOOKUP(A:A,[2]TDSheet!$A:$F,6,0)</f>
        <v>1786</v>
      </c>
      <c r="K48" s="16">
        <f t="shared" si="12"/>
        <v>-57</v>
      </c>
      <c r="L48" s="16">
        <f>VLOOKUP(A:A,[1]TDSheet!$A:$V,22,0)</f>
        <v>500</v>
      </c>
      <c r="M48" s="16">
        <f>VLOOKUP(A:A,[1]TDSheet!$A:$X,24,0)</f>
        <v>500</v>
      </c>
      <c r="N48" s="16">
        <f>VLOOKUP(A:A,[1]TDSheet!$A:$O,15,0)</f>
        <v>0</v>
      </c>
      <c r="O48" s="16"/>
      <c r="P48" s="16"/>
      <c r="Q48" s="16"/>
      <c r="R48" s="16"/>
      <c r="S48" s="16"/>
      <c r="T48" s="16"/>
      <c r="U48" s="16"/>
      <c r="V48" s="18">
        <v>450</v>
      </c>
      <c r="W48" s="16">
        <f t="shared" si="13"/>
        <v>345.8</v>
      </c>
      <c r="X48" s="18">
        <v>500</v>
      </c>
      <c r="Y48" s="19">
        <f t="shared" si="14"/>
        <v>8.9907460960092536</v>
      </c>
      <c r="Z48" s="16">
        <f t="shared" si="15"/>
        <v>3.3516483516483517</v>
      </c>
      <c r="AA48" s="16"/>
      <c r="AB48" s="16"/>
      <c r="AC48" s="16"/>
      <c r="AD48" s="16">
        <v>0</v>
      </c>
      <c r="AE48" s="16">
        <f>VLOOKUP(A:A,[1]TDSheet!$A:$AF,32,0)</f>
        <v>365.4</v>
      </c>
      <c r="AF48" s="16">
        <f>VLOOKUP(A:A,[1]TDSheet!$A:$AG,33,0)</f>
        <v>336.2</v>
      </c>
      <c r="AG48" s="16">
        <f>VLOOKUP(A:A,[1]TDSheet!$A:$W,23,0)</f>
        <v>340.4</v>
      </c>
      <c r="AH48" s="16">
        <f>VLOOKUP(A:A,[3]TDSheet!$A:$D,4,0)</f>
        <v>446</v>
      </c>
      <c r="AI48" s="16" t="e">
        <f>VLOOKUP(A:A,[1]TDSheet!$A:$AI,35,0)</f>
        <v>#N/A</v>
      </c>
      <c r="AJ48" s="16">
        <f t="shared" si="16"/>
        <v>0</v>
      </c>
      <c r="AK48" s="16">
        <f t="shared" si="17"/>
        <v>180</v>
      </c>
      <c r="AL48" s="16">
        <f t="shared" si="18"/>
        <v>200</v>
      </c>
      <c r="AM48" s="16"/>
      <c r="AN48" s="16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2529</v>
      </c>
      <c r="D49" s="8">
        <v>2179</v>
      </c>
      <c r="E49" s="8">
        <v>2858</v>
      </c>
      <c r="F49" s="8">
        <v>1776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6">
        <f>VLOOKUP(A:A,[2]TDSheet!$A:$F,6,0)</f>
        <v>2886</v>
      </c>
      <c r="K49" s="16">
        <f t="shared" si="12"/>
        <v>-28</v>
      </c>
      <c r="L49" s="16">
        <f>VLOOKUP(A:A,[1]TDSheet!$A:$V,22,0)</f>
        <v>800</v>
      </c>
      <c r="M49" s="16">
        <f>VLOOKUP(A:A,[1]TDSheet!$A:$X,24,0)</f>
        <v>800</v>
      </c>
      <c r="N49" s="16">
        <f>VLOOKUP(A:A,[1]TDSheet!$A:$O,15,0)</f>
        <v>0</v>
      </c>
      <c r="O49" s="16"/>
      <c r="P49" s="16"/>
      <c r="Q49" s="16"/>
      <c r="R49" s="16"/>
      <c r="S49" s="16"/>
      <c r="T49" s="16"/>
      <c r="U49" s="16"/>
      <c r="V49" s="18">
        <v>900</v>
      </c>
      <c r="W49" s="16">
        <f t="shared" si="13"/>
        <v>571.6</v>
      </c>
      <c r="X49" s="18">
        <v>900</v>
      </c>
      <c r="Y49" s="19">
        <f t="shared" si="14"/>
        <v>9.0552834149755075</v>
      </c>
      <c r="Z49" s="16">
        <f t="shared" si="15"/>
        <v>3.1070678796361091</v>
      </c>
      <c r="AA49" s="16"/>
      <c r="AB49" s="16"/>
      <c r="AC49" s="16"/>
      <c r="AD49" s="16">
        <v>0</v>
      </c>
      <c r="AE49" s="16">
        <f>VLOOKUP(A:A,[1]TDSheet!$A:$AF,32,0)</f>
        <v>587.6</v>
      </c>
      <c r="AF49" s="16">
        <f>VLOOKUP(A:A,[1]TDSheet!$A:$AG,33,0)</f>
        <v>540.4</v>
      </c>
      <c r="AG49" s="16">
        <f>VLOOKUP(A:A,[1]TDSheet!$A:$W,23,0)</f>
        <v>548.79999999999995</v>
      </c>
      <c r="AH49" s="16">
        <f>VLOOKUP(A:A,[3]TDSheet!$A:$D,4,0)</f>
        <v>690</v>
      </c>
      <c r="AI49" s="16" t="e">
        <f>VLOOKUP(A:A,[1]TDSheet!$A:$AI,35,0)</f>
        <v>#N/A</v>
      </c>
      <c r="AJ49" s="16">
        <f t="shared" si="16"/>
        <v>0</v>
      </c>
      <c r="AK49" s="16">
        <f t="shared" si="17"/>
        <v>360</v>
      </c>
      <c r="AL49" s="16">
        <f t="shared" si="18"/>
        <v>360</v>
      </c>
      <c r="AM49" s="16"/>
      <c r="AN49" s="16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81.52</v>
      </c>
      <c r="D50" s="8">
        <v>79.019000000000005</v>
      </c>
      <c r="E50" s="8">
        <v>86.221000000000004</v>
      </c>
      <c r="F50" s="8">
        <v>69.173000000000002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6">
        <f>VLOOKUP(A:A,[2]TDSheet!$A:$F,6,0)</f>
        <v>94.703000000000003</v>
      </c>
      <c r="K50" s="16">
        <f t="shared" si="12"/>
        <v>-8.4819999999999993</v>
      </c>
      <c r="L50" s="16">
        <f>VLOOKUP(A:A,[1]TDSheet!$A:$V,22,0)</f>
        <v>70</v>
      </c>
      <c r="M50" s="16">
        <f>VLOOKUP(A:A,[1]TDSheet!$A:$X,24,0)</f>
        <v>30</v>
      </c>
      <c r="N50" s="16">
        <f>VLOOKUP(A:A,[1]TDSheet!$A:$O,15,0)</f>
        <v>0</v>
      </c>
      <c r="O50" s="16"/>
      <c r="P50" s="16"/>
      <c r="Q50" s="16"/>
      <c r="R50" s="16"/>
      <c r="S50" s="16"/>
      <c r="T50" s="16"/>
      <c r="U50" s="16"/>
      <c r="V50" s="18"/>
      <c r="W50" s="16">
        <f t="shared" si="13"/>
        <v>17.244199999999999</v>
      </c>
      <c r="X50" s="18"/>
      <c r="Y50" s="19">
        <f t="shared" si="14"/>
        <v>9.8104290138133408</v>
      </c>
      <c r="Z50" s="16">
        <f t="shared" si="15"/>
        <v>4.0113777386019649</v>
      </c>
      <c r="AA50" s="16"/>
      <c r="AB50" s="16"/>
      <c r="AC50" s="16"/>
      <c r="AD50" s="16">
        <v>0</v>
      </c>
      <c r="AE50" s="16">
        <f>VLOOKUP(A:A,[1]TDSheet!$A:$AF,32,0)</f>
        <v>18.778200000000002</v>
      </c>
      <c r="AF50" s="16">
        <f>VLOOKUP(A:A,[1]TDSheet!$A:$AG,33,0)</f>
        <v>13.768799999999999</v>
      </c>
      <c r="AG50" s="16">
        <f>VLOOKUP(A:A,[1]TDSheet!$A:$W,23,0)</f>
        <v>21.2654</v>
      </c>
      <c r="AH50" s="16">
        <f>VLOOKUP(A:A,[3]TDSheet!$A:$D,4,0)</f>
        <v>13.173</v>
      </c>
      <c r="AI50" s="16">
        <f>VLOOKUP(A:A,[1]TDSheet!$A:$AI,35,0)</f>
        <v>0</v>
      </c>
      <c r="AJ50" s="16">
        <f t="shared" si="16"/>
        <v>0</v>
      </c>
      <c r="AK50" s="16">
        <f t="shared" si="17"/>
        <v>0</v>
      </c>
      <c r="AL50" s="16">
        <f t="shared" si="18"/>
        <v>0</v>
      </c>
      <c r="AM50" s="16"/>
      <c r="AN50" s="16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154.25200000000001</v>
      </c>
      <c r="D51" s="8">
        <v>323.99799999999999</v>
      </c>
      <c r="E51" s="8">
        <v>184.541</v>
      </c>
      <c r="F51" s="8">
        <v>155.393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6">
        <f>VLOOKUP(A:A,[2]TDSheet!$A:$F,6,0)</f>
        <v>191.51499999999999</v>
      </c>
      <c r="K51" s="16">
        <f t="shared" si="12"/>
        <v>-6.9739999999999895</v>
      </c>
      <c r="L51" s="16">
        <f>VLOOKUP(A:A,[1]TDSheet!$A:$V,22,0)</f>
        <v>120</v>
      </c>
      <c r="M51" s="16">
        <f>VLOOKUP(A:A,[1]TDSheet!$A:$X,24,0)</f>
        <v>80</v>
      </c>
      <c r="N51" s="16">
        <f>VLOOKUP(A:A,[1]TDSheet!$A:$O,15,0)</f>
        <v>0</v>
      </c>
      <c r="O51" s="16"/>
      <c r="P51" s="16"/>
      <c r="Q51" s="16"/>
      <c r="R51" s="16"/>
      <c r="S51" s="16"/>
      <c r="T51" s="16"/>
      <c r="U51" s="16"/>
      <c r="V51" s="18"/>
      <c r="W51" s="16">
        <f t="shared" si="13"/>
        <v>36.908200000000001</v>
      </c>
      <c r="X51" s="18"/>
      <c r="Y51" s="19">
        <f t="shared" si="14"/>
        <v>9.6291068109525799</v>
      </c>
      <c r="Z51" s="16">
        <f t="shared" si="15"/>
        <v>4.2102567993020523</v>
      </c>
      <c r="AA51" s="16"/>
      <c r="AB51" s="16"/>
      <c r="AC51" s="16"/>
      <c r="AD51" s="16">
        <v>0</v>
      </c>
      <c r="AE51" s="16">
        <f>VLOOKUP(A:A,[1]TDSheet!$A:$AF,32,0)</f>
        <v>39.427800000000005</v>
      </c>
      <c r="AF51" s="16">
        <f>VLOOKUP(A:A,[1]TDSheet!$A:$AG,33,0)</f>
        <v>31.725999999999999</v>
      </c>
      <c r="AG51" s="16">
        <f>VLOOKUP(A:A,[1]TDSheet!$A:$W,23,0)</f>
        <v>43.992599999999996</v>
      </c>
      <c r="AH51" s="16">
        <f>VLOOKUP(A:A,[3]TDSheet!$A:$D,4,0)</f>
        <v>28.233000000000001</v>
      </c>
      <c r="AI51" s="16">
        <f>VLOOKUP(A:A,[1]TDSheet!$A:$AI,35,0)</f>
        <v>0</v>
      </c>
      <c r="AJ51" s="16">
        <f t="shared" si="16"/>
        <v>0</v>
      </c>
      <c r="AK51" s="16">
        <f t="shared" si="17"/>
        <v>0</v>
      </c>
      <c r="AL51" s="16">
        <f t="shared" si="18"/>
        <v>0</v>
      </c>
      <c r="AM51" s="16"/>
      <c r="AN51" s="16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1348</v>
      </c>
      <c r="D52" s="8">
        <v>1140</v>
      </c>
      <c r="E52" s="8">
        <v>1175</v>
      </c>
      <c r="F52" s="8">
        <v>1190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6">
        <f>VLOOKUP(A:A,[2]TDSheet!$A:$F,6,0)</f>
        <v>1205</v>
      </c>
      <c r="K52" s="16">
        <f t="shared" si="12"/>
        <v>-30</v>
      </c>
      <c r="L52" s="16">
        <f>VLOOKUP(A:A,[1]TDSheet!$A:$V,22,0)</f>
        <v>220</v>
      </c>
      <c r="M52" s="16">
        <f>VLOOKUP(A:A,[1]TDSheet!$A:$X,24,0)</f>
        <v>400</v>
      </c>
      <c r="N52" s="16">
        <f>VLOOKUP(A:A,[1]TDSheet!$A:$O,15,0)</f>
        <v>0</v>
      </c>
      <c r="O52" s="16"/>
      <c r="P52" s="16"/>
      <c r="Q52" s="16"/>
      <c r="R52" s="16"/>
      <c r="S52" s="16"/>
      <c r="T52" s="16"/>
      <c r="U52" s="16"/>
      <c r="V52" s="18"/>
      <c r="W52" s="16">
        <f t="shared" si="13"/>
        <v>235</v>
      </c>
      <c r="X52" s="18">
        <v>300</v>
      </c>
      <c r="Y52" s="19">
        <f t="shared" si="14"/>
        <v>8.9787234042553195</v>
      </c>
      <c r="Z52" s="16">
        <f t="shared" si="15"/>
        <v>5.0638297872340425</v>
      </c>
      <c r="AA52" s="16"/>
      <c r="AB52" s="16"/>
      <c r="AC52" s="16"/>
      <c r="AD52" s="16">
        <v>0</v>
      </c>
      <c r="AE52" s="16">
        <f>VLOOKUP(A:A,[1]TDSheet!$A:$AF,32,0)</f>
        <v>313.39999999999998</v>
      </c>
      <c r="AF52" s="16">
        <f>VLOOKUP(A:A,[1]TDSheet!$A:$AG,33,0)</f>
        <v>267.39999999999998</v>
      </c>
      <c r="AG52" s="16">
        <f>VLOOKUP(A:A,[1]TDSheet!$A:$W,23,0)</f>
        <v>261.2</v>
      </c>
      <c r="AH52" s="16">
        <f>VLOOKUP(A:A,[3]TDSheet!$A:$D,4,0)</f>
        <v>279</v>
      </c>
      <c r="AI52" s="16">
        <f>VLOOKUP(A:A,[1]TDSheet!$A:$AI,35,0)</f>
        <v>0</v>
      </c>
      <c r="AJ52" s="16">
        <f t="shared" si="16"/>
        <v>0</v>
      </c>
      <c r="AK52" s="16">
        <f t="shared" si="17"/>
        <v>0</v>
      </c>
      <c r="AL52" s="16">
        <f t="shared" si="18"/>
        <v>105</v>
      </c>
      <c r="AM52" s="16"/>
      <c r="AN52" s="16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2148</v>
      </c>
      <c r="D53" s="8">
        <v>1162</v>
      </c>
      <c r="E53" s="8">
        <v>1788</v>
      </c>
      <c r="F53" s="8">
        <v>1473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6">
        <f>VLOOKUP(A:A,[2]TDSheet!$A:$F,6,0)</f>
        <v>1827</v>
      </c>
      <c r="K53" s="16">
        <f t="shared" si="12"/>
        <v>-39</v>
      </c>
      <c r="L53" s="16">
        <f>VLOOKUP(A:A,[1]TDSheet!$A:$V,22,0)</f>
        <v>400</v>
      </c>
      <c r="M53" s="16">
        <f>VLOOKUP(A:A,[1]TDSheet!$A:$X,24,0)</f>
        <v>550</v>
      </c>
      <c r="N53" s="16">
        <f>VLOOKUP(A:A,[1]TDSheet!$A:$O,15,0)</f>
        <v>0</v>
      </c>
      <c r="O53" s="16"/>
      <c r="P53" s="16"/>
      <c r="Q53" s="16"/>
      <c r="R53" s="16"/>
      <c r="S53" s="16"/>
      <c r="T53" s="16"/>
      <c r="U53" s="16"/>
      <c r="V53" s="18">
        <v>300</v>
      </c>
      <c r="W53" s="16">
        <f t="shared" si="13"/>
        <v>357.6</v>
      </c>
      <c r="X53" s="18">
        <v>500</v>
      </c>
      <c r="Y53" s="19">
        <f t="shared" si="14"/>
        <v>9.0128635346756152</v>
      </c>
      <c r="Z53" s="16">
        <f t="shared" si="15"/>
        <v>4.1191275167785228</v>
      </c>
      <c r="AA53" s="16"/>
      <c r="AB53" s="16"/>
      <c r="AC53" s="16"/>
      <c r="AD53" s="16">
        <v>0</v>
      </c>
      <c r="AE53" s="16">
        <f>VLOOKUP(A:A,[1]TDSheet!$A:$AF,32,0)</f>
        <v>459.6</v>
      </c>
      <c r="AF53" s="16">
        <f>VLOOKUP(A:A,[1]TDSheet!$A:$AG,33,0)</f>
        <v>387.6</v>
      </c>
      <c r="AG53" s="16">
        <f>VLOOKUP(A:A,[1]TDSheet!$A:$W,23,0)</f>
        <v>367.2</v>
      </c>
      <c r="AH53" s="16">
        <f>VLOOKUP(A:A,[3]TDSheet!$A:$D,4,0)</f>
        <v>444</v>
      </c>
      <c r="AI53" s="16">
        <f>VLOOKUP(A:A,[1]TDSheet!$A:$AI,35,0)</f>
        <v>0</v>
      </c>
      <c r="AJ53" s="16">
        <f t="shared" si="16"/>
        <v>0</v>
      </c>
      <c r="AK53" s="16">
        <f t="shared" si="17"/>
        <v>105</v>
      </c>
      <c r="AL53" s="16">
        <f t="shared" si="18"/>
        <v>175</v>
      </c>
      <c r="AM53" s="16"/>
      <c r="AN53" s="16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1036</v>
      </c>
      <c r="D54" s="8">
        <v>1109</v>
      </c>
      <c r="E54" s="8">
        <v>1147</v>
      </c>
      <c r="F54" s="8">
        <v>957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6">
        <f>VLOOKUP(A:A,[2]TDSheet!$A:$F,6,0)</f>
        <v>1180</v>
      </c>
      <c r="K54" s="16">
        <f t="shared" si="12"/>
        <v>-33</v>
      </c>
      <c r="L54" s="16">
        <f>VLOOKUP(A:A,[1]TDSheet!$A:$V,22,0)</f>
        <v>400</v>
      </c>
      <c r="M54" s="16">
        <f>VLOOKUP(A:A,[1]TDSheet!$A:$X,24,0)</f>
        <v>380</v>
      </c>
      <c r="N54" s="16">
        <f>VLOOKUP(A:A,[1]TDSheet!$A:$O,15,0)</f>
        <v>0</v>
      </c>
      <c r="O54" s="16"/>
      <c r="P54" s="16"/>
      <c r="Q54" s="16"/>
      <c r="R54" s="16"/>
      <c r="S54" s="16"/>
      <c r="T54" s="16"/>
      <c r="U54" s="16"/>
      <c r="V54" s="18"/>
      <c r="W54" s="16">
        <f t="shared" si="13"/>
        <v>229.4</v>
      </c>
      <c r="X54" s="18">
        <v>330</v>
      </c>
      <c r="Y54" s="19">
        <f t="shared" si="14"/>
        <v>9.0104620749782036</v>
      </c>
      <c r="Z54" s="16">
        <f t="shared" si="15"/>
        <v>4.1717523975588486</v>
      </c>
      <c r="AA54" s="16"/>
      <c r="AB54" s="16"/>
      <c r="AC54" s="16"/>
      <c r="AD54" s="16">
        <v>0</v>
      </c>
      <c r="AE54" s="16">
        <f>VLOOKUP(A:A,[1]TDSheet!$A:$AF,32,0)</f>
        <v>259.2</v>
      </c>
      <c r="AF54" s="16">
        <f>VLOOKUP(A:A,[1]TDSheet!$A:$AG,33,0)</f>
        <v>250</v>
      </c>
      <c r="AG54" s="16">
        <f>VLOOKUP(A:A,[1]TDSheet!$A:$W,23,0)</f>
        <v>249</v>
      </c>
      <c r="AH54" s="16">
        <f>VLOOKUP(A:A,[3]TDSheet!$A:$D,4,0)</f>
        <v>300</v>
      </c>
      <c r="AI54" s="16">
        <f>VLOOKUP(A:A,[1]TDSheet!$A:$AI,35,0)</f>
        <v>0</v>
      </c>
      <c r="AJ54" s="16">
        <f t="shared" si="16"/>
        <v>0</v>
      </c>
      <c r="AK54" s="16">
        <f t="shared" si="17"/>
        <v>0</v>
      </c>
      <c r="AL54" s="16">
        <f t="shared" si="18"/>
        <v>132</v>
      </c>
      <c r="AM54" s="16"/>
      <c r="AN54" s="16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363.45100000000002</v>
      </c>
      <c r="D55" s="8">
        <v>194.97900000000001</v>
      </c>
      <c r="E55" s="8">
        <v>319.02600000000001</v>
      </c>
      <c r="F55" s="8">
        <v>224.68600000000001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6">
        <f>VLOOKUP(A:A,[2]TDSheet!$A:$F,6,0)</f>
        <v>329.86399999999998</v>
      </c>
      <c r="K55" s="16">
        <f t="shared" si="12"/>
        <v>-10.837999999999965</v>
      </c>
      <c r="L55" s="16">
        <f>VLOOKUP(A:A,[1]TDSheet!$A:$V,22,0)</f>
        <v>0</v>
      </c>
      <c r="M55" s="16">
        <f>VLOOKUP(A:A,[1]TDSheet!$A:$X,24,0)</f>
        <v>80</v>
      </c>
      <c r="N55" s="16">
        <f>VLOOKUP(A:A,[1]TDSheet!$A:$O,15,0)</f>
        <v>0</v>
      </c>
      <c r="O55" s="16"/>
      <c r="P55" s="16"/>
      <c r="Q55" s="16"/>
      <c r="R55" s="16"/>
      <c r="S55" s="16"/>
      <c r="T55" s="16"/>
      <c r="U55" s="16"/>
      <c r="V55" s="18">
        <v>180</v>
      </c>
      <c r="W55" s="16">
        <f t="shared" si="13"/>
        <v>63.805199999999999</v>
      </c>
      <c r="X55" s="18">
        <v>100</v>
      </c>
      <c r="Y55" s="19">
        <f t="shared" si="14"/>
        <v>9.1636104894271941</v>
      </c>
      <c r="Z55" s="16">
        <f t="shared" si="15"/>
        <v>3.5214371242469267</v>
      </c>
      <c r="AA55" s="16"/>
      <c r="AB55" s="16"/>
      <c r="AC55" s="16"/>
      <c r="AD55" s="16">
        <v>0</v>
      </c>
      <c r="AE55" s="16">
        <f>VLOOKUP(A:A,[1]TDSheet!$A:$AF,32,0)</f>
        <v>67.297600000000003</v>
      </c>
      <c r="AF55" s="16">
        <f>VLOOKUP(A:A,[1]TDSheet!$A:$AG,33,0)</f>
        <v>68.39</v>
      </c>
      <c r="AG55" s="16">
        <f>VLOOKUP(A:A,[1]TDSheet!$A:$W,23,0)</f>
        <v>51.664000000000001</v>
      </c>
      <c r="AH55" s="16">
        <f>VLOOKUP(A:A,[3]TDSheet!$A:$D,4,0)</f>
        <v>71.135999999999996</v>
      </c>
      <c r="AI55" s="16">
        <f>VLOOKUP(A:A,[1]TDSheet!$A:$AI,35,0)</f>
        <v>0</v>
      </c>
      <c r="AJ55" s="16">
        <f t="shared" si="16"/>
        <v>0</v>
      </c>
      <c r="AK55" s="16">
        <f t="shared" si="17"/>
        <v>180</v>
      </c>
      <c r="AL55" s="16">
        <f t="shared" si="18"/>
        <v>100</v>
      </c>
      <c r="AM55" s="16"/>
      <c r="AN55" s="16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507</v>
      </c>
      <c r="D56" s="8">
        <v>1165.135</v>
      </c>
      <c r="E56" s="8">
        <v>855.52700000000004</v>
      </c>
      <c r="F56" s="8">
        <v>797.58600000000001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6">
        <f>VLOOKUP(A:A,[2]TDSheet!$A:$F,6,0)</f>
        <v>836.47299999999996</v>
      </c>
      <c r="K56" s="16">
        <f t="shared" si="12"/>
        <v>19.054000000000087</v>
      </c>
      <c r="L56" s="16">
        <f>VLOOKUP(A:A,[1]TDSheet!$A:$V,22,0)</f>
        <v>300</v>
      </c>
      <c r="M56" s="16">
        <f>VLOOKUP(A:A,[1]TDSheet!$A:$X,24,0)</f>
        <v>220</v>
      </c>
      <c r="N56" s="16">
        <f>VLOOKUP(A:A,[1]TDSheet!$A:$O,15,0)</f>
        <v>0</v>
      </c>
      <c r="O56" s="16"/>
      <c r="P56" s="16"/>
      <c r="Q56" s="16"/>
      <c r="R56" s="16"/>
      <c r="S56" s="16"/>
      <c r="T56" s="16"/>
      <c r="U56" s="16"/>
      <c r="V56" s="18">
        <v>100</v>
      </c>
      <c r="W56" s="16">
        <f t="shared" si="13"/>
        <v>171.1054</v>
      </c>
      <c r="X56" s="18">
        <v>150</v>
      </c>
      <c r="Y56" s="19">
        <f t="shared" si="14"/>
        <v>9.1615226638083893</v>
      </c>
      <c r="Z56" s="16">
        <f t="shared" si="15"/>
        <v>4.6613724639900322</v>
      </c>
      <c r="AA56" s="16"/>
      <c r="AB56" s="16"/>
      <c r="AC56" s="16"/>
      <c r="AD56" s="16">
        <v>0</v>
      </c>
      <c r="AE56" s="16">
        <f>VLOOKUP(A:A,[1]TDSheet!$A:$AF,32,0)</f>
        <v>142.29739999999998</v>
      </c>
      <c r="AF56" s="16">
        <f>VLOOKUP(A:A,[1]TDSheet!$A:$AG,33,0)</f>
        <v>155.50839999999999</v>
      </c>
      <c r="AG56" s="16">
        <f>VLOOKUP(A:A,[1]TDSheet!$A:$W,23,0)</f>
        <v>191.2362</v>
      </c>
      <c r="AH56" s="16">
        <f>VLOOKUP(A:A,[3]TDSheet!$A:$D,4,0)</f>
        <v>185.20099999999999</v>
      </c>
      <c r="AI56" s="16" t="str">
        <f>VLOOKUP(A:A,[1]TDSheet!$A:$AI,35,0)</f>
        <v>ябокт</v>
      </c>
      <c r="AJ56" s="16">
        <f t="shared" si="16"/>
        <v>0</v>
      </c>
      <c r="AK56" s="16">
        <f t="shared" si="17"/>
        <v>100</v>
      </c>
      <c r="AL56" s="16">
        <f t="shared" si="18"/>
        <v>150</v>
      </c>
      <c r="AM56" s="16"/>
      <c r="AN56" s="16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132.38499999999999</v>
      </c>
      <c r="D57" s="8">
        <v>84.028000000000006</v>
      </c>
      <c r="E57" s="8">
        <v>55.73</v>
      </c>
      <c r="F57" s="8">
        <v>156.17699999999999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6">
        <f>VLOOKUP(A:A,[2]TDSheet!$A:$F,6,0)</f>
        <v>70.2</v>
      </c>
      <c r="K57" s="16">
        <f t="shared" si="12"/>
        <v>-14.470000000000006</v>
      </c>
      <c r="L57" s="16">
        <f>VLOOKUP(A:A,[1]TDSheet!$A:$V,22,0)</f>
        <v>0</v>
      </c>
      <c r="M57" s="16">
        <f>VLOOKUP(A:A,[1]TDSheet!$A:$X,24,0)</f>
        <v>0</v>
      </c>
      <c r="N57" s="16">
        <f>VLOOKUP(A:A,[1]TDSheet!$A:$O,15,0)</f>
        <v>0</v>
      </c>
      <c r="O57" s="16"/>
      <c r="P57" s="16"/>
      <c r="Q57" s="16"/>
      <c r="R57" s="16"/>
      <c r="S57" s="16"/>
      <c r="T57" s="16"/>
      <c r="U57" s="16"/>
      <c r="V57" s="18"/>
      <c r="W57" s="16">
        <f t="shared" si="13"/>
        <v>11.145999999999999</v>
      </c>
      <c r="X57" s="18"/>
      <c r="Y57" s="19">
        <f t="shared" si="14"/>
        <v>14.011932531849991</v>
      </c>
      <c r="Z57" s="16">
        <f t="shared" si="15"/>
        <v>14.011932531849991</v>
      </c>
      <c r="AA57" s="16"/>
      <c r="AB57" s="16"/>
      <c r="AC57" s="16"/>
      <c r="AD57" s="16">
        <v>0</v>
      </c>
      <c r="AE57" s="16">
        <f>VLOOKUP(A:A,[1]TDSheet!$A:$AF,32,0)</f>
        <v>19.2256</v>
      </c>
      <c r="AF57" s="16">
        <f>VLOOKUP(A:A,[1]TDSheet!$A:$AG,33,0)</f>
        <v>24.2424</v>
      </c>
      <c r="AG57" s="16">
        <f>VLOOKUP(A:A,[1]TDSheet!$A:$W,23,0)</f>
        <v>11.4152</v>
      </c>
      <c r="AH57" s="16">
        <f>VLOOKUP(A:A,[3]TDSheet!$A:$D,4,0)</f>
        <v>16.521999999999998</v>
      </c>
      <c r="AI57" s="23" t="s">
        <v>169</v>
      </c>
      <c r="AJ57" s="16">
        <f t="shared" si="16"/>
        <v>0</v>
      </c>
      <c r="AK57" s="16">
        <f t="shared" si="17"/>
        <v>0</v>
      </c>
      <c r="AL57" s="16">
        <f t="shared" si="18"/>
        <v>0</v>
      </c>
      <c r="AM57" s="16"/>
      <c r="AN57" s="16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53.003</v>
      </c>
      <c r="D58" s="8"/>
      <c r="E58" s="8">
        <v>38.887999999999998</v>
      </c>
      <c r="F58" s="8">
        <v>14.115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6">
        <f>VLOOKUP(A:A,[2]TDSheet!$A:$F,6,0)</f>
        <v>39.792999999999999</v>
      </c>
      <c r="K58" s="16">
        <f t="shared" si="12"/>
        <v>-0.90500000000000114</v>
      </c>
      <c r="L58" s="16">
        <f>VLOOKUP(A:A,[1]TDSheet!$A:$V,22,0)</f>
        <v>10</v>
      </c>
      <c r="M58" s="16">
        <f>VLOOKUP(A:A,[1]TDSheet!$A:$X,24,0)</f>
        <v>0</v>
      </c>
      <c r="N58" s="16">
        <f>VLOOKUP(A:A,[1]TDSheet!$A:$O,15,0)</f>
        <v>0</v>
      </c>
      <c r="O58" s="16"/>
      <c r="P58" s="16"/>
      <c r="Q58" s="16"/>
      <c r="R58" s="16"/>
      <c r="S58" s="16"/>
      <c r="T58" s="16"/>
      <c r="U58" s="16"/>
      <c r="V58" s="18">
        <v>10</v>
      </c>
      <c r="W58" s="16">
        <f t="shared" si="13"/>
        <v>7.7775999999999996</v>
      </c>
      <c r="X58" s="18">
        <v>10</v>
      </c>
      <c r="Y58" s="19">
        <f t="shared" si="14"/>
        <v>5.6720582184735653</v>
      </c>
      <c r="Z58" s="16">
        <f t="shared" si="15"/>
        <v>1.8148271960501956</v>
      </c>
      <c r="AA58" s="16"/>
      <c r="AB58" s="16"/>
      <c r="AC58" s="16"/>
      <c r="AD58" s="16">
        <v>0</v>
      </c>
      <c r="AE58" s="16">
        <f>VLOOKUP(A:A,[1]TDSheet!$A:$AF,32,0)</f>
        <v>4.2783999999999995</v>
      </c>
      <c r="AF58" s="16">
        <f>VLOOKUP(A:A,[1]TDSheet!$A:$AG,33,0)</f>
        <v>5.9592000000000001</v>
      </c>
      <c r="AG58" s="16">
        <f>VLOOKUP(A:A,[1]TDSheet!$A:$W,23,0)</f>
        <v>5.1951999999999998</v>
      </c>
      <c r="AH58" s="16">
        <f>VLOOKUP(A:A,[3]TDSheet!$A:$D,4,0)</f>
        <v>6.8760000000000003</v>
      </c>
      <c r="AI58" s="16" t="str">
        <f>VLOOKUP(A:A,[1]TDSheet!$A:$AI,35,0)</f>
        <v>увел</v>
      </c>
      <c r="AJ58" s="16">
        <f t="shared" si="16"/>
        <v>0</v>
      </c>
      <c r="AK58" s="16">
        <f t="shared" si="17"/>
        <v>10</v>
      </c>
      <c r="AL58" s="16">
        <f t="shared" si="18"/>
        <v>10</v>
      </c>
      <c r="AM58" s="16"/>
      <c r="AN58" s="16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2466.8580000000002</v>
      </c>
      <c r="D59" s="8">
        <v>2430.9169999999999</v>
      </c>
      <c r="E59" s="8">
        <v>2951.49</v>
      </c>
      <c r="F59" s="8">
        <v>1905.672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6">
        <f>VLOOKUP(A:A,[2]TDSheet!$A:$F,6,0)</f>
        <v>2895.6750000000002</v>
      </c>
      <c r="K59" s="16">
        <f t="shared" si="12"/>
        <v>55.8149999999996</v>
      </c>
      <c r="L59" s="16">
        <f>VLOOKUP(A:A,[1]TDSheet!$A:$V,22,0)</f>
        <v>500</v>
      </c>
      <c r="M59" s="16">
        <f>VLOOKUP(A:A,[1]TDSheet!$A:$X,24,0)</f>
        <v>850</v>
      </c>
      <c r="N59" s="16">
        <f>VLOOKUP(A:A,[1]TDSheet!$A:$O,15,0)</f>
        <v>0</v>
      </c>
      <c r="O59" s="16"/>
      <c r="P59" s="16"/>
      <c r="Q59" s="16"/>
      <c r="R59" s="16"/>
      <c r="S59" s="16"/>
      <c r="T59" s="16"/>
      <c r="U59" s="16"/>
      <c r="V59" s="18">
        <v>1000</v>
      </c>
      <c r="W59" s="16">
        <f t="shared" si="13"/>
        <v>590.298</v>
      </c>
      <c r="X59" s="18">
        <v>1000</v>
      </c>
      <c r="Y59" s="19">
        <f t="shared" si="14"/>
        <v>8.9034216616014294</v>
      </c>
      <c r="Z59" s="16">
        <f t="shared" si="15"/>
        <v>3.2283219661933464</v>
      </c>
      <c r="AA59" s="16"/>
      <c r="AB59" s="16"/>
      <c r="AC59" s="16"/>
      <c r="AD59" s="16">
        <v>0</v>
      </c>
      <c r="AE59" s="16">
        <f>VLOOKUP(A:A,[1]TDSheet!$A:$AF,32,0)</f>
        <v>646.14480000000003</v>
      </c>
      <c r="AF59" s="16">
        <f>VLOOKUP(A:A,[1]TDSheet!$A:$AG,33,0)</f>
        <v>578.5376</v>
      </c>
      <c r="AG59" s="16">
        <f>VLOOKUP(A:A,[1]TDSheet!$A:$W,23,0)</f>
        <v>562.00879999999995</v>
      </c>
      <c r="AH59" s="16">
        <f>VLOOKUP(A:A,[3]TDSheet!$A:$D,4,0)</f>
        <v>721.53300000000002</v>
      </c>
      <c r="AI59" s="16" t="str">
        <f>VLOOKUP(A:A,[1]TDSheet!$A:$AI,35,0)</f>
        <v>оконч</v>
      </c>
      <c r="AJ59" s="16">
        <f t="shared" si="16"/>
        <v>0</v>
      </c>
      <c r="AK59" s="16">
        <f t="shared" si="17"/>
        <v>1000</v>
      </c>
      <c r="AL59" s="16">
        <f t="shared" si="18"/>
        <v>1000</v>
      </c>
      <c r="AM59" s="16"/>
      <c r="AN59" s="16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3125</v>
      </c>
      <c r="D60" s="8">
        <v>3318</v>
      </c>
      <c r="E60" s="8">
        <v>4095</v>
      </c>
      <c r="F60" s="8">
        <v>2200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6">
        <f>VLOOKUP(A:A,[2]TDSheet!$A:$F,6,0)</f>
        <v>4139</v>
      </c>
      <c r="K60" s="16">
        <f t="shared" si="12"/>
        <v>-44</v>
      </c>
      <c r="L60" s="16">
        <f>VLOOKUP(A:A,[1]TDSheet!$A:$V,22,0)</f>
        <v>1100</v>
      </c>
      <c r="M60" s="16">
        <f>VLOOKUP(A:A,[1]TDSheet!$A:$X,24,0)</f>
        <v>1000</v>
      </c>
      <c r="N60" s="16">
        <f>VLOOKUP(A:A,[1]TDSheet!$A:$O,15,0)</f>
        <v>0</v>
      </c>
      <c r="O60" s="16"/>
      <c r="P60" s="16"/>
      <c r="Q60" s="16"/>
      <c r="R60" s="16"/>
      <c r="S60" s="16"/>
      <c r="T60" s="16">
        <v>1010</v>
      </c>
      <c r="U60" s="16"/>
      <c r="V60" s="18">
        <v>700</v>
      </c>
      <c r="W60" s="16">
        <f t="shared" si="13"/>
        <v>619</v>
      </c>
      <c r="X60" s="18">
        <v>600</v>
      </c>
      <c r="Y60" s="19">
        <f t="shared" si="14"/>
        <v>9.0468497576736677</v>
      </c>
      <c r="Z60" s="16">
        <f t="shared" si="15"/>
        <v>3.5541195476575123</v>
      </c>
      <c r="AA60" s="16"/>
      <c r="AB60" s="16"/>
      <c r="AC60" s="16"/>
      <c r="AD60" s="16">
        <f>VLOOKUP(A:A,[4]TDSheet!$A:$D,4,0)</f>
        <v>1000</v>
      </c>
      <c r="AE60" s="16">
        <f>VLOOKUP(A:A,[1]TDSheet!$A:$AF,32,0)</f>
        <v>703.8</v>
      </c>
      <c r="AF60" s="16">
        <f>VLOOKUP(A:A,[1]TDSheet!$A:$AG,33,0)</f>
        <v>614.79999999999995</v>
      </c>
      <c r="AG60" s="16">
        <f>VLOOKUP(A:A,[1]TDSheet!$A:$W,23,0)</f>
        <v>638.20000000000005</v>
      </c>
      <c r="AH60" s="16">
        <f>VLOOKUP(A:A,[3]TDSheet!$A:$D,4,0)</f>
        <v>625</v>
      </c>
      <c r="AI60" s="16" t="str">
        <f>VLOOKUP(A:A,[1]TDSheet!$A:$AI,35,0)</f>
        <v>оконч</v>
      </c>
      <c r="AJ60" s="16">
        <f t="shared" si="16"/>
        <v>454.5</v>
      </c>
      <c r="AK60" s="16">
        <f t="shared" si="17"/>
        <v>315</v>
      </c>
      <c r="AL60" s="16">
        <f t="shared" si="18"/>
        <v>270</v>
      </c>
      <c r="AM60" s="16"/>
      <c r="AN60" s="16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45.09</v>
      </c>
      <c r="D61" s="8"/>
      <c r="E61" s="8">
        <v>1.81</v>
      </c>
      <c r="F61" s="8">
        <v>41.47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6">
        <f>VLOOKUP(A:A,[2]TDSheet!$A:$F,6,0)</f>
        <v>2.8</v>
      </c>
      <c r="K61" s="16">
        <f t="shared" si="12"/>
        <v>-0.98999999999999977</v>
      </c>
      <c r="L61" s="16">
        <f>VLOOKUP(A:A,[1]TDSheet!$A:$V,22,0)</f>
        <v>0</v>
      </c>
      <c r="M61" s="16">
        <f>VLOOKUP(A:A,[1]TDSheet!$A:$X,24,0)</f>
        <v>0</v>
      </c>
      <c r="N61" s="16">
        <f>VLOOKUP(A:A,[1]TDSheet!$A:$O,15,0)</f>
        <v>0</v>
      </c>
      <c r="O61" s="16"/>
      <c r="P61" s="16"/>
      <c r="Q61" s="16"/>
      <c r="R61" s="16"/>
      <c r="S61" s="16"/>
      <c r="T61" s="16"/>
      <c r="U61" s="16"/>
      <c r="V61" s="18"/>
      <c r="W61" s="16">
        <f t="shared" si="13"/>
        <v>0.36199999999999999</v>
      </c>
      <c r="X61" s="18"/>
      <c r="Y61" s="19">
        <f t="shared" si="14"/>
        <v>114.55801104972376</v>
      </c>
      <c r="Z61" s="16">
        <f t="shared" si="15"/>
        <v>114.55801104972376</v>
      </c>
      <c r="AA61" s="16"/>
      <c r="AB61" s="16"/>
      <c r="AC61" s="16"/>
      <c r="AD61" s="16">
        <v>0</v>
      </c>
      <c r="AE61" s="16">
        <f>VLOOKUP(A:A,[1]TDSheet!$A:$AF,32,0)</f>
        <v>0</v>
      </c>
      <c r="AF61" s="16">
        <f>VLOOKUP(A:A,[1]TDSheet!$A:$AG,33,0)</f>
        <v>0.72399999999999998</v>
      </c>
      <c r="AG61" s="16">
        <f>VLOOKUP(A:A,[1]TDSheet!$A:$W,23,0)</f>
        <v>0</v>
      </c>
      <c r="AH61" s="16">
        <v>0</v>
      </c>
      <c r="AI61" s="22" t="str">
        <f>VLOOKUP(A:A,[1]TDSheet!$A:$AI,35,0)</f>
        <v>выв0609</v>
      </c>
      <c r="AJ61" s="16">
        <f t="shared" si="16"/>
        <v>0</v>
      </c>
      <c r="AK61" s="16">
        <f t="shared" si="17"/>
        <v>0</v>
      </c>
      <c r="AL61" s="16">
        <f t="shared" si="18"/>
        <v>0</v>
      </c>
      <c r="AM61" s="16"/>
      <c r="AN61" s="16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2350</v>
      </c>
      <c r="D62" s="8">
        <v>2319</v>
      </c>
      <c r="E62" s="8">
        <v>3262</v>
      </c>
      <c r="F62" s="8">
        <v>1345</v>
      </c>
      <c r="G62" s="1" t="str">
        <f>VLOOKUP(A:A,[1]TDSheet!$A:$G,7,0)</f>
        <v>акяб</v>
      </c>
      <c r="H62" s="1">
        <f>VLOOKUP(A:A,[1]TDSheet!$A:$H,8,0)</f>
        <v>0.45</v>
      </c>
      <c r="I62" s="1">
        <f>VLOOKUP(A:A,[1]TDSheet!$A:$I,9,0)</f>
        <v>50</v>
      </c>
      <c r="J62" s="16">
        <f>VLOOKUP(A:A,[2]TDSheet!$A:$F,6,0)</f>
        <v>3305</v>
      </c>
      <c r="K62" s="16">
        <f t="shared" si="12"/>
        <v>-43</v>
      </c>
      <c r="L62" s="16">
        <f>VLOOKUP(A:A,[1]TDSheet!$A:$V,22,0)</f>
        <v>800</v>
      </c>
      <c r="M62" s="16">
        <f>VLOOKUP(A:A,[1]TDSheet!$A:$X,24,0)</f>
        <v>600</v>
      </c>
      <c r="N62" s="16">
        <f>VLOOKUP(A:A,[1]TDSheet!$A:$O,15,0)</f>
        <v>0</v>
      </c>
      <c r="O62" s="16"/>
      <c r="P62" s="16"/>
      <c r="Q62" s="16"/>
      <c r="R62" s="16"/>
      <c r="S62" s="16"/>
      <c r="T62" s="16">
        <v>860</v>
      </c>
      <c r="U62" s="16"/>
      <c r="V62" s="18">
        <v>700</v>
      </c>
      <c r="W62" s="16">
        <f t="shared" si="13"/>
        <v>446.4</v>
      </c>
      <c r="X62" s="18">
        <v>600</v>
      </c>
      <c r="Y62" s="19">
        <f t="shared" si="14"/>
        <v>9.0613799283154126</v>
      </c>
      <c r="Z62" s="16">
        <f t="shared" si="15"/>
        <v>3.0129928315412187</v>
      </c>
      <c r="AA62" s="16"/>
      <c r="AB62" s="16"/>
      <c r="AC62" s="16"/>
      <c r="AD62" s="16">
        <f>VLOOKUP(A:A,[4]TDSheet!$A:$D,4,0)</f>
        <v>1030</v>
      </c>
      <c r="AE62" s="16">
        <f>VLOOKUP(A:A,[1]TDSheet!$A:$AF,32,0)</f>
        <v>476.4</v>
      </c>
      <c r="AF62" s="16">
        <f>VLOOKUP(A:A,[1]TDSheet!$A:$AG,33,0)</f>
        <v>432</v>
      </c>
      <c r="AG62" s="16">
        <f>VLOOKUP(A:A,[1]TDSheet!$A:$W,23,0)</f>
        <v>426.8</v>
      </c>
      <c r="AH62" s="16">
        <f>VLOOKUP(A:A,[3]TDSheet!$A:$D,4,0)</f>
        <v>470</v>
      </c>
      <c r="AI62" s="16">
        <f>VLOOKUP(A:A,[1]TDSheet!$A:$AI,35,0)</f>
        <v>0</v>
      </c>
      <c r="AJ62" s="16">
        <f t="shared" si="16"/>
        <v>387</v>
      </c>
      <c r="AK62" s="16">
        <f t="shared" si="17"/>
        <v>315</v>
      </c>
      <c r="AL62" s="16">
        <f t="shared" si="18"/>
        <v>270</v>
      </c>
      <c r="AM62" s="16"/>
      <c r="AN62" s="16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1006</v>
      </c>
      <c r="D63" s="8">
        <v>1099</v>
      </c>
      <c r="E63" s="8">
        <v>1216</v>
      </c>
      <c r="F63" s="8">
        <v>855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6">
        <f>VLOOKUP(A:A,[2]TDSheet!$A:$F,6,0)</f>
        <v>1219</v>
      </c>
      <c r="K63" s="16">
        <f t="shared" si="12"/>
        <v>-3</v>
      </c>
      <c r="L63" s="16">
        <f>VLOOKUP(A:A,[1]TDSheet!$A:$V,22,0)</f>
        <v>250</v>
      </c>
      <c r="M63" s="16">
        <f>VLOOKUP(A:A,[1]TDSheet!$A:$X,24,0)</f>
        <v>350</v>
      </c>
      <c r="N63" s="16">
        <f>VLOOKUP(A:A,[1]TDSheet!$A:$O,15,0)</f>
        <v>0</v>
      </c>
      <c r="O63" s="16"/>
      <c r="P63" s="16"/>
      <c r="Q63" s="16"/>
      <c r="R63" s="16"/>
      <c r="S63" s="16"/>
      <c r="T63" s="16"/>
      <c r="U63" s="16"/>
      <c r="V63" s="18">
        <v>400</v>
      </c>
      <c r="W63" s="16">
        <f t="shared" si="13"/>
        <v>243.2</v>
      </c>
      <c r="X63" s="18">
        <v>350</v>
      </c>
      <c r="Y63" s="19">
        <f t="shared" si="14"/>
        <v>9.0666118421052637</v>
      </c>
      <c r="Z63" s="16">
        <f t="shared" si="15"/>
        <v>3.515625</v>
      </c>
      <c r="AA63" s="16"/>
      <c r="AB63" s="16"/>
      <c r="AC63" s="16"/>
      <c r="AD63" s="16">
        <v>0</v>
      </c>
      <c r="AE63" s="16">
        <f>VLOOKUP(A:A,[1]TDSheet!$A:$AF,32,0)</f>
        <v>253.8</v>
      </c>
      <c r="AF63" s="16">
        <f>VLOOKUP(A:A,[1]TDSheet!$A:$AG,33,0)</f>
        <v>218</v>
      </c>
      <c r="AG63" s="16">
        <f>VLOOKUP(A:A,[1]TDSheet!$A:$W,23,0)</f>
        <v>235.6</v>
      </c>
      <c r="AH63" s="16">
        <f>VLOOKUP(A:A,[3]TDSheet!$A:$D,4,0)</f>
        <v>294</v>
      </c>
      <c r="AI63" s="16" t="str">
        <f>VLOOKUP(A:A,[1]TDSheet!$A:$AI,35,0)</f>
        <v>ябокт</v>
      </c>
      <c r="AJ63" s="16">
        <f t="shared" si="16"/>
        <v>0</v>
      </c>
      <c r="AK63" s="16">
        <f t="shared" si="17"/>
        <v>180</v>
      </c>
      <c r="AL63" s="16">
        <f t="shared" si="18"/>
        <v>157.5</v>
      </c>
      <c r="AM63" s="16"/>
      <c r="AN63" s="16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718</v>
      </c>
      <c r="D64" s="8">
        <v>319</v>
      </c>
      <c r="E64" s="8">
        <v>563</v>
      </c>
      <c r="F64" s="8">
        <v>441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6">
        <f>VLOOKUP(A:A,[2]TDSheet!$A:$F,6,0)</f>
        <v>595</v>
      </c>
      <c r="K64" s="16">
        <f t="shared" si="12"/>
        <v>-32</v>
      </c>
      <c r="L64" s="16">
        <f>VLOOKUP(A:A,[1]TDSheet!$A:$V,22,0)</f>
        <v>130</v>
      </c>
      <c r="M64" s="16">
        <f>VLOOKUP(A:A,[1]TDSheet!$A:$X,24,0)</f>
        <v>170</v>
      </c>
      <c r="N64" s="16">
        <f>VLOOKUP(A:A,[1]TDSheet!$A:$O,15,0)</f>
        <v>0</v>
      </c>
      <c r="O64" s="16"/>
      <c r="P64" s="16"/>
      <c r="Q64" s="16"/>
      <c r="R64" s="16"/>
      <c r="S64" s="16"/>
      <c r="T64" s="16"/>
      <c r="U64" s="16"/>
      <c r="V64" s="18">
        <v>100</v>
      </c>
      <c r="W64" s="16">
        <f t="shared" si="13"/>
        <v>112.6</v>
      </c>
      <c r="X64" s="18">
        <v>180</v>
      </c>
      <c r="Y64" s="19">
        <f t="shared" si="14"/>
        <v>9.0674955595026656</v>
      </c>
      <c r="Z64" s="16">
        <f t="shared" si="15"/>
        <v>3.9165186500888103</v>
      </c>
      <c r="AA64" s="16"/>
      <c r="AB64" s="16"/>
      <c r="AC64" s="16"/>
      <c r="AD64" s="16">
        <v>0</v>
      </c>
      <c r="AE64" s="16">
        <f>VLOOKUP(A:A,[1]TDSheet!$A:$AF,32,0)</f>
        <v>125</v>
      </c>
      <c r="AF64" s="16">
        <f>VLOOKUP(A:A,[1]TDSheet!$A:$AG,33,0)</f>
        <v>117.8</v>
      </c>
      <c r="AG64" s="16">
        <f>VLOOKUP(A:A,[1]TDSheet!$A:$W,23,0)</f>
        <v>112.8</v>
      </c>
      <c r="AH64" s="16">
        <f>VLOOKUP(A:A,[3]TDSheet!$A:$D,4,0)</f>
        <v>130</v>
      </c>
      <c r="AI64" s="16" t="e">
        <f>VLOOKUP(A:A,[1]TDSheet!$A:$AI,35,0)</f>
        <v>#N/A</v>
      </c>
      <c r="AJ64" s="16">
        <f t="shared" si="16"/>
        <v>0</v>
      </c>
      <c r="AK64" s="16">
        <f t="shared" si="17"/>
        <v>40</v>
      </c>
      <c r="AL64" s="16">
        <f t="shared" si="18"/>
        <v>72</v>
      </c>
      <c r="AM64" s="16"/>
      <c r="AN64" s="16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649</v>
      </c>
      <c r="D65" s="8">
        <v>266</v>
      </c>
      <c r="E65" s="8">
        <v>465</v>
      </c>
      <c r="F65" s="8">
        <v>432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6">
        <f>VLOOKUP(A:A,[2]TDSheet!$A:$F,6,0)</f>
        <v>481</v>
      </c>
      <c r="K65" s="16">
        <f t="shared" si="12"/>
        <v>-16</v>
      </c>
      <c r="L65" s="16">
        <f>VLOOKUP(A:A,[1]TDSheet!$A:$V,22,0)</f>
        <v>70</v>
      </c>
      <c r="M65" s="16">
        <f>VLOOKUP(A:A,[1]TDSheet!$A:$X,24,0)</f>
        <v>150</v>
      </c>
      <c r="N65" s="16">
        <f>VLOOKUP(A:A,[1]TDSheet!$A:$O,15,0)</f>
        <v>0</v>
      </c>
      <c r="O65" s="16"/>
      <c r="P65" s="16"/>
      <c r="Q65" s="16"/>
      <c r="R65" s="16"/>
      <c r="S65" s="16"/>
      <c r="T65" s="16"/>
      <c r="U65" s="16"/>
      <c r="V65" s="18">
        <v>50</v>
      </c>
      <c r="W65" s="16">
        <f t="shared" si="13"/>
        <v>93</v>
      </c>
      <c r="X65" s="18">
        <v>140</v>
      </c>
      <c r="Y65" s="19">
        <f t="shared" si="14"/>
        <v>9.0537634408602159</v>
      </c>
      <c r="Z65" s="16">
        <f t="shared" si="15"/>
        <v>4.645161290322581</v>
      </c>
      <c r="AA65" s="16"/>
      <c r="AB65" s="16"/>
      <c r="AC65" s="16"/>
      <c r="AD65" s="16">
        <v>0</v>
      </c>
      <c r="AE65" s="16">
        <f>VLOOKUP(A:A,[1]TDSheet!$A:$AF,32,0)</f>
        <v>112.6</v>
      </c>
      <c r="AF65" s="16">
        <f>VLOOKUP(A:A,[1]TDSheet!$A:$AG,33,0)</f>
        <v>96.4</v>
      </c>
      <c r="AG65" s="16">
        <f>VLOOKUP(A:A,[1]TDSheet!$A:$W,23,0)</f>
        <v>98</v>
      </c>
      <c r="AH65" s="16">
        <f>VLOOKUP(A:A,[3]TDSheet!$A:$D,4,0)</f>
        <v>106</v>
      </c>
      <c r="AI65" s="16" t="e">
        <f>VLOOKUP(A:A,[1]TDSheet!$A:$AI,35,0)</f>
        <v>#N/A</v>
      </c>
      <c r="AJ65" s="16">
        <f t="shared" si="16"/>
        <v>0</v>
      </c>
      <c r="AK65" s="16">
        <f t="shared" si="17"/>
        <v>20</v>
      </c>
      <c r="AL65" s="16">
        <f t="shared" si="18"/>
        <v>56</v>
      </c>
      <c r="AM65" s="16"/>
      <c r="AN65" s="16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1232.6569999999999</v>
      </c>
      <c r="D66" s="8">
        <v>1780.8119999999999</v>
      </c>
      <c r="E66" s="20">
        <v>1016</v>
      </c>
      <c r="F66" s="21">
        <v>852</v>
      </c>
      <c r="G66" s="1" t="str">
        <f>VLOOKUP(A:A,[1]TDSheet!$A:$G,7,0)</f>
        <v>ак апр</v>
      </c>
      <c r="H66" s="1">
        <f>VLOOKUP(A:A,[1]TDSheet!$A:$H,8,0)</f>
        <v>1</v>
      </c>
      <c r="I66" s="1">
        <f>VLOOKUP(A:A,[1]TDSheet!$A:$I,9,0)</f>
        <v>50</v>
      </c>
      <c r="J66" s="16">
        <f>VLOOKUP(A:A,[2]TDSheet!$A:$F,6,0)</f>
        <v>650.61900000000003</v>
      </c>
      <c r="K66" s="16">
        <f t="shared" si="12"/>
        <v>365.38099999999997</v>
      </c>
      <c r="L66" s="16">
        <f>VLOOKUP(A:A,[1]TDSheet!$A:$V,22,0)</f>
        <v>100</v>
      </c>
      <c r="M66" s="16">
        <f>VLOOKUP(A:A,[1]TDSheet!$A:$X,24,0)</f>
        <v>200</v>
      </c>
      <c r="N66" s="16">
        <f>VLOOKUP(A:A,[1]TDSheet!$A:$O,15,0)</f>
        <v>0</v>
      </c>
      <c r="O66" s="16"/>
      <c r="P66" s="16"/>
      <c r="Q66" s="16"/>
      <c r="R66" s="16"/>
      <c r="S66" s="16"/>
      <c r="T66" s="16"/>
      <c r="U66" s="16"/>
      <c r="V66" s="18">
        <v>400</v>
      </c>
      <c r="W66" s="16">
        <f t="shared" si="13"/>
        <v>203.2</v>
      </c>
      <c r="X66" s="18">
        <v>300</v>
      </c>
      <c r="Y66" s="19">
        <f t="shared" si="14"/>
        <v>9.1141732283464574</v>
      </c>
      <c r="Z66" s="16">
        <f t="shared" si="15"/>
        <v>4.1929133858267722</v>
      </c>
      <c r="AA66" s="16"/>
      <c r="AB66" s="16"/>
      <c r="AC66" s="16"/>
      <c r="AD66" s="16">
        <v>0</v>
      </c>
      <c r="AE66" s="16">
        <f>VLOOKUP(A:A,[1]TDSheet!$A:$AF,32,0)</f>
        <v>205.4</v>
      </c>
      <c r="AF66" s="16">
        <f>VLOOKUP(A:A,[1]TDSheet!$A:$AG,33,0)</f>
        <v>214</v>
      </c>
      <c r="AG66" s="16">
        <f>VLOOKUP(A:A,[1]TDSheet!$A:$W,23,0)</f>
        <v>187.6</v>
      </c>
      <c r="AH66" s="16">
        <f>VLOOKUP(A:A,[3]TDSheet!$A:$D,4,0)</f>
        <v>161.422</v>
      </c>
      <c r="AI66" s="16">
        <f>VLOOKUP(A:A,[1]TDSheet!$A:$AI,35,0)</f>
        <v>0</v>
      </c>
      <c r="AJ66" s="16">
        <f t="shared" si="16"/>
        <v>0</v>
      </c>
      <c r="AK66" s="16">
        <f t="shared" si="17"/>
        <v>400</v>
      </c>
      <c r="AL66" s="16">
        <f t="shared" si="18"/>
        <v>300</v>
      </c>
      <c r="AM66" s="16"/>
      <c r="AN66" s="16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1475</v>
      </c>
      <c r="D67" s="8">
        <v>18</v>
      </c>
      <c r="E67" s="8">
        <v>293</v>
      </c>
      <c r="F67" s="8">
        <v>1189</v>
      </c>
      <c r="G67" s="1">
        <f>VLOOKUP(A:A,[1]TDSheet!$A:$G,7,0)</f>
        <v>0</v>
      </c>
      <c r="H67" s="1">
        <f>VLOOKUP(A:A,[1]TDSheet!$A:$H,8,0)</f>
        <v>0.1</v>
      </c>
      <c r="I67" s="1">
        <f>VLOOKUP(A:A,[1]TDSheet!$A:$I,9,0)</f>
        <v>730</v>
      </c>
      <c r="J67" s="16">
        <f>VLOOKUP(A:A,[2]TDSheet!$A:$F,6,0)</f>
        <v>304</v>
      </c>
      <c r="K67" s="16">
        <f t="shared" si="12"/>
        <v>-11</v>
      </c>
      <c r="L67" s="16">
        <f>VLOOKUP(A:A,[1]TDSheet!$A:$V,22,0)</f>
        <v>0</v>
      </c>
      <c r="M67" s="16">
        <f>VLOOKUP(A:A,[1]TDSheet!$A:$X,24,0)</f>
        <v>0</v>
      </c>
      <c r="N67" s="16">
        <f>VLOOKUP(A:A,[1]TDSheet!$A:$O,15,0)</f>
        <v>0</v>
      </c>
      <c r="O67" s="16"/>
      <c r="P67" s="16"/>
      <c r="Q67" s="16"/>
      <c r="R67" s="16"/>
      <c r="S67" s="16"/>
      <c r="T67" s="16"/>
      <c r="U67" s="16"/>
      <c r="V67" s="18"/>
      <c r="W67" s="16">
        <f t="shared" si="13"/>
        <v>58.6</v>
      </c>
      <c r="X67" s="18"/>
      <c r="Y67" s="19">
        <f t="shared" si="14"/>
        <v>20.290102389078498</v>
      </c>
      <c r="Z67" s="16">
        <f t="shared" si="15"/>
        <v>20.290102389078498</v>
      </c>
      <c r="AA67" s="16"/>
      <c r="AB67" s="16"/>
      <c r="AC67" s="16"/>
      <c r="AD67" s="16">
        <v>0</v>
      </c>
      <c r="AE67" s="16">
        <f>VLOOKUP(A:A,[1]TDSheet!$A:$AF,32,0)</f>
        <v>101.4</v>
      </c>
      <c r="AF67" s="16">
        <f>VLOOKUP(A:A,[1]TDSheet!$A:$AG,33,0)</f>
        <v>69</v>
      </c>
      <c r="AG67" s="16">
        <f>VLOOKUP(A:A,[1]TDSheet!$A:$W,23,0)</f>
        <v>52.8</v>
      </c>
      <c r="AH67" s="16">
        <f>VLOOKUP(A:A,[3]TDSheet!$A:$D,4,0)</f>
        <v>56</v>
      </c>
      <c r="AI67" s="16" t="e">
        <f>VLOOKUP(A:A,[1]TDSheet!$A:$AI,35,0)</f>
        <v>#N/A</v>
      </c>
      <c r="AJ67" s="16">
        <f t="shared" si="16"/>
        <v>0</v>
      </c>
      <c r="AK67" s="16">
        <f t="shared" si="17"/>
        <v>0</v>
      </c>
      <c r="AL67" s="16">
        <f t="shared" si="18"/>
        <v>0</v>
      </c>
      <c r="AM67" s="16"/>
      <c r="AN67" s="16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232.74600000000001</v>
      </c>
      <c r="D68" s="8">
        <v>176.65299999999999</v>
      </c>
      <c r="E68" s="8">
        <v>246.96700000000001</v>
      </c>
      <c r="F68" s="8">
        <v>147.46100000000001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6">
        <f>VLOOKUP(A:A,[2]TDSheet!$A:$F,6,0)</f>
        <v>254.41399999999999</v>
      </c>
      <c r="K68" s="16">
        <f t="shared" si="12"/>
        <v>-7.4469999999999743</v>
      </c>
      <c r="L68" s="16">
        <f>VLOOKUP(A:A,[1]TDSheet!$A:$V,22,0)</f>
        <v>100</v>
      </c>
      <c r="M68" s="16">
        <f>VLOOKUP(A:A,[1]TDSheet!$A:$X,24,0)</f>
        <v>60</v>
      </c>
      <c r="N68" s="16">
        <f>VLOOKUP(A:A,[1]TDSheet!$A:$O,15,0)</f>
        <v>0</v>
      </c>
      <c r="O68" s="16"/>
      <c r="P68" s="16"/>
      <c r="Q68" s="16"/>
      <c r="R68" s="16"/>
      <c r="S68" s="16"/>
      <c r="T68" s="16"/>
      <c r="U68" s="16"/>
      <c r="V68" s="18">
        <v>60</v>
      </c>
      <c r="W68" s="16">
        <f t="shared" si="13"/>
        <v>49.3934</v>
      </c>
      <c r="X68" s="18">
        <v>80</v>
      </c>
      <c r="Y68" s="19">
        <f t="shared" si="14"/>
        <v>9.0591253082395635</v>
      </c>
      <c r="Z68" s="16">
        <f t="shared" si="15"/>
        <v>2.9854393501965855</v>
      </c>
      <c r="AA68" s="16"/>
      <c r="AB68" s="16"/>
      <c r="AC68" s="16"/>
      <c r="AD68" s="16">
        <v>0</v>
      </c>
      <c r="AE68" s="16">
        <f>VLOOKUP(A:A,[1]TDSheet!$A:$AF,32,0)</f>
        <v>48.317</v>
      </c>
      <c r="AF68" s="16">
        <f>VLOOKUP(A:A,[1]TDSheet!$A:$AG,33,0)</f>
        <v>41.967599999999997</v>
      </c>
      <c r="AG68" s="16">
        <f>VLOOKUP(A:A,[1]TDSheet!$A:$W,23,0)</f>
        <v>45.192599999999999</v>
      </c>
      <c r="AH68" s="16">
        <f>VLOOKUP(A:A,[3]TDSheet!$A:$D,4,0)</f>
        <v>61.530999999999999</v>
      </c>
      <c r="AI68" s="16" t="e">
        <f>VLOOKUP(A:A,[1]TDSheet!$A:$AI,35,0)</f>
        <v>#N/A</v>
      </c>
      <c r="AJ68" s="16">
        <f t="shared" si="16"/>
        <v>0</v>
      </c>
      <c r="AK68" s="16">
        <f t="shared" si="17"/>
        <v>60</v>
      </c>
      <c r="AL68" s="16">
        <f t="shared" si="18"/>
        <v>80</v>
      </c>
      <c r="AM68" s="16"/>
      <c r="AN68" s="16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2362</v>
      </c>
      <c r="D69" s="8">
        <v>3923</v>
      </c>
      <c r="E69" s="8">
        <v>4440</v>
      </c>
      <c r="F69" s="8">
        <v>1800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6">
        <f>VLOOKUP(A:A,[2]TDSheet!$A:$F,6,0)</f>
        <v>4449</v>
      </c>
      <c r="K69" s="16">
        <f t="shared" si="12"/>
        <v>-9</v>
      </c>
      <c r="L69" s="16">
        <f>VLOOKUP(A:A,[1]TDSheet!$A:$V,22,0)</f>
        <v>950</v>
      </c>
      <c r="M69" s="16">
        <f>VLOOKUP(A:A,[1]TDSheet!$A:$X,24,0)</f>
        <v>800</v>
      </c>
      <c r="N69" s="16">
        <f>VLOOKUP(A:A,[1]TDSheet!$A:$O,15,0)</f>
        <v>0</v>
      </c>
      <c r="O69" s="16"/>
      <c r="P69" s="16"/>
      <c r="Q69" s="16"/>
      <c r="R69" s="16"/>
      <c r="S69" s="16"/>
      <c r="T69" s="16">
        <v>1248</v>
      </c>
      <c r="U69" s="16"/>
      <c r="V69" s="18">
        <v>400</v>
      </c>
      <c r="W69" s="16">
        <f t="shared" si="13"/>
        <v>528</v>
      </c>
      <c r="X69" s="18">
        <v>800</v>
      </c>
      <c r="Y69" s="19">
        <f t="shared" si="14"/>
        <v>8.9962121212121211</v>
      </c>
      <c r="Z69" s="16">
        <f t="shared" si="15"/>
        <v>3.4090909090909092</v>
      </c>
      <c r="AA69" s="16"/>
      <c r="AB69" s="16"/>
      <c r="AC69" s="16"/>
      <c r="AD69" s="16">
        <f>VLOOKUP(A:A,[4]TDSheet!$A:$D,4,0)</f>
        <v>1800</v>
      </c>
      <c r="AE69" s="16">
        <f>VLOOKUP(A:A,[1]TDSheet!$A:$AF,32,0)</f>
        <v>579.79999999999995</v>
      </c>
      <c r="AF69" s="16">
        <f>VLOOKUP(A:A,[1]TDSheet!$A:$AG,33,0)</f>
        <v>534</v>
      </c>
      <c r="AG69" s="16">
        <f>VLOOKUP(A:A,[1]TDSheet!$A:$W,23,0)</f>
        <v>538.4</v>
      </c>
      <c r="AH69" s="16">
        <f>VLOOKUP(A:A,[3]TDSheet!$A:$D,4,0)</f>
        <v>624</v>
      </c>
      <c r="AI69" s="16">
        <f>VLOOKUP(A:A,[1]TDSheet!$A:$AI,35,0)</f>
        <v>0</v>
      </c>
      <c r="AJ69" s="16">
        <f t="shared" si="16"/>
        <v>499.20000000000005</v>
      </c>
      <c r="AK69" s="16">
        <f t="shared" si="17"/>
        <v>160</v>
      </c>
      <c r="AL69" s="16">
        <f t="shared" si="18"/>
        <v>320</v>
      </c>
      <c r="AM69" s="16"/>
      <c r="AN69" s="16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2184</v>
      </c>
      <c r="D70" s="8">
        <v>1889</v>
      </c>
      <c r="E70" s="8">
        <v>2247</v>
      </c>
      <c r="F70" s="8">
        <v>1771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6">
        <f>VLOOKUP(A:A,[2]TDSheet!$A:$F,6,0)</f>
        <v>2276</v>
      </c>
      <c r="K70" s="16">
        <f t="shared" si="12"/>
        <v>-29</v>
      </c>
      <c r="L70" s="16">
        <f>VLOOKUP(A:A,[1]TDSheet!$A:$V,22,0)</f>
        <v>650</v>
      </c>
      <c r="M70" s="16">
        <f>VLOOKUP(A:A,[1]TDSheet!$A:$X,24,0)</f>
        <v>720</v>
      </c>
      <c r="N70" s="16">
        <f>VLOOKUP(A:A,[1]TDSheet!$A:$O,15,0)</f>
        <v>0</v>
      </c>
      <c r="O70" s="16"/>
      <c r="P70" s="16"/>
      <c r="Q70" s="16"/>
      <c r="R70" s="16"/>
      <c r="S70" s="16"/>
      <c r="T70" s="16"/>
      <c r="U70" s="16"/>
      <c r="V70" s="18">
        <v>250</v>
      </c>
      <c r="W70" s="16">
        <f t="shared" si="13"/>
        <v>449.4</v>
      </c>
      <c r="X70" s="18">
        <v>650</v>
      </c>
      <c r="Y70" s="19">
        <f t="shared" si="14"/>
        <v>8.9919893190921236</v>
      </c>
      <c r="Z70" s="16">
        <f t="shared" si="15"/>
        <v>3.9408099688473524</v>
      </c>
      <c r="AA70" s="16"/>
      <c r="AB70" s="16"/>
      <c r="AC70" s="16"/>
      <c r="AD70" s="16">
        <v>0</v>
      </c>
      <c r="AE70" s="16">
        <f>VLOOKUP(A:A,[1]TDSheet!$A:$AF,32,0)</f>
        <v>484.2</v>
      </c>
      <c r="AF70" s="16">
        <f>VLOOKUP(A:A,[1]TDSheet!$A:$AG,33,0)</f>
        <v>475.2</v>
      </c>
      <c r="AG70" s="16">
        <f>VLOOKUP(A:A,[1]TDSheet!$A:$W,23,0)</f>
        <v>476</v>
      </c>
      <c r="AH70" s="16">
        <f>VLOOKUP(A:A,[3]TDSheet!$A:$D,4,0)</f>
        <v>548</v>
      </c>
      <c r="AI70" s="16">
        <f>VLOOKUP(A:A,[1]TDSheet!$A:$AI,35,0)</f>
        <v>0</v>
      </c>
      <c r="AJ70" s="16">
        <f t="shared" si="16"/>
        <v>0</v>
      </c>
      <c r="AK70" s="16">
        <f t="shared" si="17"/>
        <v>100</v>
      </c>
      <c r="AL70" s="16">
        <f t="shared" si="18"/>
        <v>260</v>
      </c>
      <c r="AM70" s="16"/>
      <c r="AN70" s="16"/>
    </row>
    <row r="71" spans="1:40" s="1" customFormat="1" ht="21.95" customHeight="1" outlineLevel="1" x14ac:dyDescent="0.2">
      <c r="A71" s="7" t="s">
        <v>74</v>
      </c>
      <c r="B71" s="7" t="s">
        <v>8</v>
      </c>
      <c r="C71" s="8">
        <v>375.19200000000001</v>
      </c>
      <c r="D71" s="8">
        <v>418.00799999999998</v>
      </c>
      <c r="E71" s="8">
        <v>415.548</v>
      </c>
      <c r="F71" s="8">
        <v>368.55200000000002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6">
        <f>VLOOKUP(A:A,[2]TDSheet!$A:$F,6,0)</f>
        <v>416.74200000000002</v>
      </c>
      <c r="K71" s="16">
        <f t="shared" si="12"/>
        <v>-1.1940000000000168</v>
      </c>
      <c r="L71" s="16">
        <f>VLOOKUP(A:A,[1]TDSheet!$A:$V,22,0)</f>
        <v>110</v>
      </c>
      <c r="M71" s="16">
        <f>VLOOKUP(A:A,[1]TDSheet!$A:$X,24,0)</f>
        <v>140</v>
      </c>
      <c r="N71" s="16">
        <f>VLOOKUP(A:A,[1]TDSheet!$A:$O,15,0)</f>
        <v>0</v>
      </c>
      <c r="O71" s="16"/>
      <c r="P71" s="16"/>
      <c r="Q71" s="16"/>
      <c r="R71" s="16"/>
      <c r="S71" s="16"/>
      <c r="T71" s="16"/>
      <c r="U71" s="16"/>
      <c r="V71" s="18"/>
      <c r="W71" s="16">
        <f t="shared" si="13"/>
        <v>83.1096</v>
      </c>
      <c r="X71" s="18">
        <v>130</v>
      </c>
      <c r="Y71" s="19">
        <f t="shared" si="14"/>
        <v>9.0068054713294252</v>
      </c>
      <c r="Z71" s="16">
        <f t="shared" si="15"/>
        <v>4.4345298256759751</v>
      </c>
      <c r="AA71" s="16"/>
      <c r="AB71" s="16"/>
      <c r="AC71" s="16"/>
      <c r="AD71" s="16">
        <v>0</v>
      </c>
      <c r="AE71" s="16">
        <f>VLOOKUP(A:A,[1]TDSheet!$A:$AF,32,0)</f>
        <v>91.796999999999997</v>
      </c>
      <c r="AF71" s="16">
        <f>VLOOKUP(A:A,[1]TDSheet!$A:$AG,33,0)</f>
        <v>81.1434</v>
      </c>
      <c r="AG71" s="16">
        <f>VLOOKUP(A:A,[1]TDSheet!$A:$W,23,0)</f>
        <v>88.674800000000005</v>
      </c>
      <c r="AH71" s="16">
        <f>VLOOKUP(A:A,[3]TDSheet!$A:$D,4,0)</f>
        <v>91.027000000000001</v>
      </c>
      <c r="AI71" s="16" t="e">
        <f>VLOOKUP(A:A,[1]TDSheet!$A:$AI,35,0)</f>
        <v>#N/A</v>
      </c>
      <c r="AJ71" s="16">
        <f t="shared" si="16"/>
        <v>0</v>
      </c>
      <c r="AK71" s="16">
        <f t="shared" si="17"/>
        <v>0</v>
      </c>
      <c r="AL71" s="16">
        <f t="shared" si="18"/>
        <v>130</v>
      </c>
      <c r="AM71" s="16"/>
      <c r="AN71" s="16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272.27300000000002</v>
      </c>
      <c r="D72" s="8">
        <v>320.589</v>
      </c>
      <c r="E72" s="8">
        <v>312.166</v>
      </c>
      <c r="F72" s="8">
        <v>265.28100000000001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6">
        <f>VLOOKUP(A:A,[2]TDSheet!$A:$F,6,0)</f>
        <v>311.99200000000002</v>
      </c>
      <c r="K72" s="16">
        <f t="shared" ref="K72:K135" si="19">E72-J72</f>
        <v>0.17399999999997817</v>
      </c>
      <c r="L72" s="16">
        <f>VLOOKUP(A:A,[1]TDSheet!$A:$V,22,0)</f>
        <v>110</v>
      </c>
      <c r="M72" s="16">
        <f>VLOOKUP(A:A,[1]TDSheet!$A:$X,24,0)</f>
        <v>100</v>
      </c>
      <c r="N72" s="16">
        <f>VLOOKUP(A:A,[1]TDSheet!$A:$O,15,0)</f>
        <v>0</v>
      </c>
      <c r="O72" s="16"/>
      <c r="P72" s="16"/>
      <c r="Q72" s="16"/>
      <c r="R72" s="16"/>
      <c r="S72" s="16"/>
      <c r="T72" s="16"/>
      <c r="U72" s="16"/>
      <c r="V72" s="18"/>
      <c r="W72" s="16">
        <f t="shared" ref="W72:W135" si="20">(E72-AD72)/5</f>
        <v>62.433199999999999</v>
      </c>
      <c r="X72" s="18">
        <v>90</v>
      </c>
      <c r="Y72" s="19">
        <f t="shared" ref="Y72:Y135" si="21">(F72+L72+M72+N72+V72+X72)/W72</f>
        <v>9.0541731002095034</v>
      </c>
      <c r="Z72" s="16">
        <f t="shared" ref="Z72:Z135" si="22">F72/W72</f>
        <v>4.2490373711422773</v>
      </c>
      <c r="AA72" s="16"/>
      <c r="AB72" s="16"/>
      <c r="AC72" s="16"/>
      <c r="AD72" s="16">
        <v>0</v>
      </c>
      <c r="AE72" s="16">
        <f>VLOOKUP(A:A,[1]TDSheet!$A:$AF,32,0)</f>
        <v>68.701999999999998</v>
      </c>
      <c r="AF72" s="16">
        <f>VLOOKUP(A:A,[1]TDSheet!$A:$AG,33,0)</f>
        <v>59.220399999999998</v>
      </c>
      <c r="AG72" s="16">
        <f>VLOOKUP(A:A,[1]TDSheet!$A:$W,23,0)</f>
        <v>67.374800000000008</v>
      </c>
      <c r="AH72" s="16">
        <f>VLOOKUP(A:A,[3]TDSheet!$A:$D,4,0)</f>
        <v>74.84</v>
      </c>
      <c r="AI72" s="16" t="e">
        <f>VLOOKUP(A:A,[1]TDSheet!$A:$AI,35,0)</f>
        <v>#N/A</v>
      </c>
      <c r="AJ72" s="16">
        <f t="shared" ref="AJ72:AJ135" si="23">T72*H72</f>
        <v>0</v>
      </c>
      <c r="AK72" s="16">
        <f t="shared" ref="AK72:AK135" si="24">V72*H72</f>
        <v>0</v>
      </c>
      <c r="AL72" s="16">
        <f t="shared" ref="AL72:AL135" si="25">X72*H72</f>
        <v>90</v>
      </c>
      <c r="AM72" s="16"/>
      <c r="AN72" s="16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362.93</v>
      </c>
      <c r="D73" s="8">
        <v>681.56100000000004</v>
      </c>
      <c r="E73" s="8">
        <v>561.59900000000005</v>
      </c>
      <c r="F73" s="8">
        <v>473.99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6">
        <f>VLOOKUP(A:A,[2]TDSheet!$A:$F,6,0)</f>
        <v>563.56200000000001</v>
      </c>
      <c r="K73" s="16">
        <f t="shared" si="19"/>
        <v>-1.9629999999999654</v>
      </c>
      <c r="L73" s="16">
        <f>VLOOKUP(A:A,[1]TDSheet!$A:$V,22,0)</f>
        <v>130</v>
      </c>
      <c r="M73" s="16">
        <f>VLOOKUP(A:A,[1]TDSheet!$A:$X,24,0)</f>
        <v>170</v>
      </c>
      <c r="N73" s="16">
        <f>VLOOKUP(A:A,[1]TDSheet!$A:$O,15,0)</f>
        <v>0</v>
      </c>
      <c r="O73" s="16"/>
      <c r="P73" s="16"/>
      <c r="Q73" s="16"/>
      <c r="R73" s="16"/>
      <c r="S73" s="16"/>
      <c r="T73" s="16"/>
      <c r="U73" s="16"/>
      <c r="V73" s="18">
        <v>70</v>
      </c>
      <c r="W73" s="16">
        <f t="shared" si="20"/>
        <v>112.31980000000001</v>
      </c>
      <c r="X73" s="18">
        <v>170</v>
      </c>
      <c r="Y73" s="19">
        <f t="shared" si="21"/>
        <v>9.0277048214117173</v>
      </c>
      <c r="Z73" s="16">
        <f t="shared" si="22"/>
        <v>4.220003952998491</v>
      </c>
      <c r="AA73" s="16"/>
      <c r="AB73" s="16"/>
      <c r="AC73" s="16"/>
      <c r="AD73" s="16">
        <v>0</v>
      </c>
      <c r="AE73" s="16">
        <f>VLOOKUP(A:A,[1]TDSheet!$A:$AF,32,0)</f>
        <v>129.273</v>
      </c>
      <c r="AF73" s="16">
        <f>VLOOKUP(A:A,[1]TDSheet!$A:$AG,33,0)</f>
        <v>114.78740000000001</v>
      </c>
      <c r="AG73" s="16">
        <f>VLOOKUP(A:A,[1]TDSheet!$A:$W,23,0)</f>
        <v>114.01679999999999</v>
      </c>
      <c r="AH73" s="16">
        <f>VLOOKUP(A:A,[3]TDSheet!$A:$D,4,0)</f>
        <v>115.496</v>
      </c>
      <c r="AI73" s="16" t="e">
        <f>VLOOKUP(A:A,[1]TDSheet!$A:$AI,35,0)</f>
        <v>#N/A</v>
      </c>
      <c r="AJ73" s="16">
        <f t="shared" si="23"/>
        <v>0</v>
      </c>
      <c r="AK73" s="16">
        <f t="shared" si="24"/>
        <v>70</v>
      </c>
      <c r="AL73" s="16">
        <f t="shared" si="25"/>
        <v>170</v>
      </c>
      <c r="AM73" s="16"/>
      <c r="AN73" s="16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336.904</v>
      </c>
      <c r="D74" s="8">
        <v>526.05799999999999</v>
      </c>
      <c r="E74" s="8">
        <v>449.66899999999998</v>
      </c>
      <c r="F74" s="8">
        <v>396.12099999999998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6">
        <f>VLOOKUP(A:A,[2]TDSheet!$A:$F,6,0)</f>
        <v>446.62299999999999</v>
      </c>
      <c r="K74" s="16">
        <f t="shared" si="19"/>
        <v>3.0459999999999923</v>
      </c>
      <c r="L74" s="16">
        <f>VLOOKUP(A:A,[1]TDSheet!$A:$V,22,0)</f>
        <v>130</v>
      </c>
      <c r="M74" s="16">
        <f>VLOOKUP(A:A,[1]TDSheet!$A:$X,24,0)</f>
        <v>140</v>
      </c>
      <c r="N74" s="16">
        <f>VLOOKUP(A:A,[1]TDSheet!$A:$O,15,0)</f>
        <v>0</v>
      </c>
      <c r="O74" s="16"/>
      <c r="P74" s="16"/>
      <c r="Q74" s="16"/>
      <c r="R74" s="16"/>
      <c r="S74" s="16"/>
      <c r="T74" s="16"/>
      <c r="U74" s="16"/>
      <c r="V74" s="18"/>
      <c r="W74" s="16">
        <f t="shared" si="20"/>
        <v>89.933799999999991</v>
      </c>
      <c r="X74" s="18">
        <v>150</v>
      </c>
      <c r="Y74" s="19">
        <f t="shared" si="21"/>
        <v>9.074686046847793</v>
      </c>
      <c r="Z74" s="16">
        <f t="shared" si="22"/>
        <v>4.4045842608674386</v>
      </c>
      <c r="AA74" s="16"/>
      <c r="AB74" s="16"/>
      <c r="AC74" s="16"/>
      <c r="AD74" s="16">
        <v>0</v>
      </c>
      <c r="AE74" s="16">
        <f>VLOOKUP(A:A,[1]TDSheet!$A:$AF,32,0)</f>
        <v>95.101399999999998</v>
      </c>
      <c r="AF74" s="16">
        <f>VLOOKUP(A:A,[1]TDSheet!$A:$AG,33,0)</f>
        <v>87.158600000000007</v>
      </c>
      <c r="AG74" s="16">
        <f>VLOOKUP(A:A,[1]TDSheet!$A:$W,23,0)</f>
        <v>96.180800000000005</v>
      </c>
      <c r="AH74" s="16">
        <f>VLOOKUP(A:A,[3]TDSheet!$A:$D,4,0)</f>
        <v>90.138999999999996</v>
      </c>
      <c r="AI74" s="16" t="e">
        <f>VLOOKUP(A:A,[1]TDSheet!$A:$AI,35,0)</f>
        <v>#N/A</v>
      </c>
      <c r="AJ74" s="16">
        <f t="shared" si="23"/>
        <v>0</v>
      </c>
      <c r="AK74" s="16">
        <f t="shared" si="24"/>
        <v>0</v>
      </c>
      <c r="AL74" s="16">
        <f t="shared" si="25"/>
        <v>150</v>
      </c>
      <c r="AM74" s="16"/>
      <c r="AN74" s="16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81</v>
      </c>
      <c r="D75" s="8">
        <v>114</v>
      </c>
      <c r="E75" s="8">
        <v>108</v>
      </c>
      <c r="F75" s="8">
        <v>84</v>
      </c>
      <c r="G75" s="1" t="str">
        <f>VLOOKUP(A:A,[1]TDSheet!$A:$G,7,0)</f>
        <v>дк</v>
      </c>
      <c r="H75" s="1">
        <f>VLOOKUP(A:A,[1]TDSheet!$A:$H,8,0)</f>
        <v>0.6</v>
      </c>
      <c r="I75" s="1">
        <f>VLOOKUP(A:A,[1]TDSheet!$A:$I,9,0)</f>
        <v>60</v>
      </c>
      <c r="J75" s="16">
        <f>VLOOKUP(A:A,[2]TDSheet!$A:$F,6,0)</f>
        <v>121</v>
      </c>
      <c r="K75" s="16">
        <f t="shared" si="19"/>
        <v>-13</v>
      </c>
      <c r="L75" s="16">
        <f>VLOOKUP(A:A,[1]TDSheet!$A:$V,22,0)</f>
        <v>0</v>
      </c>
      <c r="M75" s="16">
        <f>VLOOKUP(A:A,[1]TDSheet!$A:$X,24,0)</f>
        <v>30</v>
      </c>
      <c r="N75" s="16">
        <f>VLOOKUP(A:A,[1]TDSheet!$A:$O,15,0)</f>
        <v>0</v>
      </c>
      <c r="O75" s="16"/>
      <c r="P75" s="16"/>
      <c r="Q75" s="16"/>
      <c r="R75" s="16"/>
      <c r="S75" s="16"/>
      <c r="T75" s="16"/>
      <c r="U75" s="16"/>
      <c r="V75" s="18">
        <v>50</v>
      </c>
      <c r="W75" s="16">
        <f t="shared" si="20"/>
        <v>21.6</v>
      </c>
      <c r="X75" s="18">
        <v>30</v>
      </c>
      <c r="Y75" s="19">
        <f t="shared" si="21"/>
        <v>8.981481481481481</v>
      </c>
      <c r="Z75" s="16">
        <f t="shared" si="22"/>
        <v>3.8888888888888888</v>
      </c>
      <c r="AA75" s="16"/>
      <c r="AB75" s="16"/>
      <c r="AC75" s="16"/>
      <c r="AD75" s="16">
        <v>0</v>
      </c>
      <c r="AE75" s="16">
        <f>VLOOKUP(A:A,[1]TDSheet!$A:$AF,32,0)</f>
        <v>16.8</v>
      </c>
      <c r="AF75" s="16">
        <f>VLOOKUP(A:A,[1]TDSheet!$A:$AG,33,0)</f>
        <v>23</v>
      </c>
      <c r="AG75" s="16">
        <f>VLOOKUP(A:A,[1]TDSheet!$A:$W,23,0)</f>
        <v>18.8</v>
      </c>
      <c r="AH75" s="16">
        <f>VLOOKUP(A:A,[3]TDSheet!$A:$D,4,0)</f>
        <v>35</v>
      </c>
      <c r="AI75" s="16" t="str">
        <f>VLOOKUP(A:A,[1]TDSheet!$A:$AI,35,0)</f>
        <v>склад</v>
      </c>
      <c r="AJ75" s="16">
        <f t="shared" si="23"/>
        <v>0</v>
      </c>
      <c r="AK75" s="16">
        <f t="shared" si="24"/>
        <v>30</v>
      </c>
      <c r="AL75" s="16">
        <f t="shared" si="25"/>
        <v>18</v>
      </c>
      <c r="AM75" s="16"/>
      <c r="AN75" s="16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238</v>
      </c>
      <c r="D76" s="8">
        <v>148</v>
      </c>
      <c r="E76" s="8">
        <v>250</v>
      </c>
      <c r="F76" s="8">
        <v>124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6">
        <f>VLOOKUP(A:A,[2]TDSheet!$A:$F,6,0)</f>
        <v>261</v>
      </c>
      <c r="K76" s="16">
        <f t="shared" si="19"/>
        <v>-11</v>
      </c>
      <c r="L76" s="16">
        <f>VLOOKUP(A:A,[1]TDSheet!$A:$V,22,0)</f>
        <v>120</v>
      </c>
      <c r="M76" s="16">
        <f>VLOOKUP(A:A,[1]TDSheet!$A:$X,24,0)</f>
        <v>80</v>
      </c>
      <c r="N76" s="16">
        <f>VLOOKUP(A:A,[1]TDSheet!$A:$O,15,0)</f>
        <v>0</v>
      </c>
      <c r="O76" s="16"/>
      <c r="P76" s="16"/>
      <c r="Q76" s="16"/>
      <c r="R76" s="16"/>
      <c r="S76" s="16"/>
      <c r="T76" s="16"/>
      <c r="U76" s="16"/>
      <c r="V76" s="18">
        <v>50</v>
      </c>
      <c r="W76" s="16">
        <f t="shared" si="20"/>
        <v>50</v>
      </c>
      <c r="X76" s="18">
        <v>80</v>
      </c>
      <c r="Y76" s="19">
        <f t="shared" si="21"/>
        <v>9.08</v>
      </c>
      <c r="Z76" s="16">
        <f t="shared" si="22"/>
        <v>2.48</v>
      </c>
      <c r="AA76" s="16"/>
      <c r="AB76" s="16"/>
      <c r="AC76" s="16"/>
      <c r="AD76" s="16">
        <v>0</v>
      </c>
      <c r="AE76" s="16">
        <f>VLOOKUP(A:A,[1]TDSheet!$A:$AF,32,0)</f>
        <v>56.2</v>
      </c>
      <c r="AF76" s="16">
        <f>VLOOKUP(A:A,[1]TDSheet!$A:$AG,33,0)</f>
        <v>46</v>
      </c>
      <c r="AG76" s="16">
        <f>VLOOKUP(A:A,[1]TDSheet!$A:$W,23,0)</f>
        <v>49.2</v>
      </c>
      <c r="AH76" s="16">
        <f>VLOOKUP(A:A,[3]TDSheet!$A:$D,4,0)</f>
        <v>53</v>
      </c>
      <c r="AI76" s="16" t="str">
        <f>VLOOKUP(A:A,[1]TDSheet!$A:$AI,35,0)</f>
        <v>оконч</v>
      </c>
      <c r="AJ76" s="16">
        <f t="shared" si="23"/>
        <v>0</v>
      </c>
      <c r="AK76" s="16">
        <f t="shared" si="24"/>
        <v>30</v>
      </c>
      <c r="AL76" s="16">
        <f t="shared" si="25"/>
        <v>48</v>
      </c>
      <c r="AM76" s="16"/>
      <c r="AN76" s="16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152</v>
      </c>
      <c r="D77" s="8">
        <v>648</v>
      </c>
      <c r="E77" s="8">
        <v>409</v>
      </c>
      <c r="F77" s="8">
        <v>375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6">
        <f>VLOOKUP(A:A,[2]TDSheet!$A:$F,6,0)</f>
        <v>429</v>
      </c>
      <c r="K77" s="16">
        <f t="shared" si="19"/>
        <v>-20</v>
      </c>
      <c r="L77" s="16">
        <f>VLOOKUP(A:A,[1]TDSheet!$A:$V,22,0)</f>
        <v>50</v>
      </c>
      <c r="M77" s="16">
        <f>VLOOKUP(A:A,[1]TDSheet!$A:$X,24,0)</f>
        <v>90</v>
      </c>
      <c r="N77" s="16">
        <f>VLOOKUP(A:A,[1]TDSheet!$A:$O,15,0)</f>
        <v>0</v>
      </c>
      <c r="O77" s="16"/>
      <c r="P77" s="16"/>
      <c r="Q77" s="16"/>
      <c r="R77" s="16"/>
      <c r="S77" s="16"/>
      <c r="T77" s="16"/>
      <c r="U77" s="16"/>
      <c r="V77" s="18">
        <v>100</v>
      </c>
      <c r="W77" s="16">
        <f t="shared" si="20"/>
        <v>81.8</v>
      </c>
      <c r="X77" s="18">
        <v>120</v>
      </c>
      <c r="Y77" s="19">
        <f t="shared" si="21"/>
        <v>8.9853300733496333</v>
      </c>
      <c r="Z77" s="16">
        <f t="shared" si="22"/>
        <v>4.5843520782396086</v>
      </c>
      <c r="AA77" s="16"/>
      <c r="AB77" s="16"/>
      <c r="AC77" s="16"/>
      <c r="AD77" s="16">
        <v>0</v>
      </c>
      <c r="AE77" s="16">
        <f>VLOOKUP(A:A,[1]TDSheet!$A:$AF,32,0)</f>
        <v>81</v>
      </c>
      <c r="AF77" s="16">
        <f>VLOOKUP(A:A,[1]TDSheet!$A:$AG,33,0)</f>
        <v>74</v>
      </c>
      <c r="AG77" s="16">
        <f>VLOOKUP(A:A,[1]TDSheet!$A:$W,23,0)</f>
        <v>82.2</v>
      </c>
      <c r="AH77" s="16">
        <f>VLOOKUP(A:A,[3]TDSheet!$A:$D,4,0)</f>
        <v>95</v>
      </c>
      <c r="AI77" s="16" t="str">
        <f>VLOOKUP(A:A,[1]TDSheet!$A:$AI,35,0)</f>
        <v>ябокт</v>
      </c>
      <c r="AJ77" s="16">
        <f t="shared" si="23"/>
        <v>0</v>
      </c>
      <c r="AK77" s="16">
        <f t="shared" si="24"/>
        <v>60</v>
      </c>
      <c r="AL77" s="16">
        <f t="shared" si="25"/>
        <v>72</v>
      </c>
      <c r="AM77" s="16"/>
      <c r="AN77" s="16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236.69499999999999</v>
      </c>
      <c r="D78" s="8">
        <v>50.872</v>
      </c>
      <c r="E78" s="8">
        <v>162.43299999999999</v>
      </c>
      <c r="F78" s="8">
        <v>110.113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30</v>
      </c>
      <c r="J78" s="16">
        <f>VLOOKUP(A:A,[2]TDSheet!$A:$F,6,0)</f>
        <v>169.77199999999999</v>
      </c>
      <c r="K78" s="16">
        <f t="shared" si="19"/>
        <v>-7.3389999999999986</v>
      </c>
      <c r="L78" s="16">
        <f>VLOOKUP(A:A,[1]TDSheet!$A:$V,22,0)</f>
        <v>40</v>
      </c>
      <c r="M78" s="16">
        <f>VLOOKUP(A:A,[1]TDSheet!$A:$X,24,0)</f>
        <v>80</v>
      </c>
      <c r="N78" s="16">
        <f>VLOOKUP(A:A,[1]TDSheet!$A:$O,15,0)</f>
        <v>0</v>
      </c>
      <c r="O78" s="16"/>
      <c r="P78" s="16"/>
      <c r="Q78" s="16"/>
      <c r="R78" s="16"/>
      <c r="S78" s="16"/>
      <c r="T78" s="16"/>
      <c r="U78" s="16"/>
      <c r="V78" s="18"/>
      <c r="W78" s="16">
        <f t="shared" si="20"/>
        <v>32.486599999999996</v>
      </c>
      <c r="X78" s="18">
        <v>30</v>
      </c>
      <c r="Y78" s="19">
        <f t="shared" si="21"/>
        <v>8.0067781793108548</v>
      </c>
      <c r="Z78" s="16">
        <f t="shared" si="22"/>
        <v>3.3894898204182651</v>
      </c>
      <c r="AA78" s="16"/>
      <c r="AB78" s="16"/>
      <c r="AC78" s="16"/>
      <c r="AD78" s="16">
        <v>0</v>
      </c>
      <c r="AE78" s="16">
        <f>VLOOKUP(A:A,[1]TDSheet!$A:$AF,32,0)</f>
        <v>57.241</v>
      </c>
      <c r="AF78" s="16">
        <f>VLOOKUP(A:A,[1]TDSheet!$A:$AG,33,0)</f>
        <v>34.912400000000005</v>
      </c>
      <c r="AG78" s="16">
        <f>VLOOKUP(A:A,[1]TDSheet!$A:$W,23,0)</f>
        <v>33.123399999999997</v>
      </c>
      <c r="AH78" s="16">
        <f>VLOOKUP(A:A,[3]TDSheet!$A:$D,4,0)</f>
        <v>32.783999999999999</v>
      </c>
      <c r="AI78" s="16">
        <f>VLOOKUP(A:A,[1]TDSheet!$A:$AI,35,0)</f>
        <v>0</v>
      </c>
      <c r="AJ78" s="16">
        <f t="shared" si="23"/>
        <v>0</v>
      </c>
      <c r="AK78" s="16">
        <f t="shared" si="24"/>
        <v>0</v>
      </c>
      <c r="AL78" s="16">
        <f t="shared" si="25"/>
        <v>30</v>
      </c>
      <c r="AM78" s="16"/>
      <c r="AN78" s="16"/>
    </row>
    <row r="79" spans="1:40" s="1" customFormat="1" ht="11.1" customHeight="1" outlineLevel="1" x14ac:dyDescent="0.2">
      <c r="A79" s="7" t="s">
        <v>82</v>
      </c>
      <c r="B79" s="7" t="s">
        <v>13</v>
      </c>
      <c r="C79" s="8">
        <v>475</v>
      </c>
      <c r="D79" s="8">
        <v>499</v>
      </c>
      <c r="E79" s="8">
        <v>524</v>
      </c>
      <c r="F79" s="8">
        <v>438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6">
        <f>VLOOKUP(A:A,[2]TDSheet!$A:$F,6,0)</f>
        <v>529</v>
      </c>
      <c r="K79" s="16">
        <f t="shared" si="19"/>
        <v>-5</v>
      </c>
      <c r="L79" s="16">
        <f>VLOOKUP(A:A,[1]TDSheet!$A:$V,22,0)</f>
        <v>130</v>
      </c>
      <c r="M79" s="16">
        <f>VLOOKUP(A:A,[1]TDSheet!$A:$X,24,0)</f>
        <v>170</v>
      </c>
      <c r="N79" s="16">
        <f>VLOOKUP(A:A,[1]TDSheet!$A:$O,15,0)</f>
        <v>0</v>
      </c>
      <c r="O79" s="16"/>
      <c r="P79" s="16"/>
      <c r="Q79" s="16"/>
      <c r="R79" s="16"/>
      <c r="S79" s="16"/>
      <c r="T79" s="16"/>
      <c r="U79" s="16"/>
      <c r="V79" s="18">
        <v>50</v>
      </c>
      <c r="W79" s="16">
        <f t="shared" si="20"/>
        <v>104.8</v>
      </c>
      <c r="X79" s="18">
        <v>150</v>
      </c>
      <c r="Y79" s="19">
        <f t="shared" si="21"/>
        <v>8.9503816793893129</v>
      </c>
      <c r="Z79" s="16">
        <f t="shared" si="22"/>
        <v>4.1793893129770989</v>
      </c>
      <c r="AA79" s="16"/>
      <c r="AB79" s="16"/>
      <c r="AC79" s="16"/>
      <c r="AD79" s="16">
        <v>0</v>
      </c>
      <c r="AE79" s="16">
        <f>VLOOKUP(A:A,[1]TDSheet!$A:$AF,32,0)</f>
        <v>123</v>
      </c>
      <c r="AF79" s="16">
        <f>VLOOKUP(A:A,[1]TDSheet!$A:$AG,33,0)</f>
        <v>112.2</v>
      </c>
      <c r="AG79" s="16">
        <f>VLOOKUP(A:A,[1]TDSheet!$A:$W,23,0)</f>
        <v>111</v>
      </c>
      <c r="AH79" s="16">
        <f>VLOOKUP(A:A,[3]TDSheet!$A:$D,4,0)</f>
        <v>134</v>
      </c>
      <c r="AI79" s="16">
        <f>VLOOKUP(A:A,[1]TDSheet!$A:$AI,35,0)</f>
        <v>0</v>
      </c>
      <c r="AJ79" s="16">
        <f t="shared" si="23"/>
        <v>0</v>
      </c>
      <c r="AK79" s="16">
        <f t="shared" si="24"/>
        <v>30</v>
      </c>
      <c r="AL79" s="16">
        <f t="shared" si="25"/>
        <v>90</v>
      </c>
      <c r="AM79" s="16"/>
      <c r="AN79" s="16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585</v>
      </c>
      <c r="D80" s="8">
        <v>513</v>
      </c>
      <c r="E80" s="8">
        <v>675</v>
      </c>
      <c r="F80" s="8">
        <v>405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6">
        <f>VLOOKUP(A:A,[2]TDSheet!$A:$F,6,0)</f>
        <v>680</v>
      </c>
      <c r="K80" s="16">
        <f t="shared" si="19"/>
        <v>-5</v>
      </c>
      <c r="L80" s="16">
        <f>VLOOKUP(A:A,[1]TDSheet!$A:$V,22,0)</f>
        <v>250</v>
      </c>
      <c r="M80" s="16">
        <f>VLOOKUP(A:A,[1]TDSheet!$A:$X,24,0)</f>
        <v>190</v>
      </c>
      <c r="N80" s="16">
        <f>VLOOKUP(A:A,[1]TDSheet!$A:$O,15,0)</f>
        <v>0</v>
      </c>
      <c r="O80" s="16"/>
      <c r="P80" s="16"/>
      <c r="Q80" s="16"/>
      <c r="R80" s="16"/>
      <c r="S80" s="16"/>
      <c r="T80" s="16"/>
      <c r="U80" s="16"/>
      <c r="V80" s="18">
        <v>170</v>
      </c>
      <c r="W80" s="16">
        <f t="shared" si="20"/>
        <v>135</v>
      </c>
      <c r="X80" s="18">
        <v>200</v>
      </c>
      <c r="Y80" s="19">
        <f t="shared" si="21"/>
        <v>9</v>
      </c>
      <c r="Z80" s="16">
        <f t="shared" si="22"/>
        <v>3</v>
      </c>
      <c r="AA80" s="16"/>
      <c r="AB80" s="16"/>
      <c r="AC80" s="16"/>
      <c r="AD80" s="16">
        <v>0</v>
      </c>
      <c r="AE80" s="16">
        <f>VLOOKUP(A:A,[1]TDSheet!$A:$AF,32,0)</f>
        <v>167.2</v>
      </c>
      <c r="AF80" s="16">
        <f>VLOOKUP(A:A,[1]TDSheet!$A:$AG,33,0)</f>
        <v>134.4</v>
      </c>
      <c r="AG80" s="16">
        <f>VLOOKUP(A:A,[1]TDSheet!$A:$W,23,0)</f>
        <v>131</v>
      </c>
      <c r="AH80" s="16">
        <f>VLOOKUP(A:A,[3]TDSheet!$A:$D,4,0)</f>
        <v>177</v>
      </c>
      <c r="AI80" s="16" t="str">
        <f>VLOOKUP(A:A,[1]TDSheet!$A:$AI,35,0)</f>
        <v>оконч</v>
      </c>
      <c r="AJ80" s="16">
        <f t="shared" si="23"/>
        <v>0</v>
      </c>
      <c r="AK80" s="16">
        <f t="shared" si="24"/>
        <v>102</v>
      </c>
      <c r="AL80" s="16">
        <f t="shared" si="25"/>
        <v>120</v>
      </c>
      <c r="AM80" s="16"/>
      <c r="AN80" s="16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495</v>
      </c>
      <c r="D81" s="8">
        <v>11699</v>
      </c>
      <c r="E81" s="8">
        <v>591</v>
      </c>
      <c r="F81" s="8">
        <v>-10</v>
      </c>
      <c r="G81" s="14">
        <f>VLOOKUP(A:A,[1]TDSheet!$A:$G,7,0)</f>
        <v>0</v>
      </c>
      <c r="H81" s="1">
        <f>VLOOKUP(A:A,[1]TDSheet!$A:$H,8,0)</f>
        <v>0.28000000000000003</v>
      </c>
      <c r="I81" s="1">
        <f>VLOOKUP(A:A,[1]TDSheet!$A:$I,9,0)</f>
        <v>35</v>
      </c>
      <c r="J81" s="16">
        <f>VLOOKUP(A:A,[2]TDSheet!$A:$F,6,0)</f>
        <v>1266</v>
      </c>
      <c r="K81" s="16">
        <f t="shared" si="19"/>
        <v>-675</v>
      </c>
      <c r="L81" s="16">
        <f>VLOOKUP(A:A,[1]TDSheet!$A:$V,22,0)</f>
        <v>600</v>
      </c>
      <c r="M81" s="16">
        <f>VLOOKUP(A:A,[1]TDSheet!$A:$X,24,0)</f>
        <v>300</v>
      </c>
      <c r="N81" s="16">
        <f>VLOOKUP(A:A,[1]TDSheet!$A:$O,15,0)</f>
        <v>0</v>
      </c>
      <c r="O81" s="16"/>
      <c r="P81" s="16"/>
      <c r="Q81" s="16"/>
      <c r="R81" s="16"/>
      <c r="S81" s="16"/>
      <c r="T81" s="16"/>
      <c r="U81" s="16"/>
      <c r="V81" s="18"/>
      <c r="W81" s="16">
        <f t="shared" si="20"/>
        <v>118.2</v>
      </c>
      <c r="X81" s="18"/>
      <c r="Y81" s="19">
        <f t="shared" si="21"/>
        <v>7.5296108291032144</v>
      </c>
      <c r="Z81" s="16">
        <f t="shared" si="22"/>
        <v>-8.4602368866328256E-2</v>
      </c>
      <c r="AA81" s="16"/>
      <c r="AB81" s="16"/>
      <c r="AC81" s="16"/>
      <c r="AD81" s="16">
        <v>0</v>
      </c>
      <c r="AE81" s="16">
        <f>VLOOKUP(A:A,[1]TDSheet!$A:$AF,32,0)</f>
        <v>316</v>
      </c>
      <c r="AF81" s="16">
        <f>VLOOKUP(A:A,[1]TDSheet!$A:$AG,33,0)</f>
        <v>258</v>
      </c>
      <c r="AG81" s="16">
        <f>VLOOKUP(A:A,[1]TDSheet!$A:$W,23,0)</f>
        <v>255.6</v>
      </c>
      <c r="AH81" s="16">
        <f>VLOOKUP(A:A,[3]TDSheet!$A:$D,4,0)</f>
        <v>10</v>
      </c>
      <c r="AI81" s="16">
        <f>VLOOKUP(A:A,[1]TDSheet!$A:$AI,35,0)</f>
        <v>0</v>
      </c>
      <c r="AJ81" s="16">
        <f t="shared" si="23"/>
        <v>0</v>
      </c>
      <c r="AK81" s="16">
        <f t="shared" si="24"/>
        <v>0</v>
      </c>
      <c r="AL81" s="16">
        <f t="shared" si="25"/>
        <v>0</v>
      </c>
      <c r="AM81" s="16"/>
      <c r="AN81" s="16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143</v>
      </c>
      <c r="D82" s="8">
        <v>587</v>
      </c>
      <c r="E82" s="8">
        <v>535</v>
      </c>
      <c r="F82" s="8">
        <v>178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6">
        <f>VLOOKUP(A:A,[2]TDSheet!$A:$F,6,0)</f>
        <v>717</v>
      </c>
      <c r="K82" s="16">
        <f t="shared" si="19"/>
        <v>-182</v>
      </c>
      <c r="L82" s="16">
        <f>VLOOKUP(A:A,[1]TDSheet!$A:$V,22,0)</f>
        <v>250</v>
      </c>
      <c r="M82" s="16">
        <f>VLOOKUP(A:A,[1]TDSheet!$A:$X,24,0)</f>
        <v>250</v>
      </c>
      <c r="N82" s="16">
        <f>VLOOKUP(A:A,[1]TDSheet!$A:$O,15,0)</f>
        <v>0</v>
      </c>
      <c r="O82" s="16"/>
      <c r="P82" s="16"/>
      <c r="Q82" s="16"/>
      <c r="R82" s="16"/>
      <c r="S82" s="16"/>
      <c r="T82" s="16"/>
      <c r="U82" s="16"/>
      <c r="V82" s="18">
        <v>200</v>
      </c>
      <c r="W82" s="16">
        <f t="shared" si="20"/>
        <v>107</v>
      </c>
      <c r="X82" s="18">
        <v>350</v>
      </c>
      <c r="Y82" s="19">
        <f t="shared" si="21"/>
        <v>11.476635514018692</v>
      </c>
      <c r="Z82" s="16">
        <f t="shared" si="22"/>
        <v>1.6635514018691588</v>
      </c>
      <c r="AA82" s="16"/>
      <c r="AB82" s="16"/>
      <c r="AC82" s="16"/>
      <c r="AD82" s="16">
        <v>0</v>
      </c>
      <c r="AE82" s="16">
        <f>VLOOKUP(A:A,[1]TDSheet!$A:$AF,32,0)</f>
        <v>69.2</v>
      </c>
      <c r="AF82" s="16">
        <f>VLOOKUP(A:A,[1]TDSheet!$A:$AG,33,0)</f>
        <v>58</v>
      </c>
      <c r="AG82" s="16">
        <f>VLOOKUP(A:A,[1]TDSheet!$A:$W,23,0)</f>
        <v>122</v>
      </c>
      <c r="AH82" s="16">
        <f>VLOOKUP(A:A,[3]TDSheet!$A:$D,4,0)</f>
        <v>125</v>
      </c>
      <c r="AI82" s="16">
        <f>VLOOKUP(A:A,[1]TDSheet!$A:$AI,35,0)</f>
        <v>0</v>
      </c>
      <c r="AJ82" s="16">
        <f t="shared" si="23"/>
        <v>0</v>
      </c>
      <c r="AK82" s="16">
        <f t="shared" si="24"/>
        <v>80</v>
      </c>
      <c r="AL82" s="16">
        <f t="shared" si="25"/>
        <v>140</v>
      </c>
      <c r="AM82" s="16"/>
      <c r="AN82" s="16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</v>
      </c>
      <c r="D83" s="8">
        <v>388</v>
      </c>
      <c r="E83" s="8">
        <v>305</v>
      </c>
      <c r="F83" s="8">
        <v>59</v>
      </c>
      <c r="G83" s="1">
        <f>VLOOKUP(A:A,[1]TDSheet!$A:$G,7,0)</f>
        <v>0</v>
      </c>
      <c r="H83" s="1">
        <f>VLOOKUP(A:A,[1]TDSheet!$A:$H,8,0)</f>
        <v>0.33</v>
      </c>
      <c r="I83" s="1">
        <f>VLOOKUP(A:A,[1]TDSheet!$A:$I,9,0)</f>
        <v>60</v>
      </c>
      <c r="J83" s="16">
        <f>VLOOKUP(A:A,[2]TDSheet!$A:$F,6,0)</f>
        <v>609</v>
      </c>
      <c r="K83" s="16">
        <f t="shared" si="19"/>
        <v>-304</v>
      </c>
      <c r="L83" s="16">
        <f>VLOOKUP(A:A,[1]TDSheet!$A:$V,22,0)</f>
        <v>120</v>
      </c>
      <c r="M83" s="16">
        <f>VLOOKUP(A:A,[1]TDSheet!$A:$X,24,0)</f>
        <v>100</v>
      </c>
      <c r="N83" s="16">
        <f>VLOOKUP(A:A,[1]TDSheet!$A:$O,15,0)</f>
        <v>0</v>
      </c>
      <c r="O83" s="16"/>
      <c r="P83" s="16"/>
      <c r="Q83" s="16"/>
      <c r="R83" s="16"/>
      <c r="S83" s="16"/>
      <c r="T83" s="16"/>
      <c r="U83" s="16"/>
      <c r="V83" s="18">
        <v>180</v>
      </c>
      <c r="W83" s="16">
        <f t="shared" si="20"/>
        <v>61</v>
      </c>
      <c r="X83" s="18">
        <v>250</v>
      </c>
      <c r="Y83" s="19">
        <f t="shared" si="21"/>
        <v>11.622950819672131</v>
      </c>
      <c r="Z83" s="16">
        <f t="shared" si="22"/>
        <v>0.96721311475409832</v>
      </c>
      <c r="AA83" s="16"/>
      <c r="AB83" s="16"/>
      <c r="AC83" s="16"/>
      <c r="AD83" s="16">
        <v>0</v>
      </c>
      <c r="AE83" s="16">
        <f>VLOOKUP(A:A,[1]TDSheet!$A:$AF,32,0)</f>
        <v>40</v>
      </c>
      <c r="AF83" s="16">
        <f>VLOOKUP(A:A,[1]TDSheet!$A:$AG,33,0)</f>
        <v>25</v>
      </c>
      <c r="AG83" s="16">
        <f>VLOOKUP(A:A,[1]TDSheet!$A:$W,23,0)</f>
        <v>56</v>
      </c>
      <c r="AH83" s="16">
        <f>VLOOKUP(A:A,[3]TDSheet!$A:$D,4,0)</f>
        <v>224</v>
      </c>
      <c r="AI83" s="16">
        <f>VLOOKUP(A:A,[1]TDSheet!$A:$AI,35,0)</f>
        <v>0</v>
      </c>
      <c r="AJ83" s="16">
        <f t="shared" si="23"/>
        <v>0</v>
      </c>
      <c r="AK83" s="16">
        <f t="shared" si="24"/>
        <v>59.400000000000006</v>
      </c>
      <c r="AL83" s="16">
        <f t="shared" si="25"/>
        <v>82.5</v>
      </c>
      <c r="AM83" s="16"/>
      <c r="AN83" s="16"/>
    </row>
    <row r="84" spans="1:40" s="1" customFormat="1" ht="21.95" customHeight="1" outlineLevel="1" x14ac:dyDescent="0.2">
      <c r="A84" s="7" t="s">
        <v>87</v>
      </c>
      <c r="B84" s="7" t="s">
        <v>13</v>
      </c>
      <c r="C84" s="8">
        <v>7</v>
      </c>
      <c r="D84" s="8">
        <v>531</v>
      </c>
      <c r="E84" s="8">
        <v>320</v>
      </c>
      <c r="F84" s="8">
        <v>205</v>
      </c>
      <c r="G84" s="1">
        <f>VLOOKUP(A:A,[1]TDSheet!$A:$G,7,0)</f>
        <v>0</v>
      </c>
      <c r="H84" s="1">
        <f>VLOOKUP(A:A,[1]TDSheet!$A:$H,8,0)</f>
        <v>0.35</v>
      </c>
      <c r="I84" s="1" t="e">
        <f>VLOOKUP(A:A,[1]TDSheet!$A:$I,9,0)</f>
        <v>#N/A</v>
      </c>
      <c r="J84" s="16">
        <f>VLOOKUP(A:A,[2]TDSheet!$A:$F,6,0)</f>
        <v>548</v>
      </c>
      <c r="K84" s="16">
        <f t="shared" si="19"/>
        <v>-228</v>
      </c>
      <c r="L84" s="16">
        <f>VLOOKUP(A:A,[1]TDSheet!$A:$V,22,0)</f>
        <v>100</v>
      </c>
      <c r="M84" s="16">
        <f>VLOOKUP(A:A,[1]TDSheet!$A:$X,24,0)</f>
        <v>100</v>
      </c>
      <c r="N84" s="16">
        <f>VLOOKUP(A:A,[1]TDSheet!$A:$O,15,0)</f>
        <v>0</v>
      </c>
      <c r="O84" s="16"/>
      <c r="P84" s="16"/>
      <c r="Q84" s="16"/>
      <c r="R84" s="16"/>
      <c r="S84" s="16"/>
      <c r="T84" s="16"/>
      <c r="U84" s="16"/>
      <c r="V84" s="18">
        <v>110</v>
      </c>
      <c r="W84" s="16">
        <f t="shared" si="20"/>
        <v>64</v>
      </c>
      <c r="X84" s="18">
        <v>200</v>
      </c>
      <c r="Y84" s="19">
        <f t="shared" si="21"/>
        <v>11.171875</v>
      </c>
      <c r="Z84" s="16">
        <f t="shared" si="22"/>
        <v>3.203125</v>
      </c>
      <c r="AA84" s="16"/>
      <c r="AB84" s="16"/>
      <c r="AC84" s="16"/>
      <c r="AD84" s="16">
        <v>0</v>
      </c>
      <c r="AE84" s="16">
        <f>VLOOKUP(A:A,[1]TDSheet!$A:$AF,32,0)</f>
        <v>37.799999999999997</v>
      </c>
      <c r="AF84" s="16">
        <f>VLOOKUP(A:A,[1]TDSheet!$A:$AG,33,0)</f>
        <v>24.4</v>
      </c>
      <c r="AG84" s="16">
        <f>VLOOKUP(A:A,[1]TDSheet!$A:$W,23,0)</f>
        <v>64.599999999999994</v>
      </c>
      <c r="AH84" s="16">
        <f>VLOOKUP(A:A,[3]TDSheet!$A:$D,4,0)</f>
        <v>112</v>
      </c>
      <c r="AI84" s="16">
        <f>VLOOKUP(A:A,[1]TDSheet!$A:$AI,35,0)</f>
        <v>0</v>
      </c>
      <c r="AJ84" s="16">
        <f t="shared" si="23"/>
        <v>0</v>
      </c>
      <c r="AK84" s="16">
        <f t="shared" si="24"/>
        <v>38.5</v>
      </c>
      <c r="AL84" s="16">
        <f t="shared" si="25"/>
        <v>70</v>
      </c>
      <c r="AM84" s="16"/>
      <c r="AN84" s="16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-26</v>
      </c>
      <c r="D85" s="8">
        <v>6079</v>
      </c>
      <c r="E85" s="8">
        <v>334</v>
      </c>
      <c r="F85" s="8">
        <v>469</v>
      </c>
      <c r="G85" s="1" t="str">
        <f>VLOOKUP(A:A,[1]TDSheet!$A:$G,7,0)</f>
        <v>ябл</v>
      </c>
      <c r="H85" s="1">
        <f>VLOOKUP(A:A,[1]TDSheet!$A:$H,8,0)</f>
        <v>0.33</v>
      </c>
      <c r="I85" s="1" t="e">
        <f>VLOOKUP(A:A,[1]TDSheet!$A:$I,9,0)</f>
        <v>#N/A</v>
      </c>
      <c r="J85" s="16">
        <f>VLOOKUP(A:A,[2]TDSheet!$A:$F,6,0)</f>
        <v>363</v>
      </c>
      <c r="K85" s="16">
        <f t="shared" si="19"/>
        <v>-29</v>
      </c>
      <c r="L85" s="16">
        <f>VLOOKUP(A:A,[1]TDSheet!$A:$V,22,0)</f>
        <v>0</v>
      </c>
      <c r="M85" s="16">
        <f>VLOOKUP(A:A,[1]TDSheet!$A:$X,24,0)</f>
        <v>60</v>
      </c>
      <c r="N85" s="16">
        <f>VLOOKUP(A:A,[1]TDSheet!$A:$O,15,0)</f>
        <v>0</v>
      </c>
      <c r="O85" s="16"/>
      <c r="P85" s="16"/>
      <c r="Q85" s="16"/>
      <c r="R85" s="16"/>
      <c r="S85" s="16"/>
      <c r="T85" s="16"/>
      <c r="U85" s="16"/>
      <c r="V85" s="18"/>
      <c r="W85" s="16">
        <f t="shared" si="20"/>
        <v>66.8</v>
      </c>
      <c r="X85" s="18">
        <v>70</v>
      </c>
      <c r="Y85" s="19">
        <f t="shared" si="21"/>
        <v>8.9670658682634734</v>
      </c>
      <c r="Z85" s="16">
        <f t="shared" si="22"/>
        <v>7.020958083832336</v>
      </c>
      <c r="AA85" s="16"/>
      <c r="AB85" s="16"/>
      <c r="AC85" s="16"/>
      <c r="AD85" s="16">
        <v>0</v>
      </c>
      <c r="AE85" s="16">
        <f>VLOOKUP(A:A,[1]TDSheet!$A:$AF,32,0)</f>
        <v>45.4</v>
      </c>
      <c r="AF85" s="16">
        <f>VLOOKUP(A:A,[1]TDSheet!$A:$AG,33,0)</f>
        <v>63.2</v>
      </c>
      <c r="AG85" s="16">
        <f>VLOOKUP(A:A,[1]TDSheet!$A:$W,23,0)</f>
        <v>72.2</v>
      </c>
      <c r="AH85" s="16">
        <f>VLOOKUP(A:A,[3]TDSheet!$A:$D,4,0)</f>
        <v>71</v>
      </c>
      <c r="AI85" s="16" t="str">
        <f>VLOOKUP(A:A,[1]TDSheet!$A:$AI,35,0)</f>
        <v>ябокт</v>
      </c>
      <c r="AJ85" s="16">
        <f t="shared" si="23"/>
        <v>0</v>
      </c>
      <c r="AK85" s="16">
        <f t="shared" si="24"/>
        <v>0</v>
      </c>
      <c r="AL85" s="16">
        <f t="shared" si="25"/>
        <v>23.1</v>
      </c>
      <c r="AM85" s="16"/>
      <c r="AN85" s="16"/>
    </row>
    <row r="86" spans="1:40" s="1" customFormat="1" ht="11.1" customHeight="1" outlineLevel="1" x14ac:dyDescent="0.2">
      <c r="A86" s="7" t="s">
        <v>131</v>
      </c>
      <c r="B86" s="7" t="s">
        <v>13</v>
      </c>
      <c r="C86" s="8">
        <v>269</v>
      </c>
      <c r="D86" s="8">
        <v>19</v>
      </c>
      <c r="E86" s="8">
        <v>4</v>
      </c>
      <c r="F86" s="8"/>
      <c r="G86" s="1" t="str">
        <f>VLOOKUP(A:A,[1]TDSheet!$A:$G,7,0)</f>
        <v>н</v>
      </c>
      <c r="H86" s="1">
        <f>VLOOKUP(A:A,[1]TDSheet!$A:$H,8,0)</f>
        <v>0.4</v>
      </c>
      <c r="I86" s="1" t="e">
        <f>VLOOKUP(A:A,[1]TDSheet!$A:$I,9,0)</f>
        <v>#N/A</v>
      </c>
      <c r="J86" s="16">
        <f>VLOOKUP(A:A,[2]TDSheet!$A:$F,6,0)</f>
        <v>81</v>
      </c>
      <c r="K86" s="16">
        <f t="shared" si="19"/>
        <v>-77</v>
      </c>
      <c r="L86" s="16">
        <f>VLOOKUP(A:A,[1]TDSheet!$A:$V,22,0)</f>
        <v>0</v>
      </c>
      <c r="M86" s="16">
        <f>VLOOKUP(A:A,[1]TDSheet!$A:$X,24,0)</f>
        <v>0</v>
      </c>
      <c r="N86" s="16">
        <f>VLOOKUP(A:A,[1]TDSheet!$A:$O,15,0)</f>
        <v>0</v>
      </c>
      <c r="O86" s="16"/>
      <c r="P86" s="16"/>
      <c r="Q86" s="16"/>
      <c r="R86" s="16"/>
      <c r="S86" s="16"/>
      <c r="T86" s="16"/>
      <c r="U86" s="16"/>
      <c r="V86" s="18"/>
      <c r="W86" s="16">
        <f t="shared" si="20"/>
        <v>0.8</v>
      </c>
      <c r="X86" s="18">
        <v>20</v>
      </c>
      <c r="Y86" s="19">
        <f t="shared" si="21"/>
        <v>25</v>
      </c>
      <c r="Z86" s="16">
        <f t="shared" si="22"/>
        <v>0</v>
      </c>
      <c r="AA86" s="16"/>
      <c r="AB86" s="16"/>
      <c r="AC86" s="16"/>
      <c r="AD86" s="16">
        <v>0</v>
      </c>
      <c r="AE86" s="16">
        <f>VLOOKUP(A:A,[1]TDSheet!$A:$AF,32,0)</f>
        <v>16.399999999999999</v>
      </c>
      <c r="AF86" s="16">
        <f>VLOOKUP(A:A,[1]TDSheet!$A:$AG,33,0)</f>
        <v>0.8</v>
      </c>
      <c r="AG86" s="16">
        <f>VLOOKUP(A:A,[1]TDSheet!$A:$W,23,0)</f>
        <v>0</v>
      </c>
      <c r="AH86" s="16">
        <v>0</v>
      </c>
      <c r="AI86" s="16" t="str">
        <f>VLOOKUP(A:A,[1]TDSheet!$A:$AI,35,0)</f>
        <v>склад</v>
      </c>
      <c r="AJ86" s="16">
        <f t="shared" si="23"/>
        <v>0</v>
      </c>
      <c r="AK86" s="16">
        <f t="shared" si="24"/>
        <v>0</v>
      </c>
      <c r="AL86" s="16">
        <f t="shared" si="25"/>
        <v>8</v>
      </c>
      <c r="AM86" s="16"/>
      <c r="AN86" s="16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3325</v>
      </c>
      <c r="D87" s="8">
        <v>2203</v>
      </c>
      <c r="E87" s="8">
        <v>3333</v>
      </c>
      <c r="F87" s="8">
        <v>2115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6">
        <f>VLOOKUP(A:A,[2]TDSheet!$A:$F,6,0)</f>
        <v>3378</v>
      </c>
      <c r="K87" s="16">
        <f t="shared" si="19"/>
        <v>-45</v>
      </c>
      <c r="L87" s="16">
        <f>VLOOKUP(A:A,[1]TDSheet!$A:$V,22,0)</f>
        <v>1100</v>
      </c>
      <c r="M87" s="16">
        <f>VLOOKUP(A:A,[1]TDSheet!$A:$X,24,0)</f>
        <v>1000</v>
      </c>
      <c r="N87" s="16">
        <f>VLOOKUP(A:A,[1]TDSheet!$A:$O,15,0)</f>
        <v>0</v>
      </c>
      <c r="O87" s="16"/>
      <c r="P87" s="16"/>
      <c r="Q87" s="16"/>
      <c r="R87" s="16"/>
      <c r="S87" s="16"/>
      <c r="T87" s="16">
        <v>618</v>
      </c>
      <c r="U87" s="16"/>
      <c r="V87" s="18">
        <v>600</v>
      </c>
      <c r="W87" s="16">
        <f t="shared" si="20"/>
        <v>645</v>
      </c>
      <c r="X87" s="18">
        <v>1000</v>
      </c>
      <c r="Y87" s="19">
        <f t="shared" si="21"/>
        <v>9.0155038759689923</v>
      </c>
      <c r="Z87" s="16">
        <f t="shared" si="22"/>
        <v>3.2790697674418605</v>
      </c>
      <c r="AA87" s="16"/>
      <c r="AB87" s="16"/>
      <c r="AC87" s="16"/>
      <c r="AD87" s="16">
        <f>VLOOKUP(A:A,[4]TDSheet!$A:$D,4,0)</f>
        <v>108</v>
      </c>
      <c r="AE87" s="16">
        <f>VLOOKUP(A:A,[1]TDSheet!$A:$AF,32,0)</f>
        <v>856.8</v>
      </c>
      <c r="AF87" s="16">
        <f>VLOOKUP(A:A,[1]TDSheet!$A:$AG,33,0)</f>
        <v>617.6</v>
      </c>
      <c r="AG87" s="16">
        <f>VLOOKUP(A:A,[1]TDSheet!$A:$W,23,0)</f>
        <v>639</v>
      </c>
      <c r="AH87" s="16">
        <f>VLOOKUP(A:A,[3]TDSheet!$A:$D,4,0)</f>
        <v>717</v>
      </c>
      <c r="AI87" s="16" t="str">
        <f>VLOOKUP(A:A,[1]TDSheet!$A:$AI,35,0)</f>
        <v>оконч</v>
      </c>
      <c r="AJ87" s="16">
        <f t="shared" si="23"/>
        <v>216.29999999999998</v>
      </c>
      <c r="AK87" s="16">
        <f t="shared" si="24"/>
        <v>210</v>
      </c>
      <c r="AL87" s="16">
        <f t="shared" si="25"/>
        <v>350</v>
      </c>
      <c r="AM87" s="16"/>
      <c r="AN87" s="16"/>
    </row>
    <row r="88" spans="1:40" s="1" customFormat="1" ht="11.1" customHeight="1" outlineLevel="1" x14ac:dyDescent="0.2">
      <c r="A88" s="7" t="s">
        <v>90</v>
      </c>
      <c r="B88" s="7" t="s">
        <v>8</v>
      </c>
      <c r="C88" s="8">
        <v>41.807000000000002</v>
      </c>
      <c r="D88" s="8"/>
      <c r="E88" s="8">
        <v>0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6">
        <f>VLOOKUP(A:A,[2]TDSheet!$A:$F,6,0)</f>
        <v>2.6</v>
      </c>
      <c r="K88" s="16">
        <f t="shared" si="19"/>
        <v>-2.6</v>
      </c>
      <c r="L88" s="16">
        <f>VLOOKUP(A:A,[1]TDSheet!$A:$V,22,0)</f>
        <v>0</v>
      </c>
      <c r="M88" s="16">
        <f>VLOOKUP(A:A,[1]TDSheet!$A:$X,24,0)</f>
        <v>0</v>
      </c>
      <c r="N88" s="16">
        <f>VLOOKUP(A:A,[1]TDSheet!$A:$O,15,0)</f>
        <v>0</v>
      </c>
      <c r="O88" s="16"/>
      <c r="P88" s="16"/>
      <c r="Q88" s="16"/>
      <c r="R88" s="16"/>
      <c r="S88" s="16"/>
      <c r="T88" s="16"/>
      <c r="U88" s="16"/>
      <c r="V88" s="18"/>
      <c r="W88" s="16">
        <f t="shared" si="20"/>
        <v>0</v>
      </c>
      <c r="X88" s="18"/>
      <c r="Y88" s="19" t="e">
        <f t="shared" si="21"/>
        <v>#DIV/0!</v>
      </c>
      <c r="Z88" s="16" t="e">
        <f t="shared" si="22"/>
        <v>#DIV/0!</v>
      </c>
      <c r="AA88" s="16"/>
      <c r="AB88" s="16"/>
      <c r="AC88" s="16"/>
      <c r="AD88" s="16">
        <v>0</v>
      </c>
      <c r="AE88" s="16">
        <f>VLOOKUP(A:A,[1]TDSheet!$A:$AF,32,0)</f>
        <v>0</v>
      </c>
      <c r="AF88" s="16">
        <f>VLOOKUP(A:A,[1]TDSheet!$A:$AG,33,0)</f>
        <v>0</v>
      </c>
      <c r="AG88" s="16">
        <f>VLOOKUP(A:A,[1]TDSheet!$A:$W,23,0)</f>
        <v>0</v>
      </c>
      <c r="AH88" s="16">
        <v>0</v>
      </c>
      <c r="AI88" s="16" t="str">
        <f>VLOOKUP(A:A,[1]TDSheet!$A:$AI,35,0)</f>
        <v>выв0609</v>
      </c>
      <c r="AJ88" s="16">
        <f t="shared" si="23"/>
        <v>0</v>
      </c>
      <c r="AK88" s="16">
        <f t="shared" si="24"/>
        <v>0</v>
      </c>
      <c r="AL88" s="16">
        <f t="shared" si="25"/>
        <v>0</v>
      </c>
      <c r="AM88" s="16"/>
      <c r="AN88" s="16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5756</v>
      </c>
      <c r="D89" s="8">
        <v>8647</v>
      </c>
      <c r="E89" s="8">
        <v>9562</v>
      </c>
      <c r="F89" s="8">
        <v>4730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6">
        <f>VLOOKUP(A:A,[2]TDSheet!$A:$F,6,0)</f>
        <v>9611</v>
      </c>
      <c r="K89" s="16">
        <f t="shared" si="19"/>
        <v>-49</v>
      </c>
      <c r="L89" s="16">
        <f>VLOOKUP(A:A,[1]TDSheet!$A:$V,22,0)</f>
        <v>1900</v>
      </c>
      <c r="M89" s="16">
        <f>VLOOKUP(A:A,[1]TDSheet!$A:$X,24,0)</f>
        <v>2100</v>
      </c>
      <c r="N89" s="16">
        <f>VLOOKUP(A:A,[1]TDSheet!$A:$O,15,0)</f>
        <v>0</v>
      </c>
      <c r="O89" s="16"/>
      <c r="P89" s="16"/>
      <c r="Q89" s="16"/>
      <c r="R89" s="16"/>
      <c r="S89" s="16"/>
      <c r="T89" s="16">
        <v>1800</v>
      </c>
      <c r="U89" s="16"/>
      <c r="V89" s="18">
        <v>1200</v>
      </c>
      <c r="W89" s="16">
        <f t="shared" si="20"/>
        <v>1312.4</v>
      </c>
      <c r="X89" s="18">
        <v>1900</v>
      </c>
      <c r="Y89" s="19">
        <f t="shared" si="21"/>
        <v>9.0140201158183473</v>
      </c>
      <c r="Z89" s="16">
        <f t="shared" si="22"/>
        <v>3.6040841206949099</v>
      </c>
      <c r="AA89" s="16"/>
      <c r="AB89" s="16"/>
      <c r="AC89" s="16"/>
      <c r="AD89" s="16">
        <f>VLOOKUP(A:A,[4]TDSheet!$A:$D,4,0)</f>
        <v>3000</v>
      </c>
      <c r="AE89" s="16">
        <f>VLOOKUP(A:A,[1]TDSheet!$A:$AF,32,0)</f>
        <v>1295</v>
      </c>
      <c r="AF89" s="16">
        <f>VLOOKUP(A:A,[1]TDSheet!$A:$AG,33,0)</f>
        <v>1246.5999999999999</v>
      </c>
      <c r="AG89" s="16">
        <f>VLOOKUP(A:A,[1]TDSheet!$A:$W,23,0)</f>
        <v>1331.2</v>
      </c>
      <c r="AH89" s="16">
        <f>VLOOKUP(A:A,[3]TDSheet!$A:$D,4,0)</f>
        <v>1508</v>
      </c>
      <c r="AI89" s="16" t="str">
        <f>VLOOKUP(A:A,[1]TDSheet!$A:$AI,35,0)</f>
        <v>ябокт</v>
      </c>
      <c r="AJ89" s="16">
        <f t="shared" si="23"/>
        <v>630</v>
      </c>
      <c r="AK89" s="16">
        <f t="shared" si="24"/>
        <v>420</v>
      </c>
      <c r="AL89" s="16">
        <f t="shared" si="25"/>
        <v>665</v>
      </c>
      <c r="AM89" s="16"/>
      <c r="AN89" s="16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-2</v>
      </c>
      <c r="D90" s="8">
        <v>4</v>
      </c>
      <c r="E90" s="8">
        <v>0</v>
      </c>
      <c r="F90" s="8">
        <v>2</v>
      </c>
      <c r="G90" s="1">
        <f>VLOOKUP(A:A,[1]TDSheet!$A:$G,7,0)</f>
        <v>0</v>
      </c>
      <c r="H90" s="1">
        <f>VLOOKUP(A:A,[1]TDSheet!$A:$H,8,0)</f>
        <v>0.11</v>
      </c>
      <c r="I90" s="1" t="e">
        <f>VLOOKUP(A:A,[1]TDSheet!$A:$I,9,0)</f>
        <v>#N/A</v>
      </c>
      <c r="J90" s="16">
        <f>VLOOKUP(A:A,[2]TDSheet!$A:$F,6,0)</f>
        <v>22</v>
      </c>
      <c r="K90" s="16">
        <f t="shared" si="19"/>
        <v>-22</v>
      </c>
      <c r="L90" s="16">
        <f>VLOOKUP(A:A,[1]TDSheet!$A:$V,22,0)</f>
        <v>30</v>
      </c>
      <c r="M90" s="16">
        <f>VLOOKUP(A:A,[1]TDSheet!$A:$X,24,0)</f>
        <v>30</v>
      </c>
      <c r="N90" s="16">
        <f>VLOOKUP(A:A,[1]TDSheet!$A:$O,15,0)</f>
        <v>0</v>
      </c>
      <c r="O90" s="16"/>
      <c r="P90" s="16"/>
      <c r="Q90" s="16"/>
      <c r="R90" s="16"/>
      <c r="S90" s="16"/>
      <c r="T90" s="16"/>
      <c r="U90" s="16"/>
      <c r="V90" s="18">
        <v>30</v>
      </c>
      <c r="W90" s="16">
        <f t="shared" si="20"/>
        <v>0</v>
      </c>
      <c r="X90" s="18">
        <v>30</v>
      </c>
      <c r="Y90" s="19" t="e">
        <f t="shared" si="21"/>
        <v>#DIV/0!</v>
      </c>
      <c r="Z90" s="16" t="e">
        <f t="shared" si="22"/>
        <v>#DIV/0!</v>
      </c>
      <c r="AA90" s="16"/>
      <c r="AB90" s="16"/>
      <c r="AC90" s="16"/>
      <c r="AD90" s="16">
        <v>0</v>
      </c>
      <c r="AE90" s="16">
        <f>VLOOKUP(A:A,[1]TDSheet!$A:$AF,32,0)</f>
        <v>0</v>
      </c>
      <c r="AF90" s="16">
        <f>VLOOKUP(A:A,[1]TDSheet!$A:$AG,33,0)</f>
        <v>0</v>
      </c>
      <c r="AG90" s="16">
        <f>VLOOKUP(A:A,[1]TDSheet!$A:$W,23,0)</f>
        <v>0</v>
      </c>
      <c r="AH90" s="16">
        <v>0</v>
      </c>
      <c r="AI90" s="16" t="e">
        <f>VLOOKUP(A:A,[1]TDSheet!$A:$AI,35,0)</f>
        <v>#N/A</v>
      </c>
      <c r="AJ90" s="16">
        <f t="shared" si="23"/>
        <v>0</v>
      </c>
      <c r="AK90" s="16">
        <f t="shared" si="24"/>
        <v>3.3</v>
      </c>
      <c r="AL90" s="16">
        <f t="shared" si="25"/>
        <v>3.3</v>
      </c>
      <c r="AM90" s="16"/>
      <c r="AN90" s="16"/>
    </row>
    <row r="91" spans="1:40" s="1" customFormat="1" ht="11.1" customHeight="1" outlineLevel="1" x14ac:dyDescent="0.2">
      <c r="A91" s="7" t="s">
        <v>93</v>
      </c>
      <c r="B91" s="7" t="s">
        <v>13</v>
      </c>
      <c r="C91" s="8">
        <v>73</v>
      </c>
      <c r="D91" s="8">
        <v>8</v>
      </c>
      <c r="E91" s="8">
        <v>43</v>
      </c>
      <c r="F91" s="8">
        <v>36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6">
        <f>VLOOKUP(A:A,[2]TDSheet!$A:$F,6,0)</f>
        <v>71</v>
      </c>
      <c r="K91" s="16">
        <f t="shared" si="19"/>
        <v>-28</v>
      </c>
      <c r="L91" s="16">
        <f>VLOOKUP(A:A,[1]TDSheet!$A:$V,22,0)</f>
        <v>30</v>
      </c>
      <c r="M91" s="16">
        <f>VLOOKUP(A:A,[1]TDSheet!$A:$X,24,0)</f>
        <v>30</v>
      </c>
      <c r="N91" s="16">
        <f>VLOOKUP(A:A,[1]TDSheet!$A:$O,15,0)</f>
        <v>0</v>
      </c>
      <c r="O91" s="16"/>
      <c r="P91" s="16"/>
      <c r="Q91" s="16"/>
      <c r="R91" s="16"/>
      <c r="S91" s="16"/>
      <c r="T91" s="16"/>
      <c r="U91" s="16"/>
      <c r="V91" s="18"/>
      <c r="W91" s="16">
        <f t="shared" si="20"/>
        <v>8.6</v>
      </c>
      <c r="X91" s="18"/>
      <c r="Y91" s="19">
        <f t="shared" si="21"/>
        <v>11.162790697674419</v>
      </c>
      <c r="Z91" s="16">
        <f t="shared" si="22"/>
        <v>4.1860465116279073</v>
      </c>
      <c r="AA91" s="16"/>
      <c r="AB91" s="16"/>
      <c r="AC91" s="16"/>
      <c r="AD91" s="16">
        <v>0</v>
      </c>
      <c r="AE91" s="16">
        <f>VLOOKUP(A:A,[1]TDSheet!$A:$AF,32,0)</f>
        <v>7</v>
      </c>
      <c r="AF91" s="16">
        <f>VLOOKUP(A:A,[1]TDSheet!$A:$AG,33,0)</f>
        <v>11.4</v>
      </c>
      <c r="AG91" s="16">
        <f>VLOOKUP(A:A,[1]TDSheet!$A:$W,23,0)</f>
        <v>14.8</v>
      </c>
      <c r="AH91" s="16">
        <f>VLOOKUP(A:A,[3]TDSheet!$A:$D,4,0)</f>
        <v>14</v>
      </c>
      <c r="AI91" s="16">
        <f>VLOOKUP(A:A,[1]TDSheet!$A:$AI,35,0)</f>
        <v>0</v>
      </c>
      <c r="AJ91" s="16">
        <f t="shared" si="23"/>
        <v>0</v>
      </c>
      <c r="AK91" s="16">
        <f t="shared" si="24"/>
        <v>0</v>
      </c>
      <c r="AL91" s="16">
        <f t="shared" si="25"/>
        <v>0</v>
      </c>
      <c r="AM91" s="16"/>
      <c r="AN91" s="16"/>
    </row>
    <row r="92" spans="1:40" s="1" customFormat="1" ht="21.95" customHeight="1" outlineLevel="1" x14ac:dyDescent="0.2">
      <c r="A92" s="7" t="s">
        <v>94</v>
      </c>
      <c r="B92" s="7" t="s">
        <v>13</v>
      </c>
      <c r="C92" s="8">
        <v>-4</v>
      </c>
      <c r="D92" s="8">
        <v>124</v>
      </c>
      <c r="E92" s="8">
        <v>15</v>
      </c>
      <c r="F92" s="8">
        <v>105</v>
      </c>
      <c r="G92" s="1">
        <f>VLOOKUP(A:A,[1]TDSheet!$A:$G,7,0)</f>
        <v>0</v>
      </c>
      <c r="H92" s="1">
        <f>VLOOKUP(A:A,[1]TDSheet!$A:$H,8,0)</f>
        <v>0.06</v>
      </c>
      <c r="I92" s="1" t="e">
        <f>VLOOKUP(A:A,[1]TDSheet!$A:$I,9,0)</f>
        <v>#N/A</v>
      </c>
      <c r="J92" s="16">
        <f>VLOOKUP(A:A,[2]TDSheet!$A:$F,6,0)</f>
        <v>30</v>
      </c>
      <c r="K92" s="16">
        <f t="shared" si="19"/>
        <v>-15</v>
      </c>
      <c r="L92" s="16">
        <f>VLOOKUP(A:A,[1]TDSheet!$A:$V,22,0)</f>
        <v>30</v>
      </c>
      <c r="M92" s="16">
        <f>VLOOKUP(A:A,[1]TDSheet!$A:$X,24,0)</f>
        <v>30</v>
      </c>
      <c r="N92" s="16">
        <f>VLOOKUP(A:A,[1]TDSheet!$A:$O,15,0)</f>
        <v>0</v>
      </c>
      <c r="O92" s="16"/>
      <c r="P92" s="16"/>
      <c r="Q92" s="16"/>
      <c r="R92" s="16"/>
      <c r="S92" s="16"/>
      <c r="T92" s="16"/>
      <c r="U92" s="16"/>
      <c r="V92" s="18"/>
      <c r="W92" s="16">
        <f t="shared" si="20"/>
        <v>3</v>
      </c>
      <c r="X92" s="18"/>
      <c r="Y92" s="19">
        <f t="shared" si="21"/>
        <v>55</v>
      </c>
      <c r="Z92" s="16">
        <f t="shared" si="22"/>
        <v>35</v>
      </c>
      <c r="AA92" s="16"/>
      <c r="AB92" s="16"/>
      <c r="AC92" s="16"/>
      <c r="AD92" s="16">
        <v>0</v>
      </c>
      <c r="AE92" s="16">
        <f>VLOOKUP(A:A,[1]TDSheet!$A:$AF,32,0)</f>
        <v>0</v>
      </c>
      <c r="AF92" s="16">
        <f>VLOOKUP(A:A,[1]TDSheet!$A:$AG,33,0)</f>
        <v>0</v>
      </c>
      <c r="AG92" s="16">
        <f>VLOOKUP(A:A,[1]TDSheet!$A:$W,23,0)</f>
        <v>0.8</v>
      </c>
      <c r="AH92" s="16">
        <f>VLOOKUP(A:A,[3]TDSheet!$A:$D,4,0)</f>
        <v>3</v>
      </c>
      <c r="AI92" s="16" t="e">
        <f>VLOOKUP(A:A,[1]TDSheet!$A:$AI,35,0)</f>
        <v>#N/A</v>
      </c>
      <c r="AJ92" s="16">
        <f t="shared" si="23"/>
        <v>0</v>
      </c>
      <c r="AK92" s="16">
        <f t="shared" si="24"/>
        <v>0</v>
      </c>
      <c r="AL92" s="16">
        <f t="shared" si="25"/>
        <v>0</v>
      </c>
      <c r="AM92" s="16"/>
      <c r="AN92" s="16"/>
    </row>
    <row r="93" spans="1:40" s="1" customFormat="1" ht="11.1" customHeight="1" outlineLevel="1" x14ac:dyDescent="0.2">
      <c r="A93" s="7" t="s">
        <v>95</v>
      </c>
      <c r="B93" s="7" t="s">
        <v>13</v>
      </c>
      <c r="C93" s="8"/>
      <c r="D93" s="8">
        <v>160</v>
      </c>
      <c r="E93" s="8">
        <v>47</v>
      </c>
      <c r="F93" s="8">
        <v>113</v>
      </c>
      <c r="G93" s="1">
        <f>VLOOKUP(A:A,[1]TDSheet!$A:$G,7,0)</f>
        <v>0</v>
      </c>
      <c r="H93" s="1">
        <f>VLOOKUP(A:A,[1]TDSheet!$A:$H,8,0)</f>
        <v>0.06</v>
      </c>
      <c r="I93" s="1" t="e">
        <f>VLOOKUP(A:A,[1]TDSheet!$A:$I,9,0)</f>
        <v>#N/A</v>
      </c>
      <c r="J93" s="16">
        <f>VLOOKUP(A:A,[2]TDSheet!$A:$F,6,0)</f>
        <v>101</v>
      </c>
      <c r="K93" s="16">
        <f t="shared" si="19"/>
        <v>-54</v>
      </c>
      <c r="L93" s="16">
        <f>VLOOKUP(A:A,[1]TDSheet!$A:$V,22,0)</f>
        <v>30</v>
      </c>
      <c r="M93" s="16">
        <f>VLOOKUP(A:A,[1]TDSheet!$A:$X,24,0)</f>
        <v>30</v>
      </c>
      <c r="N93" s="16">
        <f>VLOOKUP(A:A,[1]TDSheet!$A:$O,15,0)</f>
        <v>0</v>
      </c>
      <c r="O93" s="16"/>
      <c r="P93" s="16"/>
      <c r="Q93" s="16"/>
      <c r="R93" s="16"/>
      <c r="S93" s="16"/>
      <c r="T93" s="16"/>
      <c r="U93" s="16"/>
      <c r="V93" s="18"/>
      <c r="W93" s="16">
        <f t="shared" si="20"/>
        <v>9.4</v>
      </c>
      <c r="X93" s="18"/>
      <c r="Y93" s="19">
        <f t="shared" si="21"/>
        <v>18.404255319148934</v>
      </c>
      <c r="Z93" s="16">
        <f t="shared" si="22"/>
        <v>12.021276595744681</v>
      </c>
      <c r="AA93" s="16"/>
      <c r="AB93" s="16"/>
      <c r="AC93" s="16"/>
      <c r="AD93" s="16">
        <v>0</v>
      </c>
      <c r="AE93" s="16">
        <f>VLOOKUP(A:A,[1]TDSheet!$A:$AF,32,0)</f>
        <v>0</v>
      </c>
      <c r="AF93" s="16">
        <f>VLOOKUP(A:A,[1]TDSheet!$A:$AG,33,0)</f>
        <v>0</v>
      </c>
      <c r="AG93" s="16">
        <f>VLOOKUP(A:A,[1]TDSheet!$A:$W,23,0)</f>
        <v>0</v>
      </c>
      <c r="AH93" s="16">
        <f>VLOOKUP(A:A,[3]TDSheet!$A:$D,4,0)</f>
        <v>11</v>
      </c>
      <c r="AI93" s="16" t="e">
        <f>VLOOKUP(A:A,[1]TDSheet!$A:$AI,35,0)</f>
        <v>#N/A</v>
      </c>
      <c r="AJ93" s="16">
        <f t="shared" si="23"/>
        <v>0</v>
      </c>
      <c r="AK93" s="16">
        <f t="shared" si="24"/>
        <v>0</v>
      </c>
      <c r="AL93" s="16">
        <f t="shared" si="25"/>
        <v>0</v>
      </c>
      <c r="AM93" s="16"/>
      <c r="AN93" s="16"/>
    </row>
    <row r="94" spans="1:40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>
        <v>1</v>
      </c>
      <c r="E94" s="8">
        <v>0</v>
      </c>
      <c r="F94" s="8">
        <v>102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6">
        <f>VLOOKUP(A:A,[2]TDSheet!$A:$F,6,0)</f>
        <v>74</v>
      </c>
      <c r="K94" s="16">
        <f t="shared" si="19"/>
        <v>-74</v>
      </c>
      <c r="L94" s="16">
        <f>VLOOKUP(A:A,[1]TDSheet!$A:$V,22,0)</f>
        <v>30</v>
      </c>
      <c r="M94" s="16">
        <f>VLOOKUP(A:A,[1]TDSheet!$A:$X,24,0)</f>
        <v>30</v>
      </c>
      <c r="N94" s="16">
        <f>VLOOKUP(A:A,[1]TDSheet!$A:$O,15,0)</f>
        <v>0</v>
      </c>
      <c r="O94" s="16"/>
      <c r="P94" s="16"/>
      <c r="Q94" s="16"/>
      <c r="R94" s="16"/>
      <c r="S94" s="16"/>
      <c r="T94" s="16"/>
      <c r="U94" s="16"/>
      <c r="V94" s="18"/>
      <c r="W94" s="16">
        <f t="shared" si="20"/>
        <v>0</v>
      </c>
      <c r="X94" s="18"/>
      <c r="Y94" s="19" t="e">
        <f t="shared" si="21"/>
        <v>#DIV/0!</v>
      </c>
      <c r="Z94" s="16" t="e">
        <f t="shared" si="22"/>
        <v>#DIV/0!</v>
      </c>
      <c r="AA94" s="16"/>
      <c r="AB94" s="16"/>
      <c r="AC94" s="16"/>
      <c r="AD94" s="16">
        <v>0</v>
      </c>
      <c r="AE94" s="16">
        <f>VLOOKUP(A:A,[1]TDSheet!$A:$AF,32,0)</f>
        <v>0</v>
      </c>
      <c r="AF94" s="16">
        <f>VLOOKUP(A:A,[1]TDSheet!$A:$AG,33,0)</f>
        <v>0.2</v>
      </c>
      <c r="AG94" s="16">
        <f>VLOOKUP(A:A,[1]TDSheet!$A:$W,23,0)</f>
        <v>0.2</v>
      </c>
      <c r="AH94" s="16">
        <v>0</v>
      </c>
      <c r="AI94" s="16" t="str">
        <f>VLOOKUP(A:A,[1]TDSheet!$A:$AI,35,0)</f>
        <v>склад</v>
      </c>
      <c r="AJ94" s="16">
        <f t="shared" si="23"/>
        <v>0</v>
      </c>
      <c r="AK94" s="16">
        <f t="shared" si="24"/>
        <v>0</v>
      </c>
      <c r="AL94" s="16">
        <f t="shared" si="25"/>
        <v>0</v>
      </c>
      <c r="AM94" s="16"/>
      <c r="AN94" s="16"/>
    </row>
    <row r="95" spans="1:40" s="1" customFormat="1" ht="21.95" customHeight="1" outlineLevel="1" x14ac:dyDescent="0.2">
      <c r="A95" s="7" t="s">
        <v>97</v>
      </c>
      <c r="B95" s="7" t="s">
        <v>13</v>
      </c>
      <c r="C95" s="8">
        <v>33</v>
      </c>
      <c r="D95" s="8"/>
      <c r="E95" s="8">
        <v>1</v>
      </c>
      <c r="F95" s="8">
        <v>26</v>
      </c>
      <c r="G95" s="1" t="str">
        <f>VLOOKUP(A:A,[1]TDSheet!$A:$G,7,0)</f>
        <v>нов</v>
      </c>
      <c r="H95" s="1">
        <f>VLOOKUP(A:A,[1]TDSheet!$A:$H,8,0)</f>
        <v>0</v>
      </c>
      <c r="I95" s="1" t="e">
        <f>VLOOKUP(A:A,[1]TDSheet!$A:$I,9,0)</f>
        <v>#N/A</v>
      </c>
      <c r="J95" s="16">
        <f>VLOOKUP(A:A,[2]TDSheet!$A:$F,6,0)</f>
        <v>2</v>
      </c>
      <c r="K95" s="16">
        <f t="shared" si="19"/>
        <v>-1</v>
      </c>
      <c r="L95" s="16">
        <f>VLOOKUP(A:A,[1]TDSheet!$A:$V,22,0)</f>
        <v>0</v>
      </c>
      <c r="M95" s="16">
        <f>VLOOKUP(A:A,[1]TDSheet!$A:$X,24,0)</f>
        <v>0</v>
      </c>
      <c r="N95" s="16">
        <f>VLOOKUP(A:A,[1]TDSheet!$A:$O,15,0)</f>
        <v>0</v>
      </c>
      <c r="O95" s="16"/>
      <c r="P95" s="16"/>
      <c r="Q95" s="16"/>
      <c r="R95" s="16"/>
      <c r="S95" s="16"/>
      <c r="T95" s="16"/>
      <c r="U95" s="16"/>
      <c r="V95" s="18"/>
      <c r="W95" s="16">
        <f t="shared" si="20"/>
        <v>0.2</v>
      </c>
      <c r="X95" s="18"/>
      <c r="Y95" s="19">
        <f t="shared" si="21"/>
        <v>130</v>
      </c>
      <c r="Z95" s="16">
        <f t="shared" si="22"/>
        <v>130</v>
      </c>
      <c r="AA95" s="16"/>
      <c r="AB95" s="16"/>
      <c r="AC95" s="16"/>
      <c r="AD95" s="16">
        <v>0</v>
      </c>
      <c r="AE95" s="16">
        <f>VLOOKUP(A:A,[1]TDSheet!$A:$AF,32,0)</f>
        <v>3.4</v>
      </c>
      <c r="AF95" s="16">
        <f>VLOOKUP(A:A,[1]TDSheet!$A:$AG,33,0)</f>
        <v>0</v>
      </c>
      <c r="AG95" s="16">
        <f>VLOOKUP(A:A,[1]TDSheet!$A:$W,23,0)</f>
        <v>0.4</v>
      </c>
      <c r="AH95" s="16">
        <v>0</v>
      </c>
      <c r="AI95" s="22" t="str">
        <f>VLOOKUP(A:A,[1]TDSheet!$A:$AI,35,0)</f>
        <v>увел</v>
      </c>
      <c r="AJ95" s="16">
        <f t="shared" si="23"/>
        <v>0</v>
      </c>
      <c r="AK95" s="16">
        <f t="shared" si="24"/>
        <v>0</v>
      </c>
      <c r="AL95" s="16">
        <f t="shared" si="25"/>
        <v>0</v>
      </c>
      <c r="AM95" s="16"/>
      <c r="AN95" s="16"/>
    </row>
    <row r="96" spans="1:40" s="1" customFormat="1" ht="11.1" customHeight="1" outlineLevel="1" x14ac:dyDescent="0.2">
      <c r="A96" s="7" t="s">
        <v>98</v>
      </c>
      <c r="B96" s="7" t="s">
        <v>8</v>
      </c>
      <c r="C96" s="8">
        <v>55.09</v>
      </c>
      <c r="D96" s="8">
        <v>179.25399999999999</v>
      </c>
      <c r="E96" s="8">
        <v>78.421999999999997</v>
      </c>
      <c r="F96" s="8">
        <v>151.875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6">
        <f>VLOOKUP(A:A,[2]TDSheet!$A:$F,6,0)</f>
        <v>96.551000000000002</v>
      </c>
      <c r="K96" s="16">
        <f t="shared" si="19"/>
        <v>-18.129000000000005</v>
      </c>
      <c r="L96" s="16">
        <f>VLOOKUP(A:A,[1]TDSheet!$A:$V,22,0)</f>
        <v>0</v>
      </c>
      <c r="M96" s="16">
        <f>VLOOKUP(A:A,[1]TDSheet!$A:$X,24,0)</f>
        <v>0</v>
      </c>
      <c r="N96" s="16">
        <f>VLOOKUP(A:A,[1]TDSheet!$A:$O,15,0)</f>
        <v>0</v>
      </c>
      <c r="O96" s="16"/>
      <c r="P96" s="16"/>
      <c r="Q96" s="16"/>
      <c r="R96" s="16"/>
      <c r="S96" s="16"/>
      <c r="T96" s="16"/>
      <c r="U96" s="16"/>
      <c r="V96" s="18"/>
      <c r="W96" s="16">
        <f t="shared" si="20"/>
        <v>15.6844</v>
      </c>
      <c r="X96" s="18"/>
      <c r="Y96" s="19">
        <f t="shared" si="21"/>
        <v>9.6831883910127257</v>
      </c>
      <c r="Z96" s="16">
        <f t="shared" si="22"/>
        <v>9.6831883910127257</v>
      </c>
      <c r="AA96" s="16"/>
      <c r="AB96" s="16"/>
      <c r="AC96" s="16"/>
      <c r="AD96" s="16">
        <v>0</v>
      </c>
      <c r="AE96" s="16">
        <f>VLOOKUP(A:A,[1]TDSheet!$A:$AF,32,0)</f>
        <v>22.9636</v>
      </c>
      <c r="AF96" s="16">
        <f>VLOOKUP(A:A,[1]TDSheet!$A:$AG,33,0)</f>
        <v>33.678600000000003</v>
      </c>
      <c r="AG96" s="16">
        <f>VLOOKUP(A:A,[1]TDSheet!$A:$W,23,0)</f>
        <v>13.241800000000001</v>
      </c>
      <c r="AH96" s="16">
        <f>VLOOKUP(A:A,[3]TDSheet!$A:$D,4,0)</f>
        <v>22.933</v>
      </c>
      <c r="AI96" s="16" t="str">
        <f>VLOOKUP(A:A,[1]TDSheet!$A:$AI,35,0)</f>
        <v>увел</v>
      </c>
      <c r="AJ96" s="16">
        <f t="shared" si="23"/>
        <v>0</v>
      </c>
      <c r="AK96" s="16">
        <f t="shared" si="24"/>
        <v>0</v>
      </c>
      <c r="AL96" s="16">
        <f t="shared" si="25"/>
        <v>0</v>
      </c>
      <c r="AM96" s="16"/>
      <c r="AN96" s="16"/>
    </row>
    <row r="97" spans="1:40" s="1" customFormat="1" ht="21.95" customHeight="1" outlineLevel="1" x14ac:dyDescent="0.2">
      <c r="A97" s="7" t="s">
        <v>99</v>
      </c>
      <c r="B97" s="7" t="s">
        <v>8</v>
      </c>
      <c r="C97" s="8">
        <v>56.48</v>
      </c>
      <c r="D97" s="8">
        <v>1.3520000000000001</v>
      </c>
      <c r="E97" s="8">
        <v>1.3520000000000001</v>
      </c>
      <c r="F97" s="8">
        <v>44.628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6">
        <f>VLOOKUP(A:A,[2]TDSheet!$A:$F,6,0)</f>
        <v>15.9</v>
      </c>
      <c r="K97" s="16">
        <f t="shared" si="19"/>
        <v>-14.548</v>
      </c>
      <c r="L97" s="16">
        <f>VLOOKUP(A:A,[1]TDSheet!$A:$V,22,0)</f>
        <v>0</v>
      </c>
      <c r="M97" s="16">
        <f>VLOOKUP(A:A,[1]TDSheet!$A:$X,24,0)</f>
        <v>0</v>
      </c>
      <c r="N97" s="16">
        <f>VLOOKUP(A:A,[1]TDSheet!$A:$O,15,0)</f>
        <v>0</v>
      </c>
      <c r="O97" s="16"/>
      <c r="P97" s="16"/>
      <c r="Q97" s="16"/>
      <c r="R97" s="16"/>
      <c r="S97" s="16"/>
      <c r="T97" s="16"/>
      <c r="U97" s="16"/>
      <c r="V97" s="18"/>
      <c r="W97" s="16">
        <f t="shared" si="20"/>
        <v>0.27040000000000003</v>
      </c>
      <c r="X97" s="18"/>
      <c r="Y97" s="19">
        <f t="shared" si="21"/>
        <v>165.04437869822485</v>
      </c>
      <c r="Z97" s="16">
        <f t="shared" si="22"/>
        <v>165.04437869822485</v>
      </c>
      <c r="AA97" s="16"/>
      <c r="AB97" s="16"/>
      <c r="AC97" s="16"/>
      <c r="AD97" s="16">
        <v>0</v>
      </c>
      <c r="AE97" s="16">
        <f>VLOOKUP(A:A,[1]TDSheet!$A:$AF,32,0)</f>
        <v>0</v>
      </c>
      <c r="AF97" s="16">
        <f>VLOOKUP(A:A,[1]TDSheet!$A:$AG,33,0)</f>
        <v>0.81120000000000003</v>
      </c>
      <c r="AG97" s="16">
        <f>VLOOKUP(A:A,[1]TDSheet!$A:$W,23,0)</f>
        <v>0.27040000000000003</v>
      </c>
      <c r="AH97" s="16">
        <v>0</v>
      </c>
      <c r="AI97" s="22" t="str">
        <f>VLOOKUP(A:A,[1]TDSheet!$A:$AI,35,0)</f>
        <v>выв0609</v>
      </c>
      <c r="AJ97" s="16">
        <f t="shared" si="23"/>
        <v>0</v>
      </c>
      <c r="AK97" s="16">
        <f t="shared" si="24"/>
        <v>0</v>
      </c>
      <c r="AL97" s="16">
        <f t="shared" si="25"/>
        <v>0</v>
      </c>
      <c r="AM97" s="16"/>
      <c r="AN97" s="16"/>
    </row>
    <row r="98" spans="1:40" s="1" customFormat="1" ht="21.95" customHeight="1" outlineLevel="1" x14ac:dyDescent="0.2">
      <c r="A98" s="7" t="s">
        <v>100</v>
      </c>
      <c r="B98" s="7" t="s">
        <v>13</v>
      </c>
      <c r="C98" s="8">
        <v>472</v>
      </c>
      <c r="D98" s="8">
        <v>574</v>
      </c>
      <c r="E98" s="8">
        <v>404</v>
      </c>
      <c r="F98" s="8">
        <v>632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6">
        <f>VLOOKUP(A:A,[2]TDSheet!$A:$F,6,0)</f>
        <v>411</v>
      </c>
      <c r="K98" s="16">
        <f t="shared" si="19"/>
        <v>-7</v>
      </c>
      <c r="L98" s="16">
        <f>VLOOKUP(A:A,[1]TDSheet!$A:$V,22,0)</f>
        <v>0</v>
      </c>
      <c r="M98" s="16">
        <f>VLOOKUP(A:A,[1]TDSheet!$A:$X,24,0)</f>
        <v>0</v>
      </c>
      <c r="N98" s="16">
        <f>VLOOKUP(A:A,[1]TDSheet!$A:$O,15,0)</f>
        <v>0</v>
      </c>
      <c r="O98" s="16"/>
      <c r="P98" s="16"/>
      <c r="Q98" s="16"/>
      <c r="R98" s="16"/>
      <c r="S98" s="16"/>
      <c r="T98" s="16"/>
      <c r="U98" s="16"/>
      <c r="V98" s="18"/>
      <c r="W98" s="16">
        <f t="shared" si="20"/>
        <v>80.8</v>
      </c>
      <c r="X98" s="18">
        <v>100</v>
      </c>
      <c r="Y98" s="19">
        <f t="shared" si="21"/>
        <v>9.0594059405940595</v>
      </c>
      <c r="Z98" s="16">
        <f t="shared" si="22"/>
        <v>7.8217821782178216</v>
      </c>
      <c r="AA98" s="16"/>
      <c r="AB98" s="16"/>
      <c r="AC98" s="16"/>
      <c r="AD98" s="16">
        <v>0</v>
      </c>
      <c r="AE98" s="16">
        <f>VLOOKUP(A:A,[1]TDSheet!$A:$AF,32,0)</f>
        <v>116.4</v>
      </c>
      <c r="AF98" s="16">
        <f>VLOOKUP(A:A,[1]TDSheet!$A:$AG,33,0)</f>
        <v>121.4</v>
      </c>
      <c r="AG98" s="16">
        <f>VLOOKUP(A:A,[1]TDSheet!$A:$W,23,0)</f>
        <v>92.2</v>
      </c>
      <c r="AH98" s="16">
        <f>VLOOKUP(A:A,[3]TDSheet!$A:$D,4,0)</f>
        <v>90</v>
      </c>
      <c r="AI98" s="16" t="str">
        <f>VLOOKUP(A:A,[1]TDSheet!$A:$AI,35,0)</f>
        <v>Паша</v>
      </c>
      <c r="AJ98" s="16">
        <f t="shared" si="23"/>
        <v>0</v>
      </c>
      <c r="AK98" s="16">
        <f t="shared" si="24"/>
        <v>0</v>
      </c>
      <c r="AL98" s="16">
        <f t="shared" si="25"/>
        <v>40</v>
      </c>
      <c r="AM98" s="16"/>
      <c r="AN98" s="16"/>
    </row>
    <row r="99" spans="1:40" s="1" customFormat="1" ht="21.95" customHeight="1" outlineLevel="1" x14ac:dyDescent="0.2">
      <c r="A99" s="7" t="s">
        <v>101</v>
      </c>
      <c r="B99" s="7" t="s">
        <v>8</v>
      </c>
      <c r="C99" s="8">
        <v>176.33199999999999</v>
      </c>
      <c r="D99" s="8">
        <v>159.56200000000001</v>
      </c>
      <c r="E99" s="8">
        <v>124.726</v>
      </c>
      <c r="F99" s="8">
        <v>193.768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6">
        <f>VLOOKUP(A:A,[2]TDSheet!$A:$F,6,0)</f>
        <v>133.602</v>
      </c>
      <c r="K99" s="16">
        <f t="shared" si="19"/>
        <v>-8.8760000000000048</v>
      </c>
      <c r="L99" s="16">
        <f>VLOOKUP(A:A,[1]TDSheet!$A:$V,22,0)</f>
        <v>0</v>
      </c>
      <c r="M99" s="16">
        <f>VLOOKUP(A:A,[1]TDSheet!$A:$X,24,0)</f>
        <v>40</v>
      </c>
      <c r="N99" s="16">
        <f>VLOOKUP(A:A,[1]TDSheet!$A:$O,15,0)</f>
        <v>0</v>
      </c>
      <c r="O99" s="16"/>
      <c r="P99" s="16"/>
      <c r="Q99" s="16"/>
      <c r="R99" s="16"/>
      <c r="S99" s="16"/>
      <c r="T99" s="16"/>
      <c r="U99" s="16"/>
      <c r="V99" s="18"/>
      <c r="W99" s="16">
        <f t="shared" si="20"/>
        <v>24.9452</v>
      </c>
      <c r="X99" s="18"/>
      <c r="Y99" s="19">
        <f t="shared" si="21"/>
        <v>9.3712618058784862</v>
      </c>
      <c r="Z99" s="16">
        <f t="shared" si="22"/>
        <v>7.7677469012074472</v>
      </c>
      <c r="AA99" s="16"/>
      <c r="AB99" s="16"/>
      <c r="AC99" s="16"/>
      <c r="AD99" s="16">
        <v>0</v>
      </c>
      <c r="AE99" s="16">
        <f>VLOOKUP(A:A,[1]TDSheet!$A:$AF,32,0)</f>
        <v>41.18</v>
      </c>
      <c r="AF99" s="16">
        <f>VLOOKUP(A:A,[1]TDSheet!$A:$AG,33,0)</f>
        <v>27.256</v>
      </c>
      <c r="AG99" s="16">
        <f>VLOOKUP(A:A,[1]TDSheet!$A:$W,23,0)</f>
        <v>30.7224</v>
      </c>
      <c r="AH99" s="16">
        <f>VLOOKUP(A:A,[3]TDSheet!$A:$D,4,0)</f>
        <v>49.3</v>
      </c>
      <c r="AI99" s="16" t="str">
        <f>VLOOKUP(A:A,[1]TDSheet!$A:$AI,35,0)</f>
        <v>увел</v>
      </c>
      <c r="AJ99" s="16">
        <f t="shared" si="23"/>
        <v>0</v>
      </c>
      <c r="AK99" s="16">
        <f t="shared" si="24"/>
        <v>0</v>
      </c>
      <c r="AL99" s="16">
        <f t="shared" si="25"/>
        <v>0</v>
      </c>
      <c r="AM99" s="16"/>
      <c r="AN99" s="16"/>
    </row>
    <row r="100" spans="1:40" s="1" customFormat="1" ht="21.95" customHeight="1" outlineLevel="1" x14ac:dyDescent="0.2">
      <c r="A100" s="7" t="s">
        <v>102</v>
      </c>
      <c r="B100" s="7" t="s">
        <v>13</v>
      </c>
      <c r="C100" s="8">
        <v>286</v>
      </c>
      <c r="D100" s="8">
        <v>142</v>
      </c>
      <c r="E100" s="8">
        <v>150</v>
      </c>
      <c r="F100" s="8">
        <v>271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6">
        <f>VLOOKUP(A:A,[2]TDSheet!$A:$F,6,0)</f>
        <v>166</v>
      </c>
      <c r="K100" s="16">
        <f t="shared" si="19"/>
        <v>-16</v>
      </c>
      <c r="L100" s="16">
        <f>VLOOKUP(A:A,[1]TDSheet!$A:$V,22,0)</f>
        <v>0</v>
      </c>
      <c r="M100" s="16">
        <f>VLOOKUP(A:A,[1]TDSheet!$A:$X,24,0)</f>
        <v>0</v>
      </c>
      <c r="N100" s="16">
        <f>VLOOKUP(A:A,[1]TDSheet!$A:$O,15,0)</f>
        <v>0</v>
      </c>
      <c r="O100" s="16"/>
      <c r="P100" s="16"/>
      <c r="Q100" s="16"/>
      <c r="R100" s="16"/>
      <c r="S100" s="16"/>
      <c r="T100" s="16"/>
      <c r="U100" s="16"/>
      <c r="V100" s="18"/>
      <c r="W100" s="16">
        <f t="shared" si="20"/>
        <v>30</v>
      </c>
      <c r="X100" s="18"/>
      <c r="Y100" s="19">
        <f t="shared" si="21"/>
        <v>9.0333333333333332</v>
      </c>
      <c r="Z100" s="16">
        <f t="shared" si="22"/>
        <v>9.0333333333333332</v>
      </c>
      <c r="AA100" s="16"/>
      <c r="AB100" s="16"/>
      <c r="AC100" s="16"/>
      <c r="AD100" s="16">
        <v>0</v>
      </c>
      <c r="AE100" s="16">
        <f>VLOOKUP(A:A,[1]TDSheet!$A:$AF,32,0)</f>
        <v>61</v>
      </c>
      <c r="AF100" s="16">
        <f>VLOOKUP(A:A,[1]TDSheet!$A:$AG,33,0)</f>
        <v>48.8</v>
      </c>
      <c r="AG100" s="16">
        <f>VLOOKUP(A:A,[1]TDSheet!$A:$W,23,0)</f>
        <v>39.799999999999997</v>
      </c>
      <c r="AH100" s="16">
        <f>VLOOKUP(A:A,[3]TDSheet!$A:$D,4,0)</f>
        <v>31</v>
      </c>
      <c r="AI100" s="16" t="str">
        <f>VLOOKUP(A:A,[1]TDSheet!$A:$AI,35,0)</f>
        <v>увел</v>
      </c>
      <c r="AJ100" s="16">
        <f t="shared" si="23"/>
        <v>0</v>
      </c>
      <c r="AK100" s="16">
        <f t="shared" si="24"/>
        <v>0</v>
      </c>
      <c r="AL100" s="16">
        <f t="shared" si="25"/>
        <v>0</v>
      </c>
      <c r="AM100" s="16"/>
      <c r="AN100" s="16"/>
    </row>
    <row r="101" spans="1:40" s="1" customFormat="1" ht="11.1" customHeight="1" outlineLevel="1" x14ac:dyDescent="0.2">
      <c r="A101" s="7" t="s">
        <v>103</v>
      </c>
      <c r="B101" s="7" t="s">
        <v>8</v>
      </c>
      <c r="C101" s="8">
        <v>190.59299999999999</v>
      </c>
      <c r="D101" s="8">
        <v>98.106999999999999</v>
      </c>
      <c r="E101" s="8">
        <v>123.136</v>
      </c>
      <c r="F101" s="8">
        <v>158.31399999999999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6">
        <f>VLOOKUP(A:A,[2]TDSheet!$A:$F,6,0)</f>
        <v>122.75</v>
      </c>
      <c r="K101" s="16">
        <f t="shared" si="19"/>
        <v>0.38599999999999568</v>
      </c>
      <c r="L101" s="16">
        <f>VLOOKUP(A:A,[1]TDSheet!$A:$V,22,0)</f>
        <v>70</v>
      </c>
      <c r="M101" s="16">
        <f>VLOOKUP(A:A,[1]TDSheet!$A:$X,24,0)</f>
        <v>50</v>
      </c>
      <c r="N101" s="16">
        <f>VLOOKUP(A:A,[1]TDSheet!$A:$O,15,0)</f>
        <v>0</v>
      </c>
      <c r="O101" s="16"/>
      <c r="P101" s="16"/>
      <c r="Q101" s="16"/>
      <c r="R101" s="16"/>
      <c r="S101" s="16"/>
      <c r="T101" s="16"/>
      <c r="U101" s="16"/>
      <c r="V101" s="18"/>
      <c r="W101" s="16">
        <f t="shared" si="20"/>
        <v>24.627199999999998</v>
      </c>
      <c r="X101" s="18"/>
      <c r="Y101" s="19">
        <f t="shared" si="21"/>
        <v>11.30108173076923</v>
      </c>
      <c r="Z101" s="16">
        <f t="shared" si="22"/>
        <v>6.4284206081081079</v>
      </c>
      <c r="AA101" s="16"/>
      <c r="AB101" s="16"/>
      <c r="AC101" s="16"/>
      <c r="AD101" s="16">
        <v>0</v>
      </c>
      <c r="AE101" s="16">
        <f>VLOOKUP(A:A,[1]TDSheet!$A:$AF,32,0)</f>
        <v>30.564399999999999</v>
      </c>
      <c r="AF101" s="16">
        <f>VLOOKUP(A:A,[1]TDSheet!$A:$AG,33,0)</f>
        <v>21.75</v>
      </c>
      <c r="AG101" s="16">
        <f>VLOOKUP(A:A,[1]TDSheet!$A:$W,23,0)</f>
        <v>31.616599999999998</v>
      </c>
      <c r="AH101" s="16">
        <f>VLOOKUP(A:A,[3]TDSheet!$A:$D,4,0)</f>
        <v>29</v>
      </c>
      <c r="AI101" s="16" t="str">
        <f>VLOOKUP(A:A,[1]TDSheet!$A:$AI,35,0)</f>
        <v>увел</v>
      </c>
      <c r="AJ101" s="16">
        <f t="shared" si="23"/>
        <v>0</v>
      </c>
      <c r="AK101" s="16">
        <f t="shared" si="24"/>
        <v>0</v>
      </c>
      <c r="AL101" s="16">
        <f t="shared" si="25"/>
        <v>0</v>
      </c>
      <c r="AM101" s="16"/>
      <c r="AN101" s="16"/>
    </row>
    <row r="102" spans="1:40" s="1" customFormat="1" ht="11.1" customHeight="1" outlineLevel="1" x14ac:dyDescent="0.2">
      <c r="A102" s="7" t="s">
        <v>104</v>
      </c>
      <c r="B102" s="7" t="s">
        <v>13</v>
      </c>
      <c r="C102" s="8">
        <v>113</v>
      </c>
      <c r="D102" s="8">
        <v>116</v>
      </c>
      <c r="E102" s="8">
        <v>42</v>
      </c>
      <c r="F102" s="8">
        <v>186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6">
        <f>VLOOKUP(A:A,[2]TDSheet!$A:$F,6,0)</f>
        <v>45</v>
      </c>
      <c r="K102" s="16">
        <f t="shared" si="19"/>
        <v>-3</v>
      </c>
      <c r="L102" s="16">
        <f>VLOOKUP(A:A,[1]TDSheet!$A:$V,22,0)</f>
        <v>0</v>
      </c>
      <c r="M102" s="16">
        <f>VLOOKUP(A:A,[1]TDSheet!$A:$X,24,0)</f>
        <v>0</v>
      </c>
      <c r="N102" s="16">
        <f>VLOOKUP(A:A,[1]TDSheet!$A:$O,15,0)</f>
        <v>0</v>
      </c>
      <c r="O102" s="16"/>
      <c r="P102" s="16"/>
      <c r="Q102" s="16"/>
      <c r="R102" s="16"/>
      <c r="S102" s="16"/>
      <c r="T102" s="16"/>
      <c r="U102" s="16"/>
      <c r="V102" s="18"/>
      <c r="W102" s="16">
        <f t="shared" si="20"/>
        <v>8.4</v>
      </c>
      <c r="X102" s="18"/>
      <c r="Y102" s="19">
        <f t="shared" si="21"/>
        <v>22.142857142857142</v>
      </c>
      <c r="Z102" s="16">
        <f t="shared" si="22"/>
        <v>22.142857142857142</v>
      </c>
      <c r="AA102" s="16"/>
      <c r="AB102" s="16"/>
      <c r="AC102" s="16"/>
      <c r="AD102" s="16">
        <v>0</v>
      </c>
      <c r="AE102" s="16">
        <f>VLOOKUP(A:A,[1]TDSheet!$A:$AF,32,0)</f>
        <v>22.8</v>
      </c>
      <c r="AF102" s="16">
        <f>VLOOKUP(A:A,[1]TDSheet!$A:$AG,33,0)</f>
        <v>24.8</v>
      </c>
      <c r="AG102" s="16">
        <f>VLOOKUP(A:A,[1]TDSheet!$A:$W,23,0)</f>
        <v>19.600000000000001</v>
      </c>
      <c r="AH102" s="16">
        <f>VLOOKUP(A:A,[3]TDSheet!$A:$D,4,0)</f>
        <v>10</v>
      </c>
      <c r="AI102" s="22" t="str">
        <f>VLOOKUP(A:A,[1]TDSheet!$A:$AI,35,0)</f>
        <v>увел</v>
      </c>
      <c r="AJ102" s="16">
        <f t="shared" si="23"/>
        <v>0</v>
      </c>
      <c r="AK102" s="16">
        <f t="shared" si="24"/>
        <v>0</v>
      </c>
      <c r="AL102" s="16">
        <f t="shared" si="25"/>
        <v>0</v>
      </c>
      <c r="AM102" s="16"/>
      <c r="AN102" s="16"/>
    </row>
    <row r="103" spans="1:40" s="1" customFormat="1" ht="21.95" customHeight="1" outlineLevel="1" x14ac:dyDescent="0.2">
      <c r="A103" s="7" t="s">
        <v>105</v>
      </c>
      <c r="B103" s="7" t="s">
        <v>13</v>
      </c>
      <c r="C103" s="8">
        <v>65</v>
      </c>
      <c r="D103" s="8">
        <v>159</v>
      </c>
      <c r="E103" s="8">
        <v>94</v>
      </c>
      <c r="F103" s="8">
        <v>130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6">
        <f>VLOOKUP(A:A,[2]TDSheet!$A:$F,6,0)</f>
        <v>112</v>
      </c>
      <c r="K103" s="16">
        <f t="shared" si="19"/>
        <v>-18</v>
      </c>
      <c r="L103" s="16">
        <f>VLOOKUP(A:A,[1]TDSheet!$A:$V,22,0)</f>
        <v>30</v>
      </c>
      <c r="M103" s="16">
        <f>VLOOKUP(A:A,[1]TDSheet!$A:$X,24,0)</f>
        <v>40</v>
      </c>
      <c r="N103" s="16">
        <f>VLOOKUP(A:A,[1]TDSheet!$A:$O,15,0)</f>
        <v>0</v>
      </c>
      <c r="O103" s="16"/>
      <c r="P103" s="16"/>
      <c r="Q103" s="16"/>
      <c r="R103" s="16"/>
      <c r="S103" s="16"/>
      <c r="T103" s="16"/>
      <c r="U103" s="16"/>
      <c r="V103" s="18"/>
      <c r="W103" s="16">
        <f t="shared" si="20"/>
        <v>18.8</v>
      </c>
      <c r="X103" s="18"/>
      <c r="Y103" s="19">
        <f t="shared" si="21"/>
        <v>10.638297872340425</v>
      </c>
      <c r="Z103" s="16">
        <f t="shared" si="22"/>
        <v>6.914893617021276</v>
      </c>
      <c r="AA103" s="16"/>
      <c r="AB103" s="16"/>
      <c r="AC103" s="16"/>
      <c r="AD103" s="16">
        <v>0</v>
      </c>
      <c r="AE103" s="16">
        <f>VLOOKUP(A:A,[1]TDSheet!$A:$AF,32,0)</f>
        <v>29.8</v>
      </c>
      <c r="AF103" s="16">
        <f>VLOOKUP(A:A,[1]TDSheet!$A:$AG,33,0)</f>
        <v>21</v>
      </c>
      <c r="AG103" s="16">
        <f>VLOOKUP(A:A,[1]TDSheet!$A:$W,23,0)</f>
        <v>24.2</v>
      </c>
      <c r="AH103" s="16">
        <f>VLOOKUP(A:A,[3]TDSheet!$A:$D,4,0)</f>
        <v>15</v>
      </c>
      <c r="AI103" s="16" t="e">
        <f>VLOOKUP(A:A,[1]TDSheet!$A:$AI,35,0)</f>
        <v>#N/A</v>
      </c>
      <c r="AJ103" s="16">
        <f t="shared" si="23"/>
        <v>0</v>
      </c>
      <c r="AK103" s="16">
        <f t="shared" si="24"/>
        <v>0</v>
      </c>
      <c r="AL103" s="16">
        <f t="shared" si="25"/>
        <v>0</v>
      </c>
      <c r="AM103" s="16"/>
      <c r="AN103" s="16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52</v>
      </c>
      <c r="D104" s="8">
        <v>127</v>
      </c>
      <c r="E104" s="8">
        <v>86</v>
      </c>
      <c r="F104" s="8">
        <v>76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6">
        <f>VLOOKUP(A:A,[2]TDSheet!$A:$F,6,0)</f>
        <v>124</v>
      </c>
      <c r="K104" s="16">
        <f t="shared" si="19"/>
        <v>-38</v>
      </c>
      <c r="L104" s="16">
        <f>VLOOKUP(A:A,[1]TDSheet!$A:$V,22,0)</f>
        <v>90</v>
      </c>
      <c r="M104" s="16">
        <f>VLOOKUP(A:A,[1]TDSheet!$A:$X,24,0)</f>
        <v>40</v>
      </c>
      <c r="N104" s="16">
        <f>VLOOKUP(A:A,[1]TDSheet!$A:$O,15,0)</f>
        <v>0</v>
      </c>
      <c r="O104" s="16"/>
      <c r="P104" s="16"/>
      <c r="Q104" s="16"/>
      <c r="R104" s="16"/>
      <c r="S104" s="16"/>
      <c r="T104" s="16"/>
      <c r="U104" s="16"/>
      <c r="V104" s="18"/>
      <c r="W104" s="16">
        <f t="shared" si="20"/>
        <v>17.2</v>
      </c>
      <c r="X104" s="18"/>
      <c r="Y104" s="19">
        <f t="shared" si="21"/>
        <v>11.976744186046512</v>
      </c>
      <c r="Z104" s="16">
        <f t="shared" si="22"/>
        <v>4.4186046511627906</v>
      </c>
      <c r="AA104" s="16"/>
      <c r="AB104" s="16"/>
      <c r="AC104" s="16"/>
      <c r="AD104" s="16">
        <v>0</v>
      </c>
      <c r="AE104" s="16">
        <f>VLOOKUP(A:A,[1]TDSheet!$A:$AF,32,0)</f>
        <v>14.8</v>
      </c>
      <c r="AF104" s="16">
        <f>VLOOKUP(A:A,[1]TDSheet!$A:$AG,33,0)</f>
        <v>19.2</v>
      </c>
      <c r="AG104" s="16">
        <f>VLOOKUP(A:A,[1]TDSheet!$A:$W,23,0)</f>
        <v>23.4</v>
      </c>
      <c r="AH104" s="16">
        <f>VLOOKUP(A:A,[3]TDSheet!$A:$D,4,0)</f>
        <v>3</v>
      </c>
      <c r="AI104" s="23" t="str">
        <f>VLOOKUP(A:A,[1]TDSheet!$A:$AI,35,0)</f>
        <v>увел</v>
      </c>
      <c r="AJ104" s="16">
        <f t="shared" si="23"/>
        <v>0</v>
      </c>
      <c r="AK104" s="16">
        <f t="shared" si="24"/>
        <v>0</v>
      </c>
      <c r="AL104" s="16">
        <f t="shared" si="25"/>
        <v>0</v>
      </c>
      <c r="AM104" s="16"/>
      <c r="AN104" s="16"/>
    </row>
    <row r="105" spans="1:40" s="1" customFormat="1" ht="21.95" customHeight="1" outlineLevel="1" x14ac:dyDescent="0.2">
      <c r="A105" s="7" t="s">
        <v>107</v>
      </c>
      <c r="B105" s="7" t="s">
        <v>13</v>
      </c>
      <c r="C105" s="8">
        <v>260</v>
      </c>
      <c r="D105" s="8">
        <v>186</v>
      </c>
      <c r="E105" s="8">
        <v>276</v>
      </c>
      <c r="F105" s="8">
        <v>148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6">
        <f>VLOOKUP(A:A,[2]TDSheet!$A:$F,6,0)</f>
        <v>340</v>
      </c>
      <c r="K105" s="16">
        <f t="shared" si="19"/>
        <v>-64</v>
      </c>
      <c r="L105" s="16">
        <f>VLOOKUP(A:A,[1]TDSheet!$A:$V,22,0)</f>
        <v>50</v>
      </c>
      <c r="M105" s="16">
        <f>VLOOKUP(A:A,[1]TDSheet!$A:$X,24,0)</f>
        <v>70</v>
      </c>
      <c r="N105" s="16">
        <f>VLOOKUP(A:A,[1]TDSheet!$A:$O,15,0)</f>
        <v>0</v>
      </c>
      <c r="O105" s="16"/>
      <c r="P105" s="16"/>
      <c r="Q105" s="16"/>
      <c r="R105" s="16"/>
      <c r="S105" s="16"/>
      <c r="T105" s="16"/>
      <c r="U105" s="16"/>
      <c r="V105" s="18">
        <v>140</v>
      </c>
      <c r="W105" s="16">
        <f t="shared" si="20"/>
        <v>55.2</v>
      </c>
      <c r="X105" s="18">
        <v>90</v>
      </c>
      <c r="Y105" s="19">
        <f t="shared" si="21"/>
        <v>9.0217391304347814</v>
      </c>
      <c r="Z105" s="16">
        <f t="shared" si="22"/>
        <v>2.681159420289855</v>
      </c>
      <c r="AA105" s="16"/>
      <c r="AB105" s="16"/>
      <c r="AC105" s="16"/>
      <c r="AD105" s="16">
        <v>0</v>
      </c>
      <c r="AE105" s="16">
        <f>VLOOKUP(A:A,[1]TDSheet!$A:$AF,32,0)</f>
        <v>46.6</v>
      </c>
      <c r="AF105" s="16">
        <f>VLOOKUP(A:A,[1]TDSheet!$A:$AG,33,0)</f>
        <v>56.8</v>
      </c>
      <c r="AG105" s="16">
        <f>VLOOKUP(A:A,[1]TDSheet!$A:$W,23,0)</f>
        <v>44.4</v>
      </c>
      <c r="AH105" s="16">
        <f>VLOOKUP(A:A,[3]TDSheet!$A:$D,4,0)</f>
        <v>60</v>
      </c>
      <c r="AI105" s="16" t="str">
        <f>VLOOKUP(A:A,[1]TDSheet!$A:$AI,35,0)</f>
        <v>увел</v>
      </c>
      <c r="AJ105" s="16">
        <f t="shared" si="23"/>
        <v>0</v>
      </c>
      <c r="AK105" s="16">
        <f t="shared" si="24"/>
        <v>28</v>
      </c>
      <c r="AL105" s="16">
        <f t="shared" si="25"/>
        <v>18</v>
      </c>
      <c r="AM105" s="16"/>
      <c r="AN105" s="16"/>
    </row>
    <row r="106" spans="1:40" s="1" customFormat="1" ht="11.1" customHeight="1" outlineLevel="1" x14ac:dyDescent="0.2">
      <c r="A106" s="7" t="s">
        <v>108</v>
      </c>
      <c r="B106" s="7" t="s">
        <v>13</v>
      </c>
      <c r="C106" s="8">
        <v>158</v>
      </c>
      <c r="D106" s="8">
        <v>343</v>
      </c>
      <c r="E106" s="8">
        <v>215</v>
      </c>
      <c r="F106" s="8">
        <v>283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6">
        <f>VLOOKUP(A:A,[2]TDSheet!$A:$F,6,0)</f>
        <v>218</v>
      </c>
      <c r="K106" s="16">
        <f t="shared" si="19"/>
        <v>-3</v>
      </c>
      <c r="L106" s="16">
        <f>VLOOKUP(A:A,[1]TDSheet!$A:$V,22,0)</f>
        <v>80</v>
      </c>
      <c r="M106" s="16">
        <f>VLOOKUP(A:A,[1]TDSheet!$A:$X,24,0)</f>
        <v>100</v>
      </c>
      <c r="N106" s="16">
        <f>VLOOKUP(A:A,[1]TDSheet!$A:$O,15,0)</f>
        <v>0</v>
      </c>
      <c r="O106" s="16"/>
      <c r="P106" s="16"/>
      <c r="Q106" s="16"/>
      <c r="R106" s="16"/>
      <c r="S106" s="16"/>
      <c r="T106" s="16"/>
      <c r="U106" s="16"/>
      <c r="V106" s="18"/>
      <c r="W106" s="16">
        <f t="shared" si="20"/>
        <v>43</v>
      </c>
      <c r="X106" s="18"/>
      <c r="Y106" s="19">
        <f t="shared" si="21"/>
        <v>10.767441860465116</v>
      </c>
      <c r="Z106" s="16">
        <f t="shared" si="22"/>
        <v>6.5813953488372094</v>
      </c>
      <c r="AA106" s="16"/>
      <c r="AB106" s="16"/>
      <c r="AC106" s="16"/>
      <c r="AD106" s="16">
        <v>0</v>
      </c>
      <c r="AE106" s="16">
        <f>VLOOKUP(A:A,[1]TDSheet!$A:$AF,32,0)</f>
        <v>48.2</v>
      </c>
      <c r="AF106" s="16">
        <f>VLOOKUP(A:A,[1]TDSheet!$A:$AG,33,0)</f>
        <v>51.2</v>
      </c>
      <c r="AG106" s="16">
        <f>VLOOKUP(A:A,[1]TDSheet!$A:$W,23,0)</f>
        <v>59.2</v>
      </c>
      <c r="AH106" s="16">
        <f>VLOOKUP(A:A,[3]TDSheet!$A:$D,4,0)</f>
        <v>44</v>
      </c>
      <c r="AI106" s="23" t="str">
        <f>VLOOKUP(A:A,[1]TDSheet!$A:$AI,35,0)</f>
        <v>???</v>
      </c>
      <c r="AJ106" s="16">
        <f t="shared" si="23"/>
        <v>0</v>
      </c>
      <c r="AK106" s="16">
        <f t="shared" si="24"/>
        <v>0</v>
      </c>
      <c r="AL106" s="16">
        <f t="shared" si="25"/>
        <v>0</v>
      </c>
      <c r="AM106" s="16"/>
      <c r="AN106" s="16"/>
    </row>
    <row r="107" spans="1:40" s="1" customFormat="1" ht="11.1" customHeight="1" outlineLevel="1" x14ac:dyDescent="0.2">
      <c r="A107" s="7" t="s">
        <v>109</v>
      </c>
      <c r="B107" s="7" t="s">
        <v>8</v>
      </c>
      <c r="C107" s="8">
        <v>383.55</v>
      </c>
      <c r="D107" s="8">
        <v>215.72200000000001</v>
      </c>
      <c r="E107" s="8">
        <v>380.91300000000001</v>
      </c>
      <c r="F107" s="8">
        <v>198.90600000000001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6">
        <f>VLOOKUP(A:A,[2]TDSheet!$A:$F,6,0)</f>
        <v>393.32100000000003</v>
      </c>
      <c r="K107" s="16">
        <f t="shared" si="19"/>
        <v>-12.408000000000015</v>
      </c>
      <c r="L107" s="16">
        <f>VLOOKUP(A:A,[1]TDSheet!$A:$V,22,0)</f>
        <v>180</v>
      </c>
      <c r="M107" s="16">
        <f>VLOOKUP(A:A,[1]TDSheet!$A:$X,24,0)</f>
        <v>120</v>
      </c>
      <c r="N107" s="16">
        <f>VLOOKUP(A:A,[1]TDSheet!$A:$O,15,0)</f>
        <v>0</v>
      </c>
      <c r="O107" s="16"/>
      <c r="P107" s="16"/>
      <c r="Q107" s="16"/>
      <c r="R107" s="16"/>
      <c r="S107" s="16"/>
      <c r="T107" s="16"/>
      <c r="U107" s="16"/>
      <c r="V107" s="18">
        <v>80</v>
      </c>
      <c r="W107" s="16">
        <f t="shared" si="20"/>
        <v>76.182600000000008</v>
      </c>
      <c r="X107" s="18">
        <v>120</v>
      </c>
      <c r="Y107" s="19">
        <f t="shared" si="21"/>
        <v>9.1740896215146233</v>
      </c>
      <c r="Z107" s="16">
        <f t="shared" si="22"/>
        <v>2.6109111529404352</v>
      </c>
      <c r="AA107" s="16"/>
      <c r="AB107" s="16"/>
      <c r="AC107" s="16"/>
      <c r="AD107" s="16">
        <v>0</v>
      </c>
      <c r="AE107" s="16">
        <f>VLOOKUP(A:A,[1]TDSheet!$A:$AF,32,0)</f>
        <v>72.0762</v>
      </c>
      <c r="AF107" s="16">
        <f>VLOOKUP(A:A,[1]TDSheet!$A:$AG,33,0)</f>
        <v>69.71459999999999</v>
      </c>
      <c r="AG107" s="16">
        <f>VLOOKUP(A:A,[1]TDSheet!$A:$W,23,0)</f>
        <v>73.169600000000003</v>
      </c>
      <c r="AH107" s="16">
        <f>VLOOKUP(A:A,[3]TDSheet!$A:$D,4,0)</f>
        <v>89.954999999999998</v>
      </c>
      <c r="AI107" s="16" t="e">
        <f>VLOOKUP(A:A,[1]TDSheet!$A:$AI,35,0)</f>
        <v>#N/A</v>
      </c>
      <c r="AJ107" s="16">
        <f t="shared" si="23"/>
        <v>0</v>
      </c>
      <c r="AK107" s="16">
        <f t="shared" si="24"/>
        <v>80</v>
      </c>
      <c r="AL107" s="16">
        <f t="shared" si="25"/>
        <v>120</v>
      </c>
      <c r="AM107" s="16"/>
      <c r="AN107" s="16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3792.0709999999999</v>
      </c>
      <c r="D108" s="8">
        <v>3203.9459999999999</v>
      </c>
      <c r="E108" s="8">
        <v>3685.913</v>
      </c>
      <c r="F108" s="8">
        <v>3235.9560000000001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6">
        <f>VLOOKUP(A:A,[2]TDSheet!$A:$F,6,0)</f>
        <v>3760.3989999999999</v>
      </c>
      <c r="K108" s="16">
        <f t="shared" si="19"/>
        <v>-74.485999999999876</v>
      </c>
      <c r="L108" s="16">
        <f>VLOOKUP(A:A,[1]TDSheet!$A:$V,22,0)</f>
        <v>1100</v>
      </c>
      <c r="M108" s="16">
        <f>VLOOKUP(A:A,[1]TDSheet!$A:$X,24,0)</f>
        <v>1000</v>
      </c>
      <c r="N108" s="16">
        <f>VLOOKUP(A:A,[1]TDSheet!$A:$O,15,0)</f>
        <v>500</v>
      </c>
      <c r="O108" s="16"/>
      <c r="P108" s="16"/>
      <c r="Q108" s="16"/>
      <c r="R108" s="16"/>
      <c r="S108" s="16"/>
      <c r="T108" s="16"/>
      <c r="U108" s="16"/>
      <c r="V108" s="18">
        <v>500</v>
      </c>
      <c r="W108" s="16">
        <f t="shared" si="20"/>
        <v>737.18259999999998</v>
      </c>
      <c r="X108" s="18">
        <v>600</v>
      </c>
      <c r="Y108" s="19">
        <f t="shared" si="21"/>
        <v>9.408735366244402</v>
      </c>
      <c r="Z108" s="16">
        <f t="shared" si="22"/>
        <v>4.3896261251961182</v>
      </c>
      <c r="AA108" s="16"/>
      <c r="AB108" s="16"/>
      <c r="AC108" s="16"/>
      <c r="AD108" s="16">
        <v>0</v>
      </c>
      <c r="AE108" s="16">
        <f>VLOOKUP(A:A,[1]TDSheet!$A:$AF,32,0)</f>
        <v>785.84219999999993</v>
      </c>
      <c r="AF108" s="16">
        <f>VLOOKUP(A:A,[1]TDSheet!$A:$AG,33,0)</f>
        <v>781.52760000000001</v>
      </c>
      <c r="AG108" s="16">
        <f>VLOOKUP(A:A,[1]TDSheet!$A:$W,23,0)</f>
        <v>766.62779999999998</v>
      </c>
      <c r="AH108" s="16">
        <f>VLOOKUP(A:A,[3]TDSheet!$A:$D,4,0)</f>
        <v>824.26599999999996</v>
      </c>
      <c r="AI108" s="16" t="str">
        <f>VLOOKUP(A:A,[1]TDSheet!$A:$AI,35,0)</f>
        <v>ябокт</v>
      </c>
      <c r="AJ108" s="16">
        <f t="shared" si="23"/>
        <v>0</v>
      </c>
      <c r="AK108" s="16">
        <f t="shared" si="24"/>
        <v>500</v>
      </c>
      <c r="AL108" s="16">
        <f t="shared" si="25"/>
        <v>600</v>
      </c>
      <c r="AM108" s="16"/>
      <c r="AN108" s="16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6672.9210000000003</v>
      </c>
      <c r="D109" s="8">
        <v>3115.9650000000001</v>
      </c>
      <c r="E109" s="8">
        <v>5674.4489999999996</v>
      </c>
      <c r="F109" s="8">
        <v>3967.5650000000001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6">
        <f>VLOOKUP(A:A,[2]TDSheet!$A:$F,6,0)</f>
        <v>5914.2759999999998</v>
      </c>
      <c r="K109" s="16">
        <f t="shared" si="19"/>
        <v>-239.82700000000023</v>
      </c>
      <c r="L109" s="16">
        <f>VLOOKUP(A:A,[1]TDSheet!$A:$V,22,0)</f>
        <v>1700</v>
      </c>
      <c r="M109" s="16">
        <f>VLOOKUP(A:A,[1]TDSheet!$A:$X,24,0)</f>
        <v>1300</v>
      </c>
      <c r="N109" s="16">
        <f>VLOOKUP(A:A,[1]TDSheet!$A:$O,15,0)</f>
        <v>1500</v>
      </c>
      <c r="O109" s="16"/>
      <c r="P109" s="16"/>
      <c r="Q109" s="16"/>
      <c r="R109" s="16"/>
      <c r="S109" s="16"/>
      <c r="T109" s="16"/>
      <c r="U109" s="16"/>
      <c r="V109" s="18">
        <v>1500</v>
      </c>
      <c r="W109" s="16">
        <f t="shared" si="20"/>
        <v>1134.8897999999999</v>
      </c>
      <c r="X109" s="18">
        <v>1650</v>
      </c>
      <c r="Y109" s="19">
        <f t="shared" si="21"/>
        <v>10.236733998314199</v>
      </c>
      <c r="Z109" s="16">
        <f t="shared" si="22"/>
        <v>3.4959914169640087</v>
      </c>
      <c r="AA109" s="16"/>
      <c r="AB109" s="16"/>
      <c r="AC109" s="16"/>
      <c r="AD109" s="16">
        <v>0</v>
      </c>
      <c r="AE109" s="16">
        <f>VLOOKUP(A:A,[1]TDSheet!$A:$AF,32,0)</f>
        <v>1300.6507999999999</v>
      </c>
      <c r="AF109" s="16">
        <f>VLOOKUP(A:A,[1]TDSheet!$A:$AG,33,0)</f>
        <v>1122.1146000000001</v>
      </c>
      <c r="AG109" s="16">
        <f>VLOOKUP(A:A,[1]TDSheet!$A:$W,23,0)</f>
        <v>1080.8524</v>
      </c>
      <c r="AH109" s="16">
        <f>VLOOKUP(A:A,[3]TDSheet!$A:$D,4,0)</f>
        <v>1235.777</v>
      </c>
      <c r="AI109" s="16" t="str">
        <f>VLOOKUP(A:A,[1]TDSheet!$A:$AI,35,0)</f>
        <v>оконч</v>
      </c>
      <c r="AJ109" s="16">
        <f t="shared" si="23"/>
        <v>0</v>
      </c>
      <c r="AK109" s="16">
        <f t="shared" si="24"/>
        <v>1500</v>
      </c>
      <c r="AL109" s="16">
        <f t="shared" si="25"/>
        <v>1650</v>
      </c>
      <c r="AM109" s="16"/>
      <c r="AN109" s="16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4276.9740000000002</v>
      </c>
      <c r="D110" s="8">
        <v>7556.6540000000005</v>
      </c>
      <c r="E110" s="20">
        <v>4823</v>
      </c>
      <c r="F110" s="21">
        <v>3320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6">
        <f>VLOOKUP(A:A,[2]TDSheet!$A:$F,6,0)</f>
        <v>4035.759</v>
      </c>
      <c r="K110" s="16">
        <f t="shared" si="19"/>
        <v>787.24099999999999</v>
      </c>
      <c r="L110" s="16">
        <f>VLOOKUP(A:A,[1]TDSheet!$A:$V,22,0)</f>
        <v>1100</v>
      </c>
      <c r="M110" s="16">
        <f>VLOOKUP(A:A,[1]TDSheet!$A:$X,24,0)</f>
        <v>1300</v>
      </c>
      <c r="N110" s="16">
        <f>VLOOKUP(A:A,[1]TDSheet!$A:$O,15,0)</f>
        <v>500</v>
      </c>
      <c r="O110" s="16"/>
      <c r="P110" s="16"/>
      <c r="Q110" s="16"/>
      <c r="R110" s="16"/>
      <c r="S110" s="16"/>
      <c r="T110" s="16"/>
      <c r="U110" s="16"/>
      <c r="V110" s="18">
        <v>1600</v>
      </c>
      <c r="W110" s="16">
        <f t="shared" si="20"/>
        <v>964.6</v>
      </c>
      <c r="X110" s="18">
        <v>1400</v>
      </c>
      <c r="Y110" s="19">
        <f t="shared" si="21"/>
        <v>9.5583661621397464</v>
      </c>
      <c r="Z110" s="16">
        <f t="shared" si="22"/>
        <v>3.4418411776902342</v>
      </c>
      <c r="AA110" s="16"/>
      <c r="AB110" s="16"/>
      <c r="AC110" s="16"/>
      <c r="AD110" s="16">
        <v>0</v>
      </c>
      <c r="AE110" s="16">
        <f>VLOOKUP(A:A,[1]TDSheet!$A:$AF,32,0)</f>
        <v>838.2</v>
      </c>
      <c r="AF110" s="16">
        <f>VLOOKUP(A:A,[1]TDSheet!$A:$AG,33,0)</f>
        <v>930</v>
      </c>
      <c r="AG110" s="16">
        <f>VLOOKUP(A:A,[1]TDSheet!$A:$W,23,0)</f>
        <v>986.2</v>
      </c>
      <c r="AH110" s="16">
        <f>VLOOKUP(A:A,[3]TDSheet!$A:$D,4,0)</f>
        <v>858.77</v>
      </c>
      <c r="AI110" s="16" t="str">
        <f>VLOOKUP(A:A,[1]TDSheet!$A:$AI,35,0)</f>
        <v>ябокт</v>
      </c>
      <c r="AJ110" s="16">
        <f t="shared" si="23"/>
        <v>0</v>
      </c>
      <c r="AK110" s="16">
        <f t="shared" si="24"/>
        <v>1600</v>
      </c>
      <c r="AL110" s="16">
        <f t="shared" si="25"/>
        <v>1400</v>
      </c>
      <c r="AM110" s="16"/>
      <c r="AN110" s="16"/>
    </row>
    <row r="111" spans="1:40" s="1" customFormat="1" ht="21.95" customHeight="1" outlineLevel="1" x14ac:dyDescent="0.2">
      <c r="A111" s="7" t="s">
        <v>113</v>
      </c>
      <c r="B111" s="7" t="s">
        <v>8</v>
      </c>
      <c r="C111" s="8">
        <v>103.026</v>
      </c>
      <c r="D111" s="8">
        <v>6.71</v>
      </c>
      <c r="E111" s="8">
        <v>21.472000000000001</v>
      </c>
      <c r="F111" s="8">
        <v>85.58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6">
        <f>VLOOKUP(A:A,[2]TDSheet!$A:$F,6,0)</f>
        <v>31.550999999999998</v>
      </c>
      <c r="K111" s="16">
        <f t="shared" si="19"/>
        <v>-10.078999999999997</v>
      </c>
      <c r="L111" s="16">
        <f>VLOOKUP(A:A,[1]TDSheet!$A:$V,22,0)</f>
        <v>0</v>
      </c>
      <c r="M111" s="16">
        <f>VLOOKUP(A:A,[1]TDSheet!$A:$X,24,0)</f>
        <v>0</v>
      </c>
      <c r="N111" s="16">
        <f>VLOOKUP(A:A,[1]TDSheet!$A:$O,15,0)</f>
        <v>0</v>
      </c>
      <c r="O111" s="16"/>
      <c r="P111" s="16"/>
      <c r="Q111" s="16"/>
      <c r="R111" s="16"/>
      <c r="S111" s="16"/>
      <c r="T111" s="16"/>
      <c r="U111" s="16"/>
      <c r="V111" s="18"/>
      <c r="W111" s="16">
        <f t="shared" si="20"/>
        <v>4.2944000000000004</v>
      </c>
      <c r="X111" s="18"/>
      <c r="Y111" s="19">
        <f t="shared" si="21"/>
        <v>19.928278688524589</v>
      </c>
      <c r="Z111" s="16">
        <f t="shared" si="22"/>
        <v>19.928278688524589</v>
      </c>
      <c r="AA111" s="16"/>
      <c r="AB111" s="16"/>
      <c r="AC111" s="16"/>
      <c r="AD111" s="16">
        <v>0</v>
      </c>
      <c r="AE111" s="16">
        <f>VLOOKUP(A:A,[1]TDSheet!$A:$AF,32,0)</f>
        <v>12.883199999999999</v>
      </c>
      <c r="AF111" s="16">
        <f>VLOOKUP(A:A,[1]TDSheet!$A:$AG,33,0)</f>
        <v>11.2646</v>
      </c>
      <c r="AG111" s="16">
        <f>VLOOKUP(A:A,[1]TDSheet!$A:$W,23,0)</f>
        <v>6.9784000000000006</v>
      </c>
      <c r="AH111" s="16">
        <f>VLOOKUP(A:A,[3]TDSheet!$A:$D,4,0)</f>
        <v>4.0259999999999998</v>
      </c>
      <c r="AI111" s="22" t="str">
        <f>VLOOKUP(A:A,[1]TDSheet!$A:$AI,35,0)</f>
        <v>увел</v>
      </c>
      <c r="AJ111" s="16">
        <f t="shared" si="23"/>
        <v>0</v>
      </c>
      <c r="AK111" s="16">
        <f t="shared" si="24"/>
        <v>0</v>
      </c>
      <c r="AL111" s="16">
        <f t="shared" si="25"/>
        <v>0</v>
      </c>
      <c r="AM111" s="16"/>
      <c r="AN111" s="16"/>
    </row>
    <row r="112" spans="1:40" s="1" customFormat="1" ht="21.95" customHeight="1" outlineLevel="1" x14ac:dyDescent="0.2">
      <c r="A112" s="7" t="s">
        <v>114</v>
      </c>
      <c r="B112" s="7" t="s">
        <v>8</v>
      </c>
      <c r="C112" s="8">
        <v>173.44800000000001</v>
      </c>
      <c r="D112" s="8">
        <v>2.6840000000000002</v>
      </c>
      <c r="E112" s="8">
        <v>16.103999999999999</v>
      </c>
      <c r="F112" s="8">
        <v>158.68600000000001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6">
        <f>VLOOKUP(A:A,[2]TDSheet!$A:$F,6,0)</f>
        <v>16.800999999999998</v>
      </c>
      <c r="K112" s="16">
        <f t="shared" si="19"/>
        <v>-0.69699999999999918</v>
      </c>
      <c r="L112" s="16">
        <f>VLOOKUP(A:A,[1]TDSheet!$A:$V,22,0)</f>
        <v>0</v>
      </c>
      <c r="M112" s="16">
        <f>VLOOKUP(A:A,[1]TDSheet!$A:$X,24,0)</f>
        <v>0</v>
      </c>
      <c r="N112" s="16">
        <f>VLOOKUP(A:A,[1]TDSheet!$A:$O,15,0)</f>
        <v>0</v>
      </c>
      <c r="O112" s="16"/>
      <c r="P112" s="16"/>
      <c r="Q112" s="16"/>
      <c r="R112" s="16"/>
      <c r="S112" s="16"/>
      <c r="T112" s="16"/>
      <c r="U112" s="16"/>
      <c r="V112" s="18"/>
      <c r="W112" s="16">
        <f t="shared" si="20"/>
        <v>3.2207999999999997</v>
      </c>
      <c r="X112" s="18"/>
      <c r="Y112" s="19">
        <f t="shared" si="21"/>
        <v>49.269125683060118</v>
      </c>
      <c r="Z112" s="16">
        <f t="shared" si="22"/>
        <v>49.269125683060118</v>
      </c>
      <c r="AA112" s="16"/>
      <c r="AB112" s="16"/>
      <c r="AC112" s="16"/>
      <c r="AD112" s="16">
        <v>0</v>
      </c>
      <c r="AE112" s="16">
        <f>VLOOKUP(A:A,[1]TDSheet!$A:$AF,32,0)</f>
        <v>8.0519999999999996</v>
      </c>
      <c r="AF112" s="16">
        <f>VLOOKUP(A:A,[1]TDSheet!$A:$AG,33,0)</f>
        <v>5.0996000000000006</v>
      </c>
      <c r="AG112" s="16">
        <f>VLOOKUP(A:A,[1]TDSheet!$A:$W,23,0)</f>
        <v>6.7099999999999991</v>
      </c>
      <c r="AH112" s="16">
        <f>VLOOKUP(A:A,[3]TDSheet!$A:$D,4,0)</f>
        <v>1.3420000000000001</v>
      </c>
      <c r="AI112" s="22" t="str">
        <f>VLOOKUP(A:A,[1]TDSheet!$A:$AI,35,0)</f>
        <v>увел</v>
      </c>
      <c r="AJ112" s="16">
        <f t="shared" si="23"/>
        <v>0</v>
      </c>
      <c r="AK112" s="16">
        <f t="shared" si="24"/>
        <v>0</v>
      </c>
      <c r="AL112" s="16">
        <f t="shared" si="25"/>
        <v>0</v>
      </c>
      <c r="AM112" s="16"/>
      <c r="AN112" s="16"/>
    </row>
    <row r="113" spans="1:40" s="1" customFormat="1" ht="21.95" customHeight="1" outlineLevel="1" x14ac:dyDescent="0.2">
      <c r="A113" s="7" t="s">
        <v>115</v>
      </c>
      <c r="B113" s="7" t="s">
        <v>8</v>
      </c>
      <c r="C113" s="8">
        <v>258.34800000000001</v>
      </c>
      <c r="D113" s="8">
        <v>51.072000000000003</v>
      </c>
      <c r="E113" s="8">
        <v>196.56299999999999</v>
      </c>
      <c r="F113" s="8">
        <v>103.794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6">
        <f>VLOOKUP(A:A,[2]TDSheet!$A:$F,6,0)</f>
        <v>204.12799999999999</v>
      </c>
      <c r="K113" s="16">
        <f t="shared" si="19"/>
        <v>-7.5649999999999977</v>
      </c>
      <c r="L113" s="16">
        <f>VLOOKUP(A:A,[1]TDSheet!$A:$V,22,0)</f>
        <v>90</v>
      </c>
      <c r="M113" s="16">
        <f>VLOOKUP(A:A,[1]TDSheet!$A:$X,24,0)</f>
        <v>60</v>
      </c>
      <c r="N113" s="16">
        <f>VLOOKUP(A:A,[1]TDSheet!$A:$O,15,0)</f>
        <v>0</v>
      </c>
      <c r="O113" s="16"/>
      <c r="P113" s="16"/>
      <c r="Q113" s="16"/>
      <c r="R113" s="16"/>
      <c r="S113" s="16"/>
      <c r="T113" s="16"/>
      <c r="U113" s="16"/>
      <c r="V113" s="18">
        <v>50</v>
      </c>
      <c r="W113" s="16">
        <f t="shared" si="20"/>
        <v>39.312599999999996</v>
      </c>
      <c r="X113" s="18">
        <v>50</v>
      </c>
      <c r="Y113" s="19">
        <f t="shared" si="21"/>
        <v>8.9995065195382651</v>
      </c>
      <c r="Z113" s="16">
        <f t="shared" si="22"/>
        <v>2.6402222188306039</v>
      </c>
      <c r="AA113" s="16"/>
      <c r="AB113" s="16"/>
      <c r="AC113" s="16"/>
      <c r="AD113" s="16">
        <v>0</v>
      </c>
      <c r="AE113" s="16">
        <f>VLOOKUP(A:A,[1]TDSheet!$A:$AF,32,0)</f>
        <v>41.340800000000002</v>
      </c>
      <c r="AF113" s="16">
        <f>VLOOKUP(A:A,[1]TDSheet!$A:$AG,33,0)</f>
        <v>37.2438</v>
      </c>
      <c r="AG113" s="16">
        <f>VLOOKUP(A:A,[1]TDSheet!$A:$W,23,0)</f>
        <v>35.273399999999995</v>
      </c>
      <c r="AH113" s="16">
        <f>VLOOKUP(A:A,[3]TDSheet!$A:$D,4,0)</f>
        <v>48.676000000000002</v>
      </c>
      <c r="AI113" s="16" t="str">
        <f>VLOOKUP(A:A,[1]TDSheet!$A:$AI,35,0)</f>
        <v>зв70</v>
      </c>
      <c r="AJ113" s="16">
        <f t="shared" si="23"/>
        <v>0</v>
      </c>
      <c r="AK113" s="16">
        <f t="shared" si="24"/>
        <v>50</v>
      </c>
      <c r="AL113" s="16">
        <f t="shared" si="25"/>
        <v>50</v>
      </c>
      <c r="AM113" s="16"/>
      <c r="AN113" s="16"/>
    </row>
    <row r="114" spans="1:40" s="1" customFormat="1" ht="11.1" customHeight="1" outlineLevel="1" x14ac:dyDescent="0.2">
      <c r="A114" s="7" t="s">
        <v>116</v>
      </c>
      <c r="B114" s="7" t="s">
        <v>13</v>
      </c>
      <c r="C114" s="8">
        <v>282</v>
      </c>
      <c r="D114" s="8">
        <v>78</v>
      </c>
      <c r="E114" s="8">
        <v>198</v>
      </c>
      <c r="F114" s="8">
        <v>153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6">
        <f>VLOOKUP(A:A,[2]TDSheet!$A:$F,6,0)</f>
        <v>209</v>
      </c>
      <c r="K114" s="16">
        <f t="shared" si="19"/>
        <v>-11</v>
      </c>
      <c r="L114" s="16">
        <f>VLOOKUP(A:A,[1]TDSheet!$A:$V,22,0)</f>
        <v>50</v>
      </c>
      <c r="M114" s="16">
        <f>VLOOKUP(A:A,[1]TDSheet!$A:$X,24,0)</f>
        <v>60</v>
      </c>
      <c r="N114" s="16">
        <f>VLOOKUP(A:A,[1]TDSheet!$A:$O,15,0)</f>
        <v>0</v>
      </c>
      <c r="O114" s="16"/>
      <c r="P114" s="16"/>
      <c r="Q114" s="16"/>
      <c r="R114" s="16"/>
      <c r="S114" s="16"/>
      <c r="T114" s="16"/>
      <c r="U114" s="16"/>
      <c r="V114" s="18">
        <v>40</v>
      </c>
      <c r="W114" s="16">
        <f t="shared" si="20"/>
        <v>39.6</v>
      </c>
      <c r="X114" s="18">
        <v>60</v>
      </c>
      <c r="Y114" s="19">
        <f t="shared" si="21"/>
        <v>9.1666666666666661</v>
      </c>
      <c r="Z114" s="16">
        <f t="shared" si="22"/>
        <v>3.8636363636363633</v>
      </c>
      <c r="AA114" s="16"/>
      <c r="AB114" s="16"/>
      <c r="AC114" s="16"/>
      <c r="AD114" s="16">
        <v>0</v>
      </c>
      <c r="AE114" s="16">
        <f>VLOOKUP(A:A,[1]TDSheet!$A:$AF,32,0)</f>
        <v>50.4</v>
      </c>
      <c r="AF114" s="16">
        <f>VLOOKUP(A:A,[1]TDSheet!$A:$AG,33,0)</f>
        <v>42</v>
      </c>
      <c r="AG114" s="16">
        <f>VLOOKUP(A:A,[1]TDSheet!$A:$W,23,0)</f>
        <v>39.6</v>
      </c>
      <c r="AH114" s="16">
        <f>VLOOKUP(A:A,[3]TDSheet!$A:$D,4,0)</f>
        <v>50</v>
      </c>
      <c r="AI114" s="16" t="e">
        <f>VLOOKUP(A:A,[1]TDSheet!$A:$AI,35,0)</f>
        <v>#N/A</v>
      </c>
      <c r="AJ114" s="16">
        <f t="shared" si="23"/>
        <v>0</v>
      </c>
      <c r="AK114" s="16">
        <f t="shared" si="24"/>
        <v>20</v>
      </c>
      <c r="AL114" s="16">
        <f t="shared" si="25"/>
        <v>30</v>
      </c>
      <c r="AM114" s="16"/>
      <c r="AN114" s="16"/>
    </row>
    <row r="115" spans="1:40" s="1" customFormat="1" ht="21.95" customHeight="1" outlineLevel="1" x14ac:dyDescent="0.2">
      <c r="A115" s="7" t="s">
        <v>117</v>
      </c>
      <c r="B115" s="7" t="s">
        <v>13</v>
      </c>
      <c r="C115" s="8">
        <v>263</v>
      </c>
      <c r="D115" s="8">
        <v>562</v>
      </c>
      <c r="E115" s="8">
        <v>180</v>
      </c>
      <c r="F115" s="8">
        <v>285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6">
        <f>VLOOKUP(A:A,[2]TDSheet!$A:$F,6,0)</f>
        <v>184</v>
      </c>
      <c r="K115" s="16">
        <f t="shared" si="19"/>
        <v>-4</v>
      </c>
      <c r="L115" s="16">
        <f>VLOOKUP(A:A,[1]TDSheet!$A:$V,22,0)</f>
        <v>0</v>
      </c>
      <c r="M115" s="16">
        <f>VLOOKUP(A:A,[1]TDSheet!$A:$X,24,0)</f>
        <v>100</v>
      </c>
      <c r="N115" s="16">
        <f>VLOOKUP(A:A,[1]TDSheet!$A:$O,15,0)</f>
        <v>0</v>
      </c>
      <c r="O115" s="16"/>
      <c r="P115" s="16"/>
      <c r="Q115" s="16"/>
      <c r="R115" s="16"/>
      <c r="S115" s="16"/>
      <c r="T115" s="16"/>
      <c r="U115" s="16"/>
      <c r="V115" s="18"/>
      <c r="W115" s="16">
        <f t="shared" si="20"/>
        <v>36</v>
      </c>
      <c r="X115" s="18"/>
      <c r="Y115" s="19">
        <f t="shared" si="21"/>
        <v>10.694444444444445</v>
      </c>
      <c r="Z115" s="16">
        <f t="shared" si="22"/>
        <v>7.916666666666667</v>
      </c>
      <c r="AA115" s="16"/>
      <c r="AB115" s="16"/>
      <c r="AC115" s="16"/>
      <c r="AD115" s="16">
        <v>0</v>
      </c>
      <c r="AE115" s="16">
        <f>VLOOKUP(A:A,[1]TDSheet!$A:$AF,32,0)</f>
        <v>64</v>
      </c>
      <c r="AF115" s="16">
        <f>VLOOKUP(A:A,[1]TDSheet!$A:$AG,33,0)</f>
        <v>54.4</v>
      </c>
      <c r="AG115" s="16">
        <f>VLOOKUP(A:A,[1]TDSheet!$A:$W,23,0)</f>
        <v>49.4</v>
      </c>
      <c r="AH115" s="16">
        <f>VLOOKUP(A:A,[3]TDSheet!$A:$D,4,0)</f>
        <v>31</v>
      </c>
      <c r="AI115" s="16" t="str">
        <f>VLOOKUP(A:A,[1]TDSheet!$A:$AI,35,0)</f>
        <v>увел</v>
      </c>
      <c r="AJ115" s="16">
        <f t="shared" si="23"/>
        <v>0</v>
      </c>
      <c r="AK115" s="16">
        <f t="shared" si="24"/>
        <v>0</v>
      </c>
      <c r="AL115" s="16">
        <f t="shared" si="25"/>
        <v>0</v>
      </c>
      <c r="AM115" s="16"/>
      <c r="AN115" s="16"/>
    </row>
    <row r="116" spans="1:40" s="1" customFormat="1" ht="11.1" customHeight="1" outlineLevel="1" x14ac:dyDescent="0.2">
      <c r="A116" s="7" t="s">
        <v>118</v>
      </c>
      <c r="B116" s="7" t="s">
        <v>8</v>
      </c>
      <c r="C116" s="8">
        <v>19.71</v>
      </c>
      <c r="D116" s="8"/>
      <c r="E116" s="8">
        <v>0</v>
      </c>
      <c r="F116" s="8">
        <v>19.71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6">
        <f>VLOOKUP(A:A,[2]TDSheet!$A:$F,6,0)</f>
        <v>8.1</v>
      </c>
      <c r="K116" s="16">
        <f t="shared" si="19"/>
        <v>-8.1</v>
      </c>
      <c r="L116" s="16">
        <f>VLOOKUP(A:A,[1]TDSheet!$A:$V,22,0)</f>
        <v>0</v>
      </c>
      <c r="M116" s="16">
        <f>VLOOKUP(A:A,[1]TDSheet!$A:$X,24,0)</f>
        <v>0</v>
      </c>
      <c r="N116" s="16">
        <f>VLOOKUP(A:A,[1]TDSheet!$A:$O,15,0)</f>
        <v>0</v>
      </c>
      <c r="O116" s="16"/>
      <c r="P116" s="16"/>
      <c r="Q116" s="16"/>
      <c r="R116" s="16"/>
      <c r="S116" s="16"/>
      <c r="T116" s="16"/>
      <c r="U116" s="16"/>
      <c r="V116" s="18"/>
      <c r="W116" s="16">
        <f t="shared" si="20"/>
        <v>0</v>
      </c>
      <c r="X116" s="18"/>
      <c r="Y116" s="19" t="e">
        <f t="shared" si="21"/>
        <v>#DIV/0!</v>
      </c>
      <c r="Z116" s="16" t="e">
        <f t="shared" si="22"/>
        <v>#DIV/0!</v>
      </c>
      <c r="AA116" s="16"/>
      <c r="AB116" s="16"/>
      <c r="AC116" s="16"/>
      <c r="AD116" s="16">
        <v>0</v>
      </c>
      <c r="AE116" s="16">
        <f>VLOOKUP(A:A,[1]TDSheet!$A:$AF,32,0)</f>
        <v>2.2047999999999996</v>
      </c>
      <c r="AF116" s="16">
        <f>VLOOKUP(A:A,[1]TDSheet!$A:$AG,33,0)</f>
        <v>0</v>
      </c>
      <c r="AG116" s="16">
        <f>VLOOKUP(A:A,[1]TDSheet!$A:$W,23,0)</f>
        <v>0</v>
      </c>
      <c r="AH116" s="16">
        <v>0</v>
      </c>
      <c r="AI116" s="16" t="str">
        <f>VLOOKUP(A:A,[1]TDSheet!$A:$AI,35,0)</f>
        <v>выв0609</v>
      </c>
      <c r="AJ116" s="16">
        <f t="shared" si="23"/>
        <v>0</v>
      </c>
      <c r="AK116" s="16">
        <f t="shared" si="24"/>
        <v>0</v>
      </c>
      <c r="AL116" s="16">
        <f t="shared" si="25"/>
        <v>0</v>
      </c>
      <c r="AM116" s="16"/>
      <c r="AN116" s="16"/>
    </row>
    <row r="117" spans="1:40" s="1" customFormat="1" ht="11.1" customHeight="1" outlineLevel="1" x14ac:dyDescent="0.2">
      <c r="A117" s="7" t="s">
        <v>119</v>
      </c>
      <c r="B117" s="7" t="s">
        <v>13</v>
      </c>
      <c r="C117" s="8">
        <v>7</v>
      </c>
      <c r="D117" s="8"/>
      <c r="E117" s="8">
        <v>0</v>
      </c>
      <c r="F117" s="8">
        <v>7</v>
      </c>
      <c r="G117" s="1" t="str">
        <f>VLOOKUP(A:A,[1]TDSheet!$A:$G,7,0)</f>
        <v>выв</v>
      </c>
      <c r="H117" s="1">
        <f>VLOOKUP(A:A,[1]TDSheet!$A:$H,8,0)</f>
        <v>0</v>
      </c>
      <c r="I117" s="1" t="e">
        <f>VLOOKUP(A:A,[1]TDSheet!$A:$I,9,0)</f>
        <v>#N/A</v>
      </c>
      <c r="J117" s="16">
        <f>VLOOKUP(A:A,[2]TDSheet!$A:$F,6,0)</f>
        <v>2</v>
      </c>
      <c r="K117" s="16">
        <f t="shared" si="19"/>
        <v>-2</v>
      </c>
      <c r="L117" s="16">
        <f>VLOOKUP(A:A,[1]TDSheet!$A:$V,22,0)</f>
        <v>0</v>
      </c>
      <c r="M117" s="16">
        <f>VLOOKUP(A:A,[1]TDSheet!$A:$X,24,0)</f>
        <v>0</v>
      </c>
      <c r="N117" s="16">
        <f>VLOOKUP(A:A,[1]TDSheet!$A:$O,15,0)</f>
        <v>0</v>
      </c>
      <c r="O117" s="16"/>
      <c r="P117" s="16"/>
      <c r="Q117" s="16"/>
      <c r="R117" s="16"/>
      <c r="S117" s="16"/>
      <c r="T117" s="16"/>
      <c r="U117" s="16"/>
      <c r="V117" s="18"/>
      <c r="W117" s="16">
        <f t="shared" si="20"/>
        <v>0</v>
      </c>
      <c r="X117" s="18"/>
      <c r="Y117" s="19" t="e">
        <f t="shared" si="21"/>
        <v>#DIV/0!</v>
      </c>
      <c r="Z117" s="16" t="e">
        <f t="shared" si="22"/>
        <v>#DIV/0!</v>
      </c>
      <c r="AA117" s="16"/>
      <c r="AB117" s="16"/>
      <c r="AC117" s="16"/>
      <c r="AD117" s="16">
        <v>0</v>
      </c>
      <c r="AE117" s="16">
        <f>VLOOKUP(A:A,[1]TDSheet!$A:$AF,32,0)</f>
        <v>0.2</v>
      </c>
      <c r="AF117" s="16">
        <f>VLOOKUP(A:A,[1]TDSheet!$A:$AG,33,0)</f>
        <v>0</v>
      </c>
      <c r="AG117" s="16">
        <f>VLOOKUP(A:A,[1]TDSheet!$A:$W,23,0)</f>
        <v>0</v>
      </c>
      <c r="AH117" s="16">
        <v>0</v>
      </c>
      <c r="AI117" s="16" t="str">
        <f>VLOOKUP(A:A,[1]TDSheet!$A:$AI,35,0)</f>
        <v>выв2709</v>
      </c>
      <c r="AJ117" s="16">
        <f t="shared" si="23"/>
        <v>0</v>
      </c>
      <c r="AK117" s="16">
        <f t="shared" si="24"/>
        <v>0</v>
      </c>
      <c r="AL117" s="16">
        <f t="shared" si="25"/>
        <v>0</v>
      </c>
      <c r="AM117" s="16"/>
      <c r="AN117" s="16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5</v>
      </c>
      <c r="D118" s="8"/>
      <c r="E118" s="8">
        <v>0</v>
      </c>
      <c r="F118" s="8"/>
      <c r="G118" s="1" t="str">
        <f>VLOOKUP(A:A,[1]TDSheet!$A:$G,7,0)</f>
        <v>выв</v>
      </c>
      <c r="H118" s="1">
        <f>VLOOKUP(A:A,[1]TDSheet!$A:$H,8,0)</f>
        <v>0</v>
      </c>
      <c r="I118" s="1" t="e">
        <f>VLOOKUP(A:A,[1]TDSheet!$A:$I,9,0)</f>
        <v>#N/A</v>
      </c>
      <c r="J118" s="16">
        <f>VLOOKUP(A:A,[2]TDSheet!$A:$F,6,0)</f>
        <v>1</v>
      </c>
      <c r="K118" s="16">
        <f t="shared" si="19"/>
        <v>-1</v>
      </c>
      <c r="L118" s="16">
        <f>VLOOKUP(A:A,[1]TDSheet!$A:$V,22,0)</f>
        <v>0</v>
      </c>
      <c r="M118" s="16">
        <f>VLOOKUP(A:A,[1]TDSheet!$A:$X,24,0)</f>
        <v>0</v>
      </c>
      <c r="N118" s="16">
        <f>VLOOKUP(A:A,[1]TDSheet!$A:$O,15,0)</f>
        <v>0</v>
      </c>
      <c r="O118" s="16"/>
      <c r="P118" s="16"/>
      <c r="Q118" s="16"/>
      <c r="R118" s="16"/>
      <c r="S118" s="16"/>
      <c r="T118" s="16"/>
      <c r="U118" s="16"/>
      <c r="V118" s="18"/>
      <c r="W118" s="16">
        <f t="shared" si="20"/>
        <v>0</v>
      </c>
      <c r="X118" s="18"/>
      <c r="Y118" s="19" t="e">
        <f t="shared" si="21"/>
        <v>#DIV/0!</v>
      </c>
      <c r="Z118" s="16" t="e">
        <f t="shared" si="22"/>
        <v>#DIV/0!</v>
      </c>
      <c r="AA118" s="16"/>
      <c r="AB118" s="16"/>
      <c r="AC118" s="16"/>
      <c r="AD118" s="16">
        <v>0</v>
      </c>
      <c r="AE118" s="16">
        <f>VLOOKUP(A:A,[1]TDSheet!$A:$AF,32,0)</f>
        <v>1</v>
      </c>
      <c r="AF118" s="16">
        <f>VLOOKUP(A:A,[1]TDSheet!$A:$AG,33,0)</f>
        <v>0</v>
      </c>
      <c r="AG118" s="16">
        <f>VLOOKUP(A:A,[1]TDSheet!$A:$W,23,0)</f>
        <v>0</v>
      </c>
      <c r="AH118" s="16">
        <v>0</v>
      </c>
      <c r="AI118" s="16" t="str">
        <f>VLOOKUP(A:A,[1]TDSheet!$A:$AI,35,0)</f>
        <v>выв2709</v>
      </c>
      <c r="AJ118" s="16">
        <f t="shared" si="23"/>
        <v>0</v>
      </c>
      <c r="AK118" s="16">
        <f t="shared" si="24"/>
        <v>0</v>
      </c>
      <c r="AL118" s="16">
        <f t="shared" si="25"/>
        <v>0</v>
      </c>
      <c r="AM118" s="16"/>
      <c r="AN118" s="16"/>
    </row>
    <row r="119" spans="1:40" s="1" customFormat="1" ht="11.1" customHeight="1" outlineLevel="1" x14ac:dyDescent="0.2">
      <c r="A119" s="7" t="s">
        <v>121</v>
      </c>
      <c r="B119" s="7" t="s">
        <v>13</v>
      </c>
      <c r="C119" s="8">
        <v>12</v>
      </c>
      <c r="D119" s="8"/>
      <c r="E119" s="8">
        <v>0</v>
      </c>
      <c r="F119" s="8">
        <v>9</v>
      </c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6">
        <f>VLOOKUP(A:A,[2]TDSheet!$A:$F,6,0)</f>
        <v>2</v>
      </c>
      <c r="K119" s="16">
        <f t="shared" si="19"/>
        <v>-2</v>
      </c>
      <c r="L119" s="16">
        <f>VLOOKUP(A:A,[1]TDSheet!$A:$V,22,0)</f>
        <v>0</v>
      </c>
      <c r="M119" s="16">
        <f>VLOOKUP(A:A,[1]TDSheet!$A:$X,24,0)</f>
        <v>0</v>
      </c>
      <c r="N119" s="16">
        <f>VLOOKUP(A:A,[1]TDSheet!$A:$O,15,0)</f>
        <v>0</v>
      </c>
      <c r="O119" s="16"/>
      <c r="P119" s="16"/>
      <c r="Q119" s="16"/>
      <c r="R119" s="16"/>
      <c r="S119" s="16"/>
      <c r="T119" s="16"/>
      <c r="U119" s="16"/>
      <c r="V119" s="18"/>
      <c r="W119" s="16">
        <f t="shared" si="20"/>
        <v>0</v>
      </c>
      <c r="X119" s="18"/>
      <c r="Y119" s="19" t="e">
        <f t="shared" si="21"/>
        <v>#DIV/0!</v>
      </c>
      <c r="Z119" s="16" t="e">
        <f t="shared" si="22"/>
        <v>#DIV/0!</v>
      </c>
      <c r="AA119" s="16"/>
      <c r="AB119" s="16"/>
      <c r="AC119" s="16"/>
      <c r="AD119" s="16">
        <v>0</v>
      </c>
      <c r="AE119" s="16">
        <f>VLOOKUP(A:A,[1]TDSheet!$A:$AF,32,0)</f>
        <v>1.8</v>
      </c>
      <c r="AF119" s="16">
        <f>VLOOKUP(A:A,[1]TDSheet!$A:$AG,33,0)</f>
        <v>0</v>
      </c>
      <c r="AG119" s="16">
        <f>VLOOKUP(A:A,[1]TDSheet!$A:$W,23,0)</f>
        <v>0</v>
      </c>
      <c r="AH119" s="16">
        <v>0</v>
      </c>
      <c r="AI119" s="16" t="str">
        <f>VLOOKUP(A:A,[1]TDSheet!$A:$AI,35,0)</f>
        <v>выв0609</v>
      </c>
      <c r="AJ119" s="16">
        <f t="shared" si="23"/>
        <v>0</v>
      </c>
      <c r="AK119" s="16">
        <f t="shared" si="24"/>
        <v>0</v>
      </c>
      <c r="AL119" s="16">
        <f t="shared" si="25"/>
        <v>0</v>
      </c>
      <c r="AM119" s="16"/>
      <c r="AN119" s="16"/>
    </row>
    <row r="120" spans="1:40" s="1" customFormat="1" ht="11.1" customHeight="1" outlineLevel="1" x14ac:dyDescent="0.2">
      <c r="A120" s="7" t="s">
        <v>122</v>
      </c>
      <c r="B120" s="7" t="s">
        <v>13</v>
      </c>
      <c r="C120" s="8">
        <v>8</v>
      </c>
      <c r="D120" s="8"/>
      <c r="E120" s="8">
        <v>0</v>
      </c>
      <c r="F120" s="8">
        <v>7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6">
        <v>0</v>
      </c>
      <c r="K120" s="16">
        <f t="shared" si="19"/>
        <v>0</v>
      </c>
      <c r="L120" s="16">
        <f>VLOOKUP(A:A,[1]TDSheet!$A:$V,22,0)</f>
        <v>0</v>
      </c>
      <c r="M120" s="16">
        <f>VLOOKUP(A:A,[1]TDSheet!$A:$X,24,0)</f>
        <v>0</v>
      </c>
      <c r="N120" s="16">
        <f>VLOOKUP(A:A,[1]TDSheet!$A:$O,15,0)</f>
        <v>0</v>
      </c>
      <c r="O120" s="16"/>
      <c r="P120" s="16"/>
      <c r="Q120" s="16"/>
      <c r="R120" s="16"/>
      <c r="S120" s="16"/>
      <c r="T120" s="16"/>
      <c r="U120" s="16"/>
      <c r="V120" s="18"/>
      <c r="W120" s="16">
        <f t="shared" si="20"/>
        <v>0</v>
      </c>
      <c r="X120" s="18"/>
      <c r="Y120" s="19" t="e">
        <f t="shared" si="21"/>
        <v>#DIV/0!</v>
      </c>
      <c r="Z120" s="16" t="e">
        <f t="shared" si="22"/>
        <v>#DIV/0!</v>
      </c>
      <c r="AA120" s="16"/>
      <c r="AB120" s="16"/>
      <c r="AC120" s="16"/>
      <c r="AD120" s="16">
        <v>0</v>
      </c>
      <c r="AE120" s="16">
        <f>VLOOKUP(A:A,[1]TDSheet!$A:$AF,32,0)</f>
        <v>1.4</v>
      </c>
      <c r="AF120" s="16">
        <f>VLOOKUP(A:A,[1]TDSheet!$A:$AG,33,0)</f>
        <v>0</v>
      </c>
      <c r="AG120" s="16">
        <f>VLOOKUP(A:A,[1]TDSheet!$A:$W,23,0)</f>
        <v>0</v>
      </c>
      <c r="AH120" s="16">
        <v>0</v>
      </c>
      <c r="AI120" s="16" t="str">
        <f>VLOOKUP(A:A,[1]TDSheet!$A:$AI,35,0)</f>
        <v>выв0609</v>
      </c>
      <c r="AJ120" s="16">
        <f t="shared" si="23"/>
        <v>0</v>
      </c>
      <c r="AK120" s="16">
        <f t="shared" si="24"/>
        <v>0</v>
      </c>
      <c r="AL120" s="16">
        <f t="shared" si="25"/>
        <v>0</v>
      </c>
      <c r="AM120" s="16"/>
      <c r="AN120" s="16"/>
    </row>
    <row r="121" spans="1:40" s="1" customFormat="1" ht="21.95" customHeight="1" outlineLevel="1" x14ac:dyDescent="0.2">
      <c r="A121" s="7" t="s">
        <v>123</v>
      </c>
      <c r="B121" s="7" t="s">
        <v>13</v>
      </c>
      <c r="C121" s="8">
        <v>381</v>
      </c>
      <c r="D121" s="8">
        <v>345</v>
      </c>
      <c r="E121" s="8">
        <v>167</v>
      </c>
      <c r="F121" s="8">
        <v>255</v>
      </c>
      <c r="G121" s="1">
        <f>VLOOKUP(A:A,[1]TDSheet!$A:$G,7,0)</f>
        <v>0</v>
      </c>
      <c r="H121" s="1">
        <f>VLOOKUP(A:A,[1]TDSheet!$A:$H,8,0)</f>
        <v>0.4</v>
      </c>
      <c r="I121" s="1" t="e">
        <f>VLOOKUP(A:A,[1]TDSheet!$A:$I,9,0)</f>
        <v>#N/A</v>
      </c>
      <c r="J121" s="16">
        <f>VLOOKUP(A:A,[2]TDSheet!$A:$F,6,0)</f>
        <v>167</v>
      </c>
      <c r="K121" s="16">
        <f t="shared" si="19"/>
        <v>0</v>
      </c>
      <c r="L121" s="16">
        <f>VLOOKUP(A:A,[1]TDSheet!$A:$V,22,0)</f>
        <v>0</v>
      </c>
      <c r="M121" s="16">
        <f>VLOOKUP(A:A,[1]TDSheet!$A:$X,24,0)</f>
        <v>50</v>
      </c>
      <c r="N121" s="16">
        <f>VLOOKUP(A:A,[1]TDSheet!$A:$O,15,0)</f>
        <v>0</v>
      </c>
      <c r="O121" s="16"/>
      <c r="P121" s="16"/>
      <c r="Q121" s="16"/>
      <c r="R121" s="16"/>
      <c r="S121" s="16"/>
      <c r="T121" s="16"/>
      <c r="U121" s="16"/>
      <c r="V121" s="18"/>
      <c r="W121" s="16">
        <f t="shared" si="20"/>
        <v>33.4</v>
      </c>
      <c r="X121" s="18"/>
      <c r="Y121" s="19">
        <f t="shared" si="21"/>
        <v>9.1317365269461082</v>
      </c>
      <c r="Z121" s="16">
        <f t="shared" si="22"/>
        <v>7.634730538922156</v>
      </c>
      <c r="AA121" s="16"/>
      <c r="AB121" s="16"/>
      <c r="AC121" s="16"/>
      <c r="AD121" s="16">
        <v>0</v>
      </c>
      <c r="AE121" s="16">
        <f>VLOOKUP(A:A,[1]TDSheet!$A:$AF,32,0)</f>
        <v>58</v>
      </c>
      <c r="AF121" s="16">
        <f>VLOOKUP(A:A,[1]TDSheet!$A:$AG,33,0)</f>
        <v>53.4</v>
      </c>
      <c r="AG121" s="16">
        <f>VLOOKUP(A:A,[1]TDSheet!$A:$W,23,0)</f>
        <v>41.4</v>
      </c>
      <c r="AH121" s="16">
        <f>VLOOKUP(A:A,[3]TDSheet!$A:$D,4,0)</f>
        <v>38</v>
      </c>
      <c r="AI121" s="16" t="str">
        <f>VLOOKUP(A:A,[1]TDSheet!$A:$AI,35,0)</f>
        <v>увел</v>
      </c>
      <c r="AJ121" s="16">
        <f t="shared" si="23"/>
        <v>0</v>
      </c>
      <c r="AK121" s="16">
        <f t="shared" si="24"/>
        <v>0</v>
      </c>
      <c r="AL121" s="16">
        <f t="shared" si="25"/>
        <v>0</v>
      </c>
      <c r="AM121" s="16"/>
      <c r="AN121" s="16"/>
    </row>
    <row r="122" spans="1:40" s="1" customFormat="1" ht="11.1" customHeight="1" outlineLevel="1" x14ac:dyDescent="0.2">
      <c r="A122" s="7" t="s">
        <v>124</v>
      </c>
      <c r="B122" s="7" t="s">
        <v>13</v>
      </c>
      <c r="C122" s="8">
        <v>319</v>
      </c>
      <c r="D122" s="8">
        <v>417</v>
      </c>
      <c r="E122" s="8">
        <v>148</v>
      </c>
      <c r="F122" s="8">
        <v>210</v>
      </c>
      <c r="G122" s="1" t="str">
        <f>VLOOKUP(A:A,[1]TDSheet!$A:$G,7,0)</f>
        <v>н</v>
      </c>
      <c r="H122" s="1">
        <f>VLOOKUP(A:A,[1]TDSheet!$A:$H,8,0)</f>
        <v>0.3</v>
      </c>
      <c r="I122" s="1" t="e">
        <f>VLOOKUP(A:A,[1]TDSheet!$A:$I,9,0)</f>
        <v>#N/A</v>
      </c>
      <c r="J122" s="16">
        <f>VLOOKUP(A:A,[2]TDSheet!$A:$F,6,0)</f>
        <v>157</v>
      </c>
      <c r="K122" s="16">
        <f t="shared" si="19"/>
        <v>-9</v>
      </c>
      <c r="L122" s="16">
        <f>VLOOKUP(A:A,[1]TDSheet!$A:$V,22,0)</f>
        <v>50</v>
      </c>
      <c r="M122" s="16">
        <f>VLOOKUP(A:A,[1]TDSheet!$A:$X,24,0)</f>
        <v>50</v>
      </c>
      <c r="N122" s="16">
        <f>VLOOKUP(A:A,[1]TDSheet!$A:$O,15,0)</f>
        <v>0</v>
      </c>
      <c r="O122" s="16"/>
      <c r="P122" s="16"/>
      <c r="Q122" s="16"/>
      <c r="R122" s="16"/>
      <c r="S122" s="16"/>
      <c r="T122" s="16"/>
      <c r="U122" s="16"/>
      <c r="V122" s="18"/>
      <c r="W122" s="16">
        <f t="shared" si="20"/>
        <v>29.6</v>
      </c>
      <c r="X122" s="18"/>
      <c r="Y122" s="19">
        <f t="shared" si="21"/>
        <v>10.472972972972972</v>
      </c>
      <c r="Z122" s="16">
        <f t="shared" si="22"/>
        <v>7.0945945945945939</v>
      </c>
      <c r="AA122" s="16"/>
      <c r="AB122" s="16"/>
      <c r="AC122" s="16"/>
      <c r="AD122" s="16">
        <v>0</v>
      </c>
      <c r="AE122" s="16">
        <f>VLOOKUP(A:A,[1]TDSheet!$A:$AF,32,0)</f>
        <v>59.2</v>
      </c>
      <c r="AF122" s="16">
        <f>VLOOKUP(A:A,[1]TDSheet!$A:$AG,33,0)</f>
        <v>41.6</v>
      </c>
      <c r="AG122" s="16">
        <f>VLOOKUP(A:A,[1]TDSheet!$A:$W,23,0)</f>
        <v>44</v>
      </c>
      <c r="AH122" s="16">
        <f>VLOOKUP(A:A,[3]TDSheet!$A:$D,4,0)</f>
        <v>33</v>
      </c>
      <c r="AI122" s="16" t="e">
        <f>VLOOKUP(A:A,[1]TDSheet!$A:$AI,35,0)</f>
        <v>#N/A</v>
      </c>
      <c r="AJ122" s="16">
        <f t="shared" si="23"/>
        <v>0</v>
      </c>
      <c r="AK122" s="16">
        <f t="shared" si="24"/>
        <v>0</v>
      </c>
      <c r="AL122" s="16">
        <f t="shared" si="25"/>
        <v>0</v>
      </c>
      <c r="AM122" s="16"/>
      <c r="AN122" s="16"/>
    </row>
    <row r="123" spans="1:40" s="1" customFormat="1" ht="11.1" customHeight="1" outlineLevel="1" x14ac:dyDescent="0.2">
      <c r="A123" s="7" t="s">
        <v>125</v>
      </c>
      <c r="B123" s="7" t="s">
        <v>13</v>
      </c>
      <c r="C123" s="8">
        <v>415</v>
      </c>
      <c r="D123" s="8">
        <v>712</v>
      </c>
      <c r="E123" s="8">
        <v>275</v>
      </c>
      <c r="F123" s="8">
        <v>308</v>
      </c>
      <c r="G123" s="1" t="str">
        <f>VLOOKUP(A:A,[1]TDSheet!$A:$G,7,0)</f>
        <v>н</v>
      </c>
      <c r="H123" s="1">
        <f>VLOOKUP(A:A,[1]TDSheet!$A:$H,8,0)</f>
        <v>0.3</v>
      </c>
      <c r="I123" s="1" t="e">
        <f>VLOOKUP(A:A,[1]TDSheet!$A:$I,9,0)</f>
        <v>#N/A</v>
      </c>
      <c r="J123" s="16">
        <f>VLOOKUP(A:A,[2]TDSheet!$A:$F,6,0)</f>
        <v>291</v>
      </c>
      <c r="K123" s="16">
        <f t="shared" si="19"/>
        <v>-16</v>
      </c>
      <c r="L123" s="16">
        <f>VLOOKUP(A:A,[1]TDSheet!$A:$V,22,0)</f>
        <v>80</v>
      </c>
      <c r="M123" s="16">
        <f>VLOOKUP(A:A,[1]TDSheet!$A:$X,24,0)</f>
        <v>70</v>
      </c>
      <c r="N123" s="16">
        <f>VLOOKUP(A:A,[1]TDSheet!$A:$O,15,0)</f>
        <v>0</v>
      </c>
      <c r="O123" s="16"/>
      <c r="P123" s="16"/>
      <c r="Q123" s="16"/>
      <c r="R123" s="16"/>
      <c r="S123" s="16"/>
      <c r="T123" s="16"/>
      <c r="U123" s="16"/>
      <c r="V123" s="18"/>
      <c r="W123" s="16">
        <f t="shared" si="20"/>
        <v>55</v>
      </c>
      <c r="X123" s="18">
        <v>40</v>
      </c>
      <c r="Y123" s="19">
        <f t="shared" si="21"/>
        <v>9.0545454545454547</v>
      </c>
      <c r="Z123" s="16">
        <f t="shared" si="22"/>
        <v>5.6</v>
      </c>
      <c r="AA123" s="16"/>
      <c r="AB123" s="16"/>
      <c r="AC123" s="16"/>
      <c r="AD123" s="16">
        <v>0</v>
      </c>
      <c r="AE123" s="16">
        <f>VLOOKUP(A:A,[1]TDSheet!$A:$AF,32,0)</f>
        <v>87.8</v>
      </c>
      <c r="AF123" s="16">
        <f>VLOOKUP(A:A,[1]TDSheet!$A:$AG,33,0)</f>
        <v>67.400000000000006</v>
      </c>
      <c r="AG123" s="16">
        <f>VLOOKUP(A:A,[1]TDSheet!$A:$W,23,0)</f>
        <v>70</v>
      </c>
      <c r="AH123" s="16">
        <f>VLOOKUP(A:A,[3]TDSheet!$A:$D,4,0)</f>
        <v>63</v>
      </c>
      <c r="AI123" s="16" t="e">
        <f>VLOOKUP(A:A,[1]TDSheet!$A:$AI,35,0)</f>
        <v>#N/A</v>
      </c>
      <c r="AJ123" s="16">
        <f t="shared" si="23"/>
        <v>0</v>
      </c>
      <c r="AK123" s="16">
        <f t="shared" si="24"/>
        <v>0</v>
      </c>
      <c r="AL123" s="16">
        <f t="shared" si="25"/>
        <v>12</v>
      </c>
      <c r="AM123" s="16"/>
      <c r="AN123" s="16"/>
    </row>
    <row r="124" spans="1:40" s="1" customFormat="1" ht="11.1" customHeight="1" outlineLevel="1" x14ac:dyDescent="0.2">
      <c r="A124" s="7" t="s">
        <v>126</v>
      </c>
      <c r="B124" s="7" t="s">
        <v>13</v>
      </c>
      <c r="C124" s="8">
        <v>392</v>
      </c>
      <c r="D124" s="8">
        <v>558</v>
      </c>
      <c r="E124" s="8">
        <v>236</v>
      </c>
      <c r="F124" s="8">
        <v>306</v>
      </c>
      <c r="G124" s="1" t="str">
        <f>VLOOKUP(A:A,[1]TDSheet!$A:$G,7,0)</f>
        <v>н</v>
      </c>
      <c r="H124" s="1">
        <f>VLOOKUP(A:A,[1]TDSheet!$A:$H,8,0)</f>
        <v>0.3</v>
      </c>
      <c r="I124" s="1" t="e">
        <f>VLOOKUP(A:A,[1]TDSheet!$A:$I,9,0)</f>
        <v>#N/A</v>
      </c>
      <c r="J124" s="16">
        <f>VLOOKUP(A:A,[2]TDSheet!$A:$F,6,0)</f>
        <v>247</v>
      </c>
      <c r="K124" s="16">
        <f t="shared" si="19"/>
        <v>-11</v>
      </c>
      <c r="L124" s="16">
        <f>VLOOKUP(A:A,[1]TDSheet!$A:$V,22,0)</f>
        <v>60</v>
      </c>
      <c r="M124" s="16">
        <f>VLOOKUP(A:A,[1]TDSheet!$A:$X,24,0)</f>
        <v>70</v>
      </c>
      <c r="N124" s="16">
        <f>VLOOKUP(A:A,[1]TDSheet!$A:$O,15,0)</f>
        <v>0</v>
      </c>
      <c r="O124" s="16"/>
      <c r="P124" s="16"/>
      <c r="Q124" s="16"/>
      <c r="R124" s="16"/>
      <c r="S124" s="16"/>
      <c r="T124" s="16"/>
      <c r="U124" s="16"/>
      <c r="V124" s="18"/>
      <c r="W124" s="16">
        <f t="shared" si="20"/>
        <v>47.2</v>
      </c>
      <c r="X124" s="18"/>
      <c r="Y124" s="19">
        <f t="shared" si="21"/>
        <v>9.2372881355932197</v>
      </c>
      <c r="Z124" s="16">
        <f t="shared" si="22"/>
        <v>6.4830508474576272</v>
      </c>
      <c r="AA124" s="16"/>
      <c r="AB124" s="16"/>
      <c r="AC124" s="16"/>
      <c r="AD124" s="16">
        <v>0</v>
      </c>
      <c r="AE124" s="16">
        <f>VLOOKUP(A:A,[1]TDSheet!$A:$AF,32,0)</f>
        <v>84.8</v>
      </c>
      <c r="AF124" s="16">
        <f>VLOOKUP(A:A,[1]TDSheet!$A:$AG,33,0)</f>
        <v>56.4</v>
      </c>
      <c r="AG124" s="16">
        <f>VLOOKUP(A:A,[1]TDSheet!$A:$W,23,0)</f>
        <v>63.4</v>
      </c>
      <c r="AH124" s="16">
        <f>VLOOKUP(A:A,[3]TDSheet!$A:$D,4,0)</f>
        <v>52</v>
      </c>
      <c r="AI124" s="16" t="e">
        <f>VLOOKUP(A:A,[1]TDSheet!$A:$AI,35,0)</f>
        <v>#N/A</v>
      </c>
      <c r="AJ124" s="16">
        <f t="shared" si="23"/>
        <v>0</v>
      </c>
      <c r="AK124" s="16">
        <f t="shared" si="24"/>
        <v>0</v>
      </c>
      <c r="AL124" s="16">
        <f t="shared" si="25"/>
        <v>0</v>
      </c>
      <c r="AM124" s="16"/>
      <c r="AN124" s="16"/>
    </row>
    <row r="125" spans="1:40" s="1" customFormat="1" ht="11.1" customHeight="1" outlineLevel="1" x14ac:dyDescent="0.2">
      <c r="A125" s="7" t="s">
        <v>132</v>
      </c>
      <c r="B125" s="7" t="s">
        <v>8</v>
      </c>
      <c r="C125" s="8">
        <v>70.117999999999995</v>
      </c>
      <c r="D125" s="8">
        <v>9.6999999999999993</v>
      </c>
      <c r="E125" s="8">
        <v>18.277999999999999</v>
      </c>
      <c r="F125" s="8">
        <v>56.639000000000003</v>
      </c>
      <c r="G125" s="1" t="str">
        <f>VLOOKUP(A:A,[1]TDSheet!$A:$G,7,0)</f>
        <v>нов041,</v>
      </c>
      <c r="H125" s="1">
        <f>VLOOKUP(A:A,[1]TDSheet!$A:$H,8,0)</f>
        <v>1</v>
      </c>
      <c r="I125" s="1" t="e">
        <f>VLOOKUP(A:A,[1]TDSheet!$A:$I,9,0)</f>
        <v>#N/A</v>
      </c>
      <c r="J125" s="16">
        <f>VLOOKUP(A:A,[2]TDSheet!$A:$F,6,0)</f>
        <v>23.408000000000001</v>
      </c>
      <c r="K125" s="16">
        <f t="shared" si="19"/>
        <v>-5.1300000000000026</v>
      </c>
      <c r="L125" s="16">
        <f>VLOOKUP(A:A,[1]TDSheet!$A:$V,22,0)</f>
        <v>0</v>
      </c>
      <c r="M125" s="16">
        <f>VLOOKUP(A:A,[1]TDSheet!$A:$X,24,0)</f>
        <v>0</v>
      </c>
      <c r="N125" s="16">
        <f>VLOOKUP(A:A,[1]TDSheet!$A:$O,15,0)</f>
        <v>0</v>
      </c>
      <c r="O125" s="16"/>
      <c r="P125" s="16"/>
      <c r="Q125" s="16"/>
      <c r="R125" s="16"/>
      <c r="S125" s="16"/>
      <c r="T125" s="16"/>
      <c r="U125" s="16"/>
      <c r="V125" s="18"/>
      <c r="W125" s="16">
        <f t="shared" si="20"/>
        <v>3.6555999999999997</v>
      </c>
      <c r="X125" s="18"/>
      <c r="Y125" s="19">
        <f t="shared" si="21"/>
        <v>15.493762993762996</v>
      </c>
      <c r="Z125" s="16">
        <f t="shared" si="22"/>
        <v>15.493762993762996</v>
      </c>
      <c r="AA125" s="16"/>
      <c r="AB125" s="16"/>
      <c r="AC125" s="16"/>
      <c r="AD125" s="16">
        <v>0</v>
      </c>
      <c r="AE125" s="16">
        <f>VLOOKUP(A:A,[1]TDSheet!$A:$AF,32,0)</f>
        <v>0.42000000000000004</v>
      </c>
      <c r="AF125" s="16">
        <f>VLOOKUP(A:A,[1]TDSheet!$A:$AG,33,0)</f>
        <v>7.3895999999999997</v>
      </c>
      <c r="AG125" s="16">
        <f>VLOOKUP(A:A,[1]TDSheet!$A:$W,23,0)</f>
        <v>4.5209999999999999</v>
      </c>
      <c r="AH125" s="16">
        <f>VLOOKUP(A:A,[3]TDSheet!$A:$D,4,0)</f>
        <v>3.5009999999999999</v>
      </c>
      <c r="AI125" s="22" t="str">
        <f>VLOOKUP(A:A,[1]TDSheet!$A:$AI,35,0)</f>
        <v>увел</v>
      </c>
      <c r="AJ125" s="16">
        <f t="shared" si="23"/>
        <v>0</v>
      </c>
      <c r="AK125" s="16">
        <f t="shared" si="24"/>
        <v>0</v>
      </c>
      <c r="AL125" s="16">
        <f t="shared" si="25"/>
        <v>0</v>
      </c>
      <c r="AM125" s="16"/>
      <c r="AN125" s="16"/>
    </row>
    <row r="126" spans="1:40" s="1" customFormat="1" ht="11.1" customHeight="1" outlineLevel="1" x14ac:dyDescent="0.2">
      <c r="A126" s="7" t="s">
        <v>133</v>
      </c>
      <c r="B126" s="7" t="s">
        <v>8</v>
      </c>
      <c r="C126" s="8">
        <v>63.972000000000001</v>
      </c>
      <c r="D126" s="8">
        <v>29.876999999999999</v>
      </c>
      <c r="E126" s="8">
        <v>20.367000000000001</v>
      </c>
      <c r="F126" s="8">
        <v>51.179000000000002</v>
      </c>
      <c r="G126" s="1" t="str">
        <f>VLOOKUP(A:A,[1]TDSheet!$A:$G,7,0)</f>
        <v>нов041,</v>
      </c>
      <c r="H126" s="1">
        <f>VLOOKUP(A:A,[1]TDSheet!$A:$H,8,0)</f>
        <v>1</v>
      </c>
      <c r="I126" s="1" t="e">
        <f>VLOOKUP(A:A,[1]TDSheet!$A:$I,9,0)</f>
        <v>#N/A</v>
      </c>
      <c r="J126" s="16">
        <f>VLOOKUP(A:A,[2]TDSheet!$A:$F,6,0)</f>
        <v>27.709</v>
      </c>
      <c r="K126" s="16">
        <f t="shared" si="19"/>
        <v>-7.3419999999999987</v>
      </c>
      <c r="L126" s="16">
        <f>VLOOKUP(A:A,[1]TDSheet!$A:$V,22,0)</f>
        <v>0</v>
      </c>
      <c r="M126" s="16">
        <f>VLOOKUP(A:A,[1]TDSheet!$A:$X,24,0)</f>
        <v>0</v>
      </c>
      <c r="N126" s="16">
        <f>VLOOKUP(A:A,[1]TDSheet!$A:$O,15,0)</f>
        <v>0</v>
      </c>
      <c r="O126" s="16"/>
      <c r="P126" s="16"/>
      <c r="Q126" s="16"/>
      <c r="R126" s="16"/>
      <c r="S126" s="16"/>
      <c r="T126" s="16"/>
      <c r="U126" s="16"/>
      <c r="V126" s="18"/>
      <c r="W126" s="16">
        <f t="shared" si="20"/>
        <v>4.0734000000000004</v>
      </c>
      <c r="X126" s="18"/>
      <c r="Y126" s="19">
        <f t="shared" si="21"/>
        <v>12.564196985319388</v>
      </c>
      <c r="Z126" s="16">
        <f t="shared" si="22"/>
        <v>12.564196985319388</v>
      </c>
      <c r="AA126" s="16"/>
      <c r="AB126" s="16"/>
      <c r="AC126" s="16"/>
      <c r="AD126" s="16">
        <v>0</v>
      </c>
      <c r="AE126" s="16">
        <f>VLOOKUP(A:A,[1]TDSheet!$A:$AF,32,0)</f>
        <v>0.27999999999999997</v>
      </c>
      <c r="AF126" s="16">
        <f>VLOOKUP(A:A,[1]TDSheet!$A:$AG,33,0)</f>
        <v>7.3529999999999998</v>
      </c>
      <c r="AG126" s="16">
        <f>VLOOKUP(A:A,[1]TDSheet!$A:$W,23,0)</f>
        <v>5.0808</v>
      </c>
      <c r="AH126" s="16">
        <f>VLOOKUP(A:A,[3]TDSheet!$A:$D,4,0)</f>
        <v>4.2009999999999996</v>
      </c>
      <c r="AI126" s="22" t="str">
        <f>VLOOKUP(A:A,[1]TDSheet!$A:$AI,35,0)</f>
        <v>увел</v>
      </c>
      <c r="AJ126" s="16">
        <f t="shared" si="23"/>
        <v>0</v>
      </c>
      <c r="AK126" s="16">
        <f t="shared" si="24"/>
        <v>0</v>
      </c>
      <c r="AL126" s="16">
        <f t="shared" si="25"/>
        <v>0</v>
      </c>
      <c r="AM126" s="16"/>
      <c r="AN126" s="16"/>
    </row>
    <row r="127" spans="1:40" s="1" customFormat="1" ht="21.95" customHeight="1" outlineLevel="1" x14ac:dyDescent="0.2">
      <c r="A127" s="7" t="s">
        <v>134</v>
      </c>
      <c r="B127" s="7" t="s">
        <v>13</v>
      </c>
      <c r="C127" s="8">
        <v>138</v>
      </c>
      <c r="D127" s="8">
        <v>524</v>
      </c>
      <c r="E127" s="8">
        <v>502</v>
      </c>
      <c r="F127" s="8">
        <v>142</v>
      </c>
      <c r="G127" s="1" t="str">
        <f>VLOOKUP(A:A,[1]TDSheet!$A:$G,7,0)</f>
        <v>нов041,</v>
      </c>
      <c r="H127" s="1">
        <f>VLOOKUP(A:A,[1]TDSheet!$A:$H,8,0)</f>
        <v>0.3</v>
      </c>
      <c r="I127" s="1" t="e">
        <f>VLOOKUP(A:A,[1]TDSheet!$A:$I,9,0)</f>
        <v>#N/A</v>
      </c>
      <c r="J127" s="16">
        <f>VLOOKUP(A:A,[2]TDSheet!$A:$F,6,0)</f>
        <v>638</v>
      </c>
      <c r="K127" s="16">
        <f t="shared" si="19"/>
        <v>-136</v>
      </c>
      <c r="L127" s="16">
        <f>VLOOKUP(A:A,[1]TDSheet!$A:$V,22,0)</f>
        <v>90</v>
      </c>
      <c r="M127" s="16">
        <f>VLOOKUP(A:A,[1]TDSheet!$A:$X,24,0)</f>
        <v>100</v>
      </c>
      <c r="N127" s="16">
        <f>VLOOKUP(A:A,[1]TDSheet!$A:$O,15,0)</f>
        <v>0</v>
      </c>
      <c r="O127" s="16"/>
      <c r="P127" s="16"/>
      <c r="Q127" s="16"/>
      <c r="R127" s="16"/>
      <c r="S127" s="16"/>
      <c r="T127" s="16"/>
      <c r="U127" s="16"/>
      <c r="V127" s="18">
        <v>250</v>
      </c>
      <c r="W127" s="16">
        <f t="shared" si="20"/>
        <v>100.4</v>
      </c>
      <c r="X127" s="18">
        <v>300</v>
      </c>
      <c r="Y127" s="19">
        <f t="shared" si="21"/>
        <v>8.7848605577689245</v>
      </c>
      <c r="Z127" s="16">
        <f t="shared" si="22"/>
        <v>1.4143426294820716</v>
      </c>
      <c r="AA127" s="16"/>
      <c r="AB127" s="16"/>
      <c r="AC127" s="16"/>
      <c r="AD127" s="16">
        <v>0</v>
      </c>
      <c r="AE127" s="16">
        <f>VLOOKUP(A:A,[1]TDSheet!$A:$AF,32,0)</f>
        <v>8</v>
      </c>
      <c r="AF127" s="16">
        <f>VLOOKUP(A:A,[1]TDSheet!$A:$AG,33,0)</f>
        <v>51.2</v>
      </c>
      <c r="AG127" s="16">
        <f>VLOOKUP(A:A,[1]TDSheet!$A:$W,23,0)</f>
        <v>69.8</v>
      </c>
      <c r="AH127" s="16">
        <f>VLOOKUP(A:A,[3]TDSheet!$A:$D,4,0)</f>
        <v>125</v>
      </c>
      <c r="AI127" s="16" t="e">
        <f>VLOOKUP(A:A,[1]TDSheet!$A:$AI,35,0)</f>
        <v>#N/A</v>
      </c>
      <c r="AJ127" s="16">
        <f t="shared" si="23"/>
        <v>0</v>
      </c>
      <c r="AK127" s="16">
        <f t="shared" si="24"/>
        <v>75</v>
      </c>
      <c r="AL127" s="16">
        <f t="shared" si="25"/>
        <v>90</v>
      </c>
      <c r="AM127" s="16"/>
      <c r="AN127" s="16"/>
    </row>
    <row r="128" spans="1:40" s="1" customFormat="1" ht="11.1" customHeight="1" outlineLevel="1" x14ac:dyDescent="0.2">
      <c r="A128" s="7" t="s">
        <v>135</v>
      </c>
      <c r="B128" s="7" t="s">
        <v>13</v>
      </c>
      <c r="C128" s="8">
        <v>126</v>
      </c>
      <c r="D128" s="8">
        <v>521</v>
      </c>
      <c r="E128" s="8">
        <v>466</v>
      </c>
      <c r="F128" s="8">
        <v>166</v>
      </c>
      <c r="G128" s="1" t="str">
        <f>VLOOKUP(A:A,[1]TDSheet!$A:$G,7,0)</f>
        <v>нов041,</v>
      </c>
      <c r="H128" s="1">
        <f>VLOOKUP(A:A,[1]TDSheet!$A:$H,8,0)</f>
        <v>0.3</v>
      </c>
      <c r="I128" s="1" t="e">
        <f>VLOOKUP(A:A,[1]TDSheet!$A:$I,9,0)</f>
        <v>#N/A</v>
      </c>
      <c r="J128" s="16">
        <f>VLOOKUP(A:A,[2]TDSheet!$A:$F,6,0)</f>
        <v>609</v>
      </c>
      <c r="K128" s="16">
        <f t="shared" si="19"/>
        <v>-143</v>
      </c>
      <c r="L128" s="16">
        <f>VLOOKUP(A:A,[1]TDSheet!$A:$V,22,0)</f>
        <v>80</v>
      </c>
      <c r="M128" s="16">
        <f>VLOOKUP(A:A,[1]TDSheet!$A:$X,24,0)</f>
        <v>90</v>
      </c>
      <c r="N128" s="16">
        <f>VLOOKUP(A:A,[1]TDSheet!$A:$O,15,0)</f>
        <v>0</v>
      </c>
      <c r="O128" s="16"/>
      <c r="P128" s="16"/>
      <c r="Q128" s="16"/>
      <c r="R128" s="16"/>
      <c r="S128" s="16"/>
      <c r="T128" s="16"/>
      <c r="U128" s="16"/>
      <c r="V128" s="18">
        <v>250</v>
      </c>
      <c r="W128" s="16">
        <f t="shared" si="20"/>
        <v>93.2</v>
      </c>
      <c r="X128" s="18">
        <v>250</v>
      </c>
      <c r="Y128" s="19">
        <f t="shared" si="21"/>
        <v>8.9699570815450649</v>
      </c>
      <c r="Z128" s="16">
        <f t="shared" si="22"/>
        <v>1.7811158798283262</v>
      </c>
      <c r="AA128" s="16"/>
      <c r="AB128" s="16"/>
      <c r="AC128" s="16"/>
      <c r="AD128" s="16">
        <v>0</v>
      </c>
      <c r="AE128" s="16">
        <f>VLOOKUP(A:A,[1]TDSheet!$A:$AF,32,0)</f>
        <v>7.4</v>
      </c>
      <c r="AF128" s="16">
        <f>VLOOKUP(A:A,[1]TDSheet!$A:$AG,33,0)</f>
        <v>52.2</v>
      </c>
      <c r="AG128" s="16">
        <f>VLOOKUP(A:A,[1]TDSheet!$A:$W,23,0)</f>
        <v>67.400000000000006</v>
      </c>
      <c r="AH128" s="16">
        <f>VLOOKUP(A:A,[3]TDSheet!$A:$D,4,0)</f>
        <v>121</v>
      </c>
      <c r="AI128" s="16" t="e">
        <f>VLOOKUP(A:A,[1]TDSheet!$A:$AI,35,0)</f>
        <v>#N/A</v>
      </c>
      <c r="AJ128" s="16">
        <f t="shared" si="23"/>
        <v>0</v>
      </c>
      <c r="AK128" s="16">
        <f t="shared" si="24"/>
        <v>75</v>
      </c>
      <c r="AL128" s="16">
        <f t="shared" si="25"/>
        <v>75</v>
      </c>
      <c r="AM128" s="16"/>
      <c r="AN128" s="16"/>
    </row>
    <row r="129" spans="1:40" s="1" customFormat="1" ht="11.1" customHeight="1" outlineLevel="1" x14ac:dyDescent="0.2">
      <c r="A129" s="7" t="s">
        <v>136</v>
      </c>
      <c r="B129" s="7" t="s">
        <v>13</v>
      </c>
      <c r="C129" s="8">
        <v>121</v>
      </c>
      <c r="D129" s="8">
        <v>533</v>
      </c>
      <c r="E129" s="8">
        <v>488</v>
      </c>
      <c r="F129" s="8">
        <v>149</v>
      </c>
      <c r="G129" s="1" t="str">
        <f>VLOOKUP(A:A,[1]TDSheet!$A:$G,7,0)</f>
        <v>нов041,</v>
      </c>
      <c r="H129" s="1">
        <f>VLOOKUP(A:A,[1]TDSheet!$A:$H,8,0)</f>
        <v>0.3</v>
      </c>
      <c r="I129" s="1" t="e">
        <f>VLOOKUP(A:A,[1]TDSheet!$A:$I,9,0)</f>
        <v>#N/A</v>
      </c>
      <c r="J129" s="16">
        <f>VLOOKUP(A:A,[2]TDSheet!$A:$F,6,0)</f>
        <v>686</v>
      </c>
      <c r="K129" s="16">
        <f t="shared" si="19"/>
        <v>-198</v>
      </c>
      <c r="L129" s="16">
        <f>VLOOKUP(A:A,[1]TDSheet!$A:$V,22,0)</f>
        <v>90</v>
      </c>
      <c r="M129" s="16">
        <f>VLOOKUP(A:A,[1]TDSheet!$A:$X,24,0)</f>
        <v>90</v>
      </c>
      <c r="N129" s="16">
        <f>VLOOKUP(A:A,[1]TDSheet!$A:$O,15,0)</f>
        <v>0</v>
      </c>
      <c r="O129" s="16"/>
      <c r="P129" s="16"/>
      <c r="Q129" s="16"/>
      <c r="R129" s="16"/>
      <c r="S129" s="16"/>
      <c r="T129" s="16"/>
      <c r="U129" s="16"/>
      <c r="V129" s="18">
        <v>250</v>
      </c>
      <c r="W129" s="16">
        <f t="shared" si="20"/>
        <v>97.6</v>
      </c>
      <c r="X129" s="18">
        <v>300</v>
      </c>
      <c r="Y129" s="19">
        <f t="shared" si="21"/>
        <v>9.0061475409836067</v>
      </c>
      <c r="Z129" s="16">
        <f t="shared" si="22"/>
        <v>1.5266393442622952</v>
      </c>
      <c r="AA129" s="16"/>
      <c r="AB129" s="16"/>
      <c r="AC129" s="16"/>
      <c r="AD129" s="16">
        <v>0</v>
      </c>
      <c r="AE129" s="16">
        <f>VLOOKUP(A:A,[1]TDSheet!$A:$AF,32,0)</f>
        <v>9.4</v>
      </c>
      <c r="AF129" s="16">
        <f>VLOOKUP(A:A,[1]TDSheet!$A:$AG,33,0)</f>
        <v>49.8</v>
      </c>
      <c r="AG129" s="16">
        <f>VLOOKUP(A:A,[1]TDSheet!$A:$W,23,0)</f>
        <v>68.2</v>
      </c>
      <c r="AH129" s="16">
        <f>VLOOKUP(A:A,[3]TDSheet!$A:$D,4,0)</f>
        <v>128</v>
      </c>
      <c r="AI129" s="16" t="e">
        <f>VLOOKUP(A:A,[1]TDSheet!$A:$AI,35,0)</f>
        <v>#N/A</v>
      </c>
      <c r="AJ129" s="16">
        <f t="shared" si="23"/>
        <v>0</v>
      </c>
      <c r="AK129" s="16">
        <f t="shared" si="24"/>
        <v>75</v>
      </c>
      <c r="AL129" s="16">
        <f t="shared" si="25"/>
        <v>90</v>
      </c>
      <c r="AM129" s="16"/>
      <c r="AN129" s="16"/>
    </row>
    <row r="130" spans="1:40" s="1" customFormat="1" ht="11.1" customHeight="1" outlineLevel="1" x14ac:dyDescent="0.2">
      <c r="A130" s="7" t="s">
        <v>137</v>
      </c>
      <c r="B130" s="7" t="s">
        <v>13</v>
      </c>
      <c r="C130" s="8">
        <v>146</v>
      </c>
      <c r="D130" s="8">
        <v>529</v>
      </c>
      <c r="E130" s="8">
        <v>497</v>
      </c>
      <c r="F130" s="8">
        <v>160</v>
      </c>
      <c r="G130" s="1" t="str">
        <f>VLOOKUP(A:A,[1]TDSheet!$A:$G,7,0)</f>
        <v>нов041,</v>
      </c>
      <c r="H130" s="1">
        <f>VLOOKUP(A:A,[1]TDSheet!$A:$H,8,0)</f>
        <v>0.3</v>
      </c>
      <c r="I130" s="1" t="e">
        <f>VLOOKUP(A:A,[1]TDSheet!$A:$I,9,0)</f>
        <v>#N/A</v>
      </c>
      <c r="J130" s="16">
        <f>VLOOKUP(A:A,[2]TDSheet!$A:$F,6,0)</f>
        <v>653</v>
      </c>
      <c r="K130" s="16">
        <f t="shared" si="19"/>
        <v>-156</v>
      </c>
      <c r="L130" s="16">
        <f>VLOOKUP(A:A,[1]TDSheet!$A:$V,22,0)</f>
        <v>80</v>
      </c>
      <c r="M130" s="16">
        <f>VLOOKUP(A:A,[1]TDSheet!$A:$X,24,0)</f>
        <v>90</v>
      </c>
      <c r="N130" s="16">
        <f>VLOOKUP(A:A,[1]TDSheet!$A:$O,15,0)</f>
        <v>0</v>
      </c>
      <c r="O130" s="16"/>
      <c r="P130" s="16"/>
      <c r="Q130" s="16"/>
      <c r="R130" s="16"/>
      <c r="S130" s="16"/>
      <c r="T130" s="16"/>
      <c r="U130" s="16"/>
      <c r="V130" s="18">
        <v>250</v>
      </c>
      <c r="W130" s="16">
        <f t="shared" si="20"/>
        <v>99.4</v>
      </c>
      <c r="X130" s="18">
        <v>300</v>
      </c>
      <c r="Y130" s="19">
        <f t="shared" si="21"/>
        <v>8.8531187122736412</v>
      </c>
      <c r="Z130" s="16">
        <f t="shared" si="22"/>
        <v>1.6096579476861166</v>
      </c>
      <c r="AA130" s="16"/>
      <c r="AB130" s="16"/>
      <c r="AC130" s="16"/>
      <c r="AD130" s="16">
        <v>0</v>
      </c>
      <c r="AE130" s="16">
        <f>VLOOKUP(A:A,[1]TDSheet!$A:$AF,32,0)</f>
        <v>7.2</v>
      </c>
      <c r="AF130" s="16">
        <f>VLOOKUP(A:A,[1]TDSheet!$A:$AG,33,0)</f>
        <v>52.4</v>
      </c>
      <c r="AG130" s="16">
        <f>VLOOKUP(A:A,[1]TDSheet!$A:$W,23,0)</f>
        <v>68</v>
      </c>
      <c r="AH130" s="16">
        <f>VLOOKUP(A:A,[3]TDSheet!$A:$D,4,0)</f>
        <v>129</v>
      </c>
      <c r="AI130" s="16" t="e">
        <f>VLOOKUP(A:A,[1]TDSheet!$A:$AI,35,0)</f>
        <v>#N/A</v>
      </c>
      <c r="AJ130" s="16">
        <f t="shared" si="23"/>
        <v>0</v>
      </c>
      <c r="AK130" s="16">
        <f t="shared" si="24"/>
        <v>75</v>
      </c>
      <c r="AL130" s="16">
        <f t="shared" si="25"/>
        <v>90</v>
      </c>
      <c r="AM130" s="16"/>
      <c r="AN130" s="16"/>
    </row>
    <row r="131" spans="1:40" s="1" customFormat="1" ht="21.95" customHeight="1" outlineLevel="1" x14ac:dyDescent="0.2">
      <c r="A131" s="7" t="s">
        <v>138</v>
      </c>
      <c r="B131" s="7" t="s">
        <v>8</v>
      </c>
      <c r="C131" s="8">
        <v>62.917000000000002</v>
      </c>
      <c r="D131" s="8">
        <v>483.798</v>
      </c>
      <c r="E131" s="8">
        <v>215.43</v>
      </c>
      <c r="F131" s="8">
        <v>252.041</v>
      </c>
      <c r="G131" s="1" t="str">
        <f>VLOOKUP(A:A,[1]TDSheet!$A:$G,7,0)</f>
        <v>нов041,</v>
      </c>
      <c r="H131" s="1">
        <f>VLOOKUP(A:A,[1]TDSheet!$A:$H,8,0)</f>
        <v>1</v>
      </c>
      <c r="I131" s="1" t="e">
        <f>VLOOKUP(A:A,[1]TDSheet!$A:$I,9,0)</f>
        <v>#N/A</v>
      </c>
      <c r="J131" s="16">
        <f>VLOOKUP(A:A,[2]TDSheet!$A:$F,6,0)</f>
        <v>259.19799999999998</v>
      </c>
      <c r="K131" s="16">
        <f t="shared" si="19"/>
        <v>-43.767999999999972</v>
      </c>
      <c r="L131" s="16">
        <f>VLOOKUP(A:A,[1]TDSheet!$A:$V,22,0)</f>
        <v>0</v>
      </c>
      <c r="M131" s="16">
        <f>VLOOKUP(A:A,[1]TDSheet!$A:$X,24,0)</f>
        <v>30</v>
      </c>
      <c r="N131" s="16">
        <f>VLOOKUP(A:A,[1]TDSheet!$A:$O,15,0)</f>
        <v>0</v>
      </c>
      <c r="O131" s="16"/>
      <c r="P131" s="16"/>
      <c r="Q131" s="16"/>
      <c r="R131" s="16"/>
      <c r="S131" s="16"/>
      <c r="T131" s="16"/>
      <c r="U131" s="16"/>
      <c r="V131" s="18">
        <v>40</v>
      </c>
      <c r="W131" s="16">
        <f t="shared" si="20"/>
        <v>43.085999999999999</v>
      </c>
      <c r="X131" s="18">
        <v>60</v>
      </c>
      <c r="Y131" s="19">
        <f t="shared" si="21"/>
        <v>8.866940537529592</v>
      </c>
      <c r="Z131" s="16">
        <f t="shared" si="22"/>
        <v>5.8497191663185255</v>
      </c>
      <c r="AA131" s="16"/>
      <c r="AB131" s="16"/>
      <c r="AC131" s="16"/>
      <c r="AD131" s="16">
        <v>0</v>
      </c>
      <c r="AE131" s="16">
        <f>VLOOKUP(A:A,[1]TDSheet!$A:$AF,32,0)</f>
        <v>0</v>
      </c>
      <c r="AF131" s="16">
        <f>VLOOKUP(A:A,[1]TDSheet!$A:$AG,33,0)</f>
        <v>67.04679999999999</v>
      </c>
      <c r="AG131" s="16">
        <f>VLOOKUP(A:A,[1]TDSheet!$A:$W,23,0)</f>
        <v>30.225599999999996</v>
      </c>
      <c r="AH131" s="16">
        <f>VLOOKUP(A:A,[3]TDSheet!$A:$D,4,0)</f>
        <v>36.58</v>
      </c>
      <c r="AI131" s="16" t="e">
        <f>VLOOKUP(A:A,[1]TDSheet!$A:$AI,35,0)</f>
        <v>#N/A</v>
      </c>
      <c r="AJ131" s="16">
        <f t="shared" si="23"/>
        <v>0</v>
      </c>
      <c r="AK131" s="16">
        <f t="shared" si="24"/>
        <v>40</v>
      </c>
      <c r="AL131" s="16">
        <f t="shared" si="25"/>
        <v>60</v>
      </c>
      <c r="AM131" s="16"/>
      <c r="AN131" s="16"/>
    </row>
    <row r="132" spans="1:40" s="1" customFormat="1" ht="11.1" customHeight="1" outlineLevel="1" x14ac:dyDescent="0.2">
      <c r="A132" s="7" t="s">
        <v>139</v>
      </c>
      <c r="B132" s="7" t="s">
        <v>8</v>
      </c>
      <c r="C132" s="8">
        <v>29.123000000000001</v>
      </c>
      <c r="D132" s="8">
        <v>68.905000000000001</v>
      </c>
      <c r="E132" s="8">
        <v>6.5910000000000002</v>
      </c>
      <c r="F132" s="8">
        <v>56.45</v>
      </c>
      <c r="G132" s="1" t="str">
        <f>VLOOKUP(A:A,[1]TDSheet!$A:$G,7,0)</f>
        <v>нов11,10,</v>
      </c>
      <c r="H132" s="1">
        <f>VLOOKUP(A:A,[1]TDSheet!$A:$H,8,0)</f>
        <v>1</v>
      </c>
      <c r="I132" s="1" t="e">
        <f>VLOOKUP(A:A,[1]TDSheet!$A:$I,9,0)</f>
        <v>#N/A</v>
      </c>
      <c r="J132" s="16">
        <f>VLOOKUP(A:A,[2]TDSheet!$A:$F,6,0)</f>
        <v>10.595000000000001</v>
      </c>
      <c r="K132" s="16">
        <f t="shared" si="19"/>
        <v>-4.0040000000000004</v>
      </c>
      <c r="L132" s="16">
        <f>VLOOKUP(A:A,[1]TDSheet!$A:$V,22,0)</f>
        <v>0</v>
      </c>
      <c r="M132" s="16">
        <f>VLOOKUP(A:A,[1]TDSheet!$A:$X,24,0)</f>
        <v>0</v>
      </c>
      <c r="N132" s="16">
        <f>VLOOKUP(A:A,[1]TDSheet!$A:$O,15,0)</f>
        <v>0</v>
      </c>
      <c r="O132" s="16"/>
      <c r="P132" s="16"/>
      <c r="Q132" s="16"/>
      <c r="R132" s="16"/>
      <c r="S132" s="16"/>
      <c r="T132" s="16"/>
      <c r="U132" s="16"/>
      <c r="V132" s="18"/>
      <c r="W132" s="16">
        <f t="shared" si="20"/>
        <v>1.3182</v>
      </c>
      <c r="X132" s="18"/>
      <c r="Y132" s="19">
        <f t="shared" si="21"/>
        <v>42.823547261417083</v>
      </c>
      <c r="Z132" s="16">
        <f t="shared" si="22"/>
        <v>42.823547261417083</v>
      </c>
      <c r="AA132" s="16"/>
      <c r="AB132" s="16"/>
      <c r="AC132" s="16"/>
      <c r="AD132" s="16">
        <v>0</v>
      </c>
      <c r="AE132" s="16">
        <f>VLOOKUP(A:A,[1]TDSheet!$A:$AF,32,0)</f>
        <v>0</v>
      </c>
      <c r="AF132" s="16">
        <f>VLOOKUP(A:A,[1]TDSheet!$A:$AG,33,0)</f>
        <v>0</v>
      </c>
      <c r="AG132" s="16">
        <f>VLOOKUP(A:A,[1]TDSheet!$A:$W,23,0)</f>
        <v>1.0580000000000001</v>
      </c>
      <c r="AH132" s="16">
        <f>VLOOKUP(A:A,[3]TDSheet!$A:$D,4,0)</f>
        <v>1.3</v>
      </c>
      <c r="AI132" s="22" t="str">
        <f>VLOOKUP(A:A,[1]TDSheet!$A:$AI,35,0)</f>
        <v>увел</v>
      </c>
      <c r="AJ132" s="16">
        <f t="shared" si="23"/>
        <v>0</v>
      </c>
      <c r="AK132" s="16">
        <f t="shared" si="24"/>
        <v>0</v>
      </c>
      <c r="AL132" s="16">
        <f t="shared" si="25"/>
        <v>0</v>
      </c>
      <c r="AM132" s="16"/>
      <c r="AN132" s="16"/>
    </row>
    <row r="133" spans="1:40" s="1" customFormat="1" ht="21.95" customHeight="1" outlineLevel="1" x14ac:dyDescent="0.2">
      <c r="A133" s="7" t="s">
        <v>140</v>
      </c>
      <c r="B133" s="7" t="s">
        <v>13</v>
      </c>
      <c r="C133" s="8"/>
      <c r="D133" s="8">
        <v>1404</v>
      </c>
      <c r="E133" s="8">
        <v>0</v>
      </c>
      <c r="F133" s="8">
        <v>1404</v>
      </c>
      <c r="G133" s="15" t="s">
        <v>157</v>
      </c>
      <c r="H133" s="1">
        <v>0.28000000000000003</v>
      </c>
      <c r="I133" s="1" t="e">
        <f>VLOOKUP(A:A,[1]TDSheet!$A:$I,9,0)</f>
        <v>#N/A</v>
      </c>
      <c r="J133" s="16">
        <v>0</v>
      </c>
      <c r="K133" s="16">
        <f t="shared" si="19"/>
        <v>0</v>
      </c>
      <c r="L133" s="16">
        <v>0</v>
      </c>
      <c r="M133" s="16">
        <v>0</v>
      </c>
      <c r="N133" s="16">
        <v>0</v>
      </c>
      <c r="O133" s="16"/>
      <c r="P133" s="16"/>
      <c r="Q133" s="16"/>
      <c r="R133" s="16"/>
      <c r="S133" s="16"/>
      <c r="T133" s="16"/>
      <c r="U133" s="16"/>
      <c r="V133" s="18"/>
      <c r="W133" s="16">
        <f t="shared" si="20"/>
        <v>0</v>
      </c>
      <c r="X133" s="18"/>
      <c r="Y133" s="19" t="e">
        <f t="shared" si="21"/>
        <v>#DIV/0!</v>
      </c>
      <c r="Z133" s="16" t="e">
        <f t="shared" si="22"/>
        <v>#DIV/0!</v>
      </c>
      <c r="AA133" s="16"/>
      <c r="AB133" s="16"/>
      <c r="AC133" s="16"/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22" t="s">
        <v>169</v>
      </c>
      <c r="AJ133" s="16">
        <f t="shared" si="23"/>
        <v>0</v>
      </c>
      <c r="AK133" s="16">
        <f t="shared" si="24"/>
        <v>0</v>
      </c>
      <c r="AL133" s="16">
        <f t="shared" si="25"/>
        <v>0</v>
      </c>
      <c r="AM133" s="16"/>
      <c r="AN133" s="16"/>
    </row>
    <row r="134" spans="1:40" s="1" customFormat="1" ht="11.1" customHeight="1" outlineLevel="1" x14ac:dyDescent="0.2">
      <c r="A134" s="7" t="s">
        <v>127</v>
      </c>
      <c r="B134" s="7" t="s">
        <v>8</v>
      </c>
      <c r="C134" s="8">
        <v>-524.85799999999995</v>
      </c>
      <c r="D134" s="8">
        <v>937.39</v>
      </c>
      <c r="E134" s="20">
        <v>871.18799999999999</v>
      </c>
      <c r="F134" s="21">
        <v>-476.21600000000001</v>
      </c>
      <c r="G134" s="1" t="str">
        <f>VLOOKUP(A:A,[1]TDSheet!$A:$G,7,0)</f>
        <v>ак</v>
      </c>
      <c r="H134" s="1">
        <f>VLOOKUP(A:A,[1]TDSheet!$A:$H,8,0)</f>
        <v>0</v>
      </c>
      <c r="I134" s="1" t="e">
        <f>VLOOKUP(A:A,[1]TDSheet!$A:$I,9,0)</f>
        <v>#N/A</v>
      </c>
      <c r="J134" s="16">
        <f>VLOOKUP(A:A,[2]TDSheet!$A:$F,6,0)</f>
        <v>930.09500000000003</v>
      </c>
      <c r="K134" s="16">
        <f t="shared" si="19"/>
        <v>-58.907000000000039</v>
      </c>
      <c r="L134" s="16">
        <f>VLOOKUP(A:A,[1]TDSheet!$A:$V,22,0)</f>
        <v>0</v>
      </c>
      <c r="M134" s="16">
        <f>VLOOKUP(A:A,[1]TDSheet!$A:$X,24,0)</f>
        <v>0</v>
      </c>
      <c r="N134" s="16">
        <f>VLOOKUP(A:A,[1]TDSheet!$A:$O,15,0)</f>
        <v>0</v>
      </c>
      <c r="O134" s="16"/>
      <c r="P134" s="16"/>
      <c r="Q134" s="16"/>
      <c r="R134" s="16"/>
      <c r="S134" s="16"/>
      <c r="T134" s="16"/>
      <c r="U134" s="16"/>
      <c r="V134" s="18"/>
      <c r="W134" s="16">
        <f t="shared" si="20"/>
        <v>174.23759999999999</v>
      </c>
      <c r="X134" s="18"/>
      <c r="Y134" s="19">
        <f t="shared" si="21"/>
        <v>-2.7331414114978632</v>
      </c>
      <c r="Z134" s="16">
        <f t="shared" si="22"/>
        <v>-2.7331414114978632</v>
      </c>
      <c r="AA134" s="16"/>
      <c r="AB134" s="16"/>
      <c r="AC134" s="16"/>
      <c r="AD134" s="16">
        <v>0</v>
      </c>
      <c r="AE134" s="16">
        <f>VLOOKUP(A:A,[1]TDSheet!$A:$AF,32,0)</f>
        <v>171.52159999999998</v>
      </c>
      <c r="AF134" s="16">
        <f>VLOOKUP(A:A,[1]TDSheet!$A:$AG,33,0)</f>
        <v>180.67959999999999</v>
      </c>
      <c r="AG134" s="16">
        <f>VLOOKUP(A:A,[1]TDSheet!$A:$W,23,0)</f>
        <v>154.98560000000001</v>
      </c>
      <c r="AH134" s="16">
        <f>VLOOKUP(A:A,[3]TDSheet!$A:$D,4,0)</f>
        <v>283.71300000000002</v>
      </c>
      <c r="AI134" s="16" t="e">
        <f>VLOOKUP(A:A,[1]TDSheet!$A:$AI,35,0)</f>
        <v>#N/A</v>
      </c>
      <c r="AJ134" s="16">
        <f t="shared" si="23"/>
        <v>0</v>
      </c>
      <c r="AK134" s="16">
        <f t="shared" si="24"/>
        <v>0</v>
      </c>
      <c r="AL134" s="16">
        <f t="shared" si="25"/>
        <v>0</v>
      </c>
      <c r="AM134" s="16"/>
      <c r="AN134" s="16"/>
    </row>
    <row r="135" spans="1:40" s="1" customFormat="1" ht="11.1" customHeight="1" outlineLevel="1" x14ac:dyDescent="0.2">
      <c r="A135" s="7" t="s">
        <v>128</v>
      </c>
      <c r="B135" s="7" t="s">
        <v>13</v>
      </c>
      <c r="C135" s="8">
        <v>-715</v>
      </c>
      <c r="D135" s="8">
        <v>1288</v>
      </c>
      <c r="E135" s="20">
        <v>1098</v>
      </c>
      <c r="F135" s="21">
        <v>-546</v>
      </c>
      <c r="G135" s="1" t="str">
        <f>VLOOKUP(A:A,[1]TDSheet!$A:$G,7,0)</f>
        <v>ак</v>
      </c>
      <c r="H135" s="1">
        <f>VLOOKUP(A:A,[1]TDSheet!$A:$H,8,0)</f>
        <v>0</v>
      </c>
      <c r="I135" s="1">
        <f>VLOOKUP(A:A,[1]TDSheet!$A:$I,9,0)</f>
        <v>0</v>
      </c>
      <c r="J135" s="16">
        <f>VLOOKUP(A:A,[2]TDSheet!$A:$F,6,0)</f>
        <v>1218</v>
      </c>
      <c r="K135" s="16">
        <f t="shared" si="19"/>
        <v>-120</v>
      </c>
      <c r="L135" s="16">
        <f>VLOOKUP(A:A,[1]TDSheet!$A:$V,22,0)</f>
        <v>0</v>
      </c>
      <c r="M135" s="16">
        <f>VLOOKUP(A:A,[1]TDSheet!$A:$X,24,0)</f>
        <v>0</v>
      </c>
      <c r="N135" s="16">
        <f>VLOOKUP(A:A,[1]TDSheet!$A:$O,15,0)</f>
        <v>0</v>
      </c>
      <c r="O135" s="16"/>
      <c r="P135" s="16"/>
      <c r="Q135" s="16"/>
      <c r="R135" s="16"/>
      <c r="S135" s="16"/>
      <c r="T135" s="16"/>
      <c r="U135" s="16"/>
      <c r="V135" s="18"/>
      <c r="W135" s="16">
        <f t="shared" si="20"/>
        <v>219.6</v>
      </c>
      <c r="X135" s="18"/>
      <c r="Y135" s="19">
        <f t="shared" si="21"/>
        <v>-2.4863387978142075</v>
      </c>
      <c r="Z135" s="16">
        <f t="shared" si="22"/>
        <v>-2.4863387978142075</v>
      </c>
      <c r="AA135" s="16"/>
      <c r="AB135" s="16"/>
      <c r="AC135" s="16"/>
      <c r="AD135" s="16">
        <v>0</v>
      </c>
      <c r="AE135" s="16">
        <f>VLOOKUP(A:A,[1]TDSheet!$A:$AF,32,0)</f>
        <v>230.6</v>
      </c>
      <c r="AF135" s="16">
        <f>VLOOKUP(A:A,[1]TDSheet!$A:$AG,33,0)</f>
        <v>229.8</v>
      </c>
      <c r="AG135" s="16">
        <f>VLOOKUP(A:A,[1]TDSheet!$A:$W,23,0)</f>
        <v>225.2</v>
      </c>
      <c r="AH135" s="16">
        <f>VLOOKUP(A:A,[3]TDSheet!$A:$D,4,0)</f>
        <v>327</v>
      </c>
      <c r="AI135" s="16" t="e">
        <f>VLOOKUP(A:A,[1]TDSheet!$A:$AI,35,0)</f>
        <v>#N/A</v>
      </c>
      <c r="AJ135" s="16">
        <f t="shared" si="23"/>
        <v>0</v>
      </c>
      <c r="AK135" s="16">
        <f t="shared" si="24"/>
        <v>0</v>
      </c>
      <c r="AL135" s="16">
        <f t="shared" si="25"/>
        <v>0</v>
      </c>
      <c r="AM135" s="16"/>
      <c r="AN135" s="16"/>
    </row>
    <row r="136" spans="1:40" s="1" customFormat="1" ht="11.1" customHeight="1" outlineLevel="1" x14ac:dyDescent="0.2">
      <c r="A136" s="7" t="s">
        <v>129</v>
      </c>
      <c r="B136" s="7" t="s">
        <v>8</v>
      </c>
      <c r="C136" s="8">
        <v>-218.06200000000001</v>
      </c>
      <c r="D136" s="8">
        <v>411.46199999999999</v>
      </c>
      <c r="E136" s="20">
        <v>381.56799999999998</v>
      </c>
      <c r="F136" s="21">
        <v>-200.363</v>
      </c>
      <c r="G136" s="1" t="str">
        <f>VLOOKUP(A:A,[1]TDSheet!$A:$G,7,0)</f>
        <v>ак</v>
      </c>
      <c r="H136" s="1">
        <f>VLOOKUP(A:A,[1]TDSheet!$A:$H,8,0)</f>
        <v>0</v>
      </c>
      <c r="I136" s="1" t="e">
        <f>VLOOKUP(A:A,[1]TDSheet!$A:$I,9,0)</f>
        <v>#N/A</v>
      </c>
      <c r="J136" s="16">
        <f>VLOOKUP(A:A,[2]TDSheet!$A:$F,6,0)</f>
        <v>418.83300000000003</v>
      </c>
      <c r="K136" s="16">
        <f t="shared" ref="K136:K137" si="26">E136-J136</f>
        <v>-37.265000000000043</v>
      </c>
      <c r="L136" s="16">
        <f>VLOOKUP(A:A,[1]TDSheet!$A:$V,22,0)</f>
        <v>0</v>
      </c>
      <c r="M136" s="16">
        <f>VLOOKUP(A:A,[1]TDSheet!$A:$X,24,0)</f>
        <v>0</v>
      </c>
      <c r="N136" s="16">
        <f>VLOOKUP(A:A,[1]TDSheet!$A:$O,15,0)</f>
        <v>0</v>
      </c>
      <c r="O136" s="16"/>
      <c r="P136" s="16"/>
      <c r="Q136" s="16"/>
      <c r="R136" s="16"/>
      <c r="S136" s="16"/>
      <c r="T136" s="16"/>
      <c r="U136" s="16"/>
      <c r="V136" s="18"/>
      <c r="W136" s="16">
        <f t="shared" ref="W136:W137" si="27">(E136-AD136)/5</f>
        <v>76.313599999999994</v>
      </c>
      <c r="X136" s="18"/>
      <c r="Y136" s="19">
        <f t="shared" ref="Y136:Y137" si="28">(F136+L136+M136+N136+V136+X136)/W136</f>
        <v>-2.6255215322039587</v>
      </c>
      <c r="Z136" s="16">
        <f t="shared" ref="Z136:Z137" si="29">F136/W136</f>
        <v>-2.6255215322039587</v>
      </c>
      <c r="AA136" s="16"/>
      <c r="AB136" s="16"/>
      <c r="AC136" s="16"/>
      <c r="AD136" s="16">
        <v>0</v>
      </c>
      <c r="AE136" s="16">
        <f>VLOOKUP(A:A,[1]TDSheet!$A:$AF,32,0)</f>
        <v>76.958799999999997</v>
      </c>
      <c r="AF136" s="16">
        <f>VLOOKUP(A:A,[1]TDSheet!$A:$AG,33,0)</f>
        <v>69.360199999999992</v>
      </c>
      <c r="AG136" s="16">
        <f>VLOOKUP(A:A,[1]TDSheet!$A:$W,23,0)</f>
        <v>70.113399999999999</v>
      </c>
      <c r="AH136" s="16">
        <f>VLOOKUP(A:A,[3]TDSheet!$A:$D,4,0)</f>
        <v>127.363</v>
      </c>
      <c r="AI136" s="16" t="e">
        <f>VLOOKUP(A:A,[1]TDSheet!$A:$AI,35,0)</f>
        <v>#N/A</v>
      </c>
      <c r="AJ136" s="16">
        <f t="shared" ref="AJ136:AJ137" si="30">T136*H136</f>
        <v>0</v>
      </c>
      <c r="AK136" s="16">
        <f t="shared" ref="AK136:AK137" si="31">V136*H136</f>
        <v>0</v>
      </c>
      <c r="AL136" s="16">
        <f t="shared" ref="AL136:AL137" si="32">X136*H136</f>
        <v>0</v>
      </c>
      <c r="AM136" s="16"/>
      <c r="AN136" s="16"/>
    </row>
    <row r="137" spans="1:40" s="1" customFormat="1" ht="11.1" customHeight="1" outlineLevel="1" x14ac:dyDescent="0.2">
      <c r="A137" s="7" t="s">
        <v>130</v>
      </c>
      <c r="B137" s="7" t="s">
        <v>13</v>
      </c>
      <c r="C137" s="8">
        <v>-273</v>
      </c>
      <c r="D137" s="8">
        <v>464</v>
      </c>
      <c r="E137" s="20">
        <v>371</v>
      </c>
      <c r="F137" s="21">
        <v>-184</v>
      </c>
      <c r="G137" s="1" t="str">
        <f>VLOOKUP(A:A,[1]TDSheet!$A:$G,7,0)</f>
        <v>ак</v>
      </c>
      <c r="H137" s="1">
        <f>VLOOKUP(A:A,[1]TDSheet!$A:$H,8,0)</f>
        <v>0</v>
      </c>
      <c r="I137" s="1">
        <f>VLOOKUP(A:A,[1]TDSheet!$A:$I,9,0)</f>
        <v>0</v>
      </c>
      <c r="J137" s="16">
        <f>VLOOKUP(A:A,[2]TDSheet!$A:$F,6,0)</f>
        <v>394</v>
      </c>
      <c r="K137" s="16">
        <f t="shared" si="26"/>
        <v>-23</v>
      </c>
      <c r="L137" s="16">
        <f>VLOOKUP(A:A,[1]TDSheet!$A:$V,22,0)</f>
        <v>0</v>
      </c>
      <c r="M137" s="16">
        <f>VLOOKUP(A:A,[1]TDSheet!$A:$X,24,0)</f>
        <v>0</v>
      </c>
      <c r="N137" s="16">
        <f>VLOOKUP(A:A,[1]TDSheet!$A:$O,15,0)</f>
        <v>0</v>
      </c>
      <c r="O137" s="16"/>
      <c r="P137" s="16"/>
      <c r="Q137" s="16"/>
      <c r="R137" s="16"/>
      <c r="S137" s="16"/>
      <c r="T137" s="16"/>
      <c r="U137" s="16"/>
      <c r="V137" s="18"/>
      <c r="W137" s="16">
        <f t="shared" si="27"/>
        <v>74.2</v>
      </c>
      <c r="X137" s="18"/>
      <c r="Y137" s="19">
        <f t="shared" si="28"/>
        <v>-2.4797843665768191</v>
      </c>
      <c r="Z137" s="16">
        <f t="shared" si="29"/>
        <v>-2.4797843665768191</v>
      </c>
      <c r="AA137" s="16"/>
      <c r="AB137" s="16"/>
      <c r="AC137" s="16"/>
      <c r="AD137" s="16">
        <v>0</v>
      </c>
      <c r="AE137" s="16">
        <f>VLOOKUP(A:A,[1]TDSheet!$A:$AF,32,0)</f>
        <v>97</v>
      </c>
      <c r="AF137" s="16">
        <f>VLOOKUP(A:A,[1]TDSheet!$A:$AG,33,0)</f>
        <v>77.599999999999994</v>
      </c>
      <c r="AG137" s="16">
        <f>VLOOKUP(A:A,[1]TDSheet!$A:$W,23,0)</f>
        <v>82</v>
      </c>
      <c r="AH137" s="16">
        <f>VLOOKUP(A:A,[3]TDSheet!$A:$D,4,0)</f>
        <v>90</v>
      </c>
      <c r="AI137" s="16" t="e">
        <f>VLOOKUP(A:A,[1]TDSheet!$A:$AI,35,0)</f>
        <v>#N/A</v>
      </c>
      <c r="AJ137" s="16">
        <f t="shared" si="30"/>
        <v>0</v>
      </c>
      <c r="AK137" s="16">
        <f t="shared" si="31"/>
        <v>0</v>
      </c>
      <c r="AL137" s="16">
        <f t="shared" si="32"/>
        <v>0</v>
      </c>
      <c r="AM137" s="16"/>
      <c r="AN13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2024-10-23T08:51:20Z</dcterms:modified>
</cp:coreProperties>
</file>