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2AEE23-4F6A-4041-A38A-3737826FDD2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P581" i="1" s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P568" i="1" s="1"/>
  <c r="BO567" i="1"/>
  <c r="BM567" i="1"/>
  <c r="Y567" i="1"/>
  <c r="BO566" i="1"/>
  <c r="BM566" i="1"/>
  <c r="Y566" i="1"/>
  <c r="BP566" i="1" s="1"/>
  <c r="BO565" i="1"/>
  <c r="BM565" i="1"/>
  <c r="Y565" i="1"/>
  <c r="BO564" i="1"/>
  <c r="BM564" i="1"/>
  <c r="Y564" i="1"/>
  <c r="BP564" i="1" s="1"/>
  <c r="BO563" i="1"/>
  <c r="BM563" i="1"/>
  <c r="Y563" i="1"/>
  <c r="BO562" i="1"/>
  <c r="BM562" i="1"/>
  <c r="Y562" i="1"/>
  <c r="BP562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O549" i="1"/>
  <c r="BM549" i="1"/>
  <c r="Y549" i="1"/>
  <c r="BP549" i="1" s="1"/>
  <c r="BO548" i="1"/>
  <c r="BM548" i="1"/>
  <c r="Y548" i="1"/>
  <c r="BO547" i="1"/>
  <c r="BM547" i="1"/>
  <c r="Y547" i="1"/>
  <c r="BP547" i="1" s="1"/>
  <c r="BO546" i="1"/>
  <c r="BM546" i="1"/>
  <c r="Y546" i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Y491" i="1"/>
  <c r="X491" i="1"/>
  <c r="X490" i="1"/>
  <c r="BO489" i="1"/>
  <c r="BM489" i="1"/>
  <c r="Y489" i="1"/>
  <c r="BP489" i="1" s="1"/>
  <c r="P489" i="1"/>
  <c r="X487" i="1"/>
  <c r="X486" i="1"/>
  <c r="BO485" i="1"/>
  <c r="BM485" i="1"/>
  <c r="Y485" i="1"/>
  <c r="BP485" i="1" s="1"/>
  <c r="P485" i="1"/>
  <c r="BO484" i="1"/>
  <c r="BM484" i="1"/>
  <c r="Y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Y397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BN316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Z298" i="1"/>
  <c r="Y298" i="1"/>
  <c r="BN298" i="1" s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Z264" i="1"/>
  <c r="Y264" i="1"/>
  <c r="BN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Z260" i="1"/>
  <c r="Y260" i="1"/>
  <c r="BN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Z251" i="1"/>
  <c r="Y251" i="1"/>
  <c r="BN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Z247" i="1"/>
  <c r="Y247" i="1"/>
  <c r="P247" i="1"/>
  <c r="X244" i="1"/>
  <c r="X243" i="1"/>
  <c r="BO242" i="1"/>
  <c r="BM242" i="1"/>
  <c r="Y242" i="1"/>
  <c r="BN242" i="1" s="1"/>
  <c r="P242" i="1"/>
  <c r="BO241" i="1"/>
  <c r="BM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Z230" i="1"/>
  <c r="Y230" i="1"/>
  <c r="BN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N225" i="1" s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N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N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P205" i="1"/>
  <c r="BO204" i="1"/>
  <c r="BM204" i="1"/>
  <c r="Y204" i="1"/>
  <c r="BN204" i="1" s="1"/>
  <c r="P204" i="1"/>
  <c r="X201" i="1"/>
  <c r="X200" i="1"/>
  <c r="BO199" i="1"/>
  <c r="BM199" i="1"/>
  <c r="Y199" i="1"/>
  <c r="BP199" i="1" s="1"/>
  <c r="P199" i="1"/>
  <c r="BO198" i="1"/>
  <c r="BM198" i="1"/>
  <c r="Z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N193" i="1" s="1"/>
  <c r="P193" i="1"/>
  <c r="BO192" i="1"/>
  <c r="BM192" i="1"/>
  <c r="Y192" i="1"/>
  <c r="Y201" i="1" s="1"/>
  <c r="P192" i="1"/>
  <c r="X190" i="1"/>
  <c r="X189" i="1"/>
  <c r="BO188" i="1"/>
  <c r="BM188" i="1"/>
  <c r="Y188" i="1"/>
  <c r="BN188" i="1" s="1"/>
  <c r="X184" i="1"/>
  <c r="X183" i="1"/>
  <c r="BO182" i="1"/>
  <c r="BM182" i="1"/>
  <c r="Y182" i="1"/>
  <c r="BP182" i="1" s="1"/>
  <c r="P182" i="1"/>
  <c r="BO181" i="1"/>
  <c r="BM181" i="1"/>
  <c r="Y181" i="1"/>
  <c r="BN181" i="1" s="1"/>
  <c r="P181" i="1"/>
  <c r="BO180" i="1"/>
  <c r="BM180" i="1"/>
  <c r="Y180" i="1"/>
  <c r="BN180" i="1" s="1"/>
  <c r="P180" i="1"/>
  <c r="X178" i="1"/>
  <c r="X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N173" i="1" s="1"/>
  <c r="P173" i="1"/>
  <c r="BO172" i="1"/>
  <c r="BM172" i="1"/>
  <c r="Z172" i="1"/>
  <c r="Y172" i="1"/>
  <c r="P172" i="1"/>
  <c r="X170" i="1"/>
  <c r="X169" i="1"/>
  <c r="BO168" i="1"/>
  <c r="BM168" i="1"/>
  <c r="Y168" i="1"/>
  <c r="BN168" i="1" s="1"/>
  <c r="P168" i="1"/>
  <c r="BO167" i="1"/>
  <c r="BM167" i="1"/>
  <c r="Y167" i="1"/>
  <c r="P167" i="1"/>
  <c r="BO166" i="1"/>
  <c r="BM166" i="1"/>
  <c r="Y166" i="1"/>
  <c r="BN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N144" i="1" s="1"/>
  <c r="P144" i="1"/>
  <c r="X142" i="1"/>
  <c r="X141" i="1"/>
  <c r="BO140" i="1"/>
  <c r="BM140" i="1"/>
  <c r="Z140" i="1"/>
  <c r="Y140" i="1"/>
  <c r="BN140" i="1" s="1"/>
  <c r="P140" i="1"/>
  <c r="BO139" i="1"/>
  <c r="BM139" i="1"/>
  <c r="Y139" i="1"/>
  <c r="BN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Z136" i="1"/>
  <c r="Y136" i="1"/>
  <c r="BN136" i="1" s="1"/>
  <c r="BO135" i="1"/>
  <c r="BM135" i="1"/>
  <c r="Y135" i="1"/>
  <c r="BP135" i="1" s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O129" i="1"/>
  <c r="BM129" i="1"/>
  <c r="Y129" i="1"/>
  <c r="BN129" i="1" s="1"/>
  <c r="BO128" i="1"/>
  <c r="BM128" i="1"/>
  <c r="Y128" i="1"/>
  <c r="BP128" i="1" s="1"/>
  <c r="BO127" i="1"/>
  <c r="BM127" i="1"/>
  <c r="Z127" i="1"/>
  <c r="Y127" i="1"/>
  <c r="BN127" i="1" s="1"/>
  <c r="P127" i="1"/>
  <c r="X125" i="1"/>
  <c r="X124" i="1"/>
  <c r="BO123" i="1"/>
  <c r="BM123" i="1"/>
  <c r="Y123" i="1"/>
  <c r="BN123" i="1" s="1"/>
  <c r="P123" i="1"/>
  <c r="BO122" i="1"/>
  <c r="BM122" i="1"/>
  <c r="Y122" i="1"/>
  <c r="BN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Z119" i="1" s="1"/>
  <c r="P119" i="1"/>
  <c r="X116" i="1"/>
  <c r="X115" i="1"/>
  <c r="BO114" i="1"/>
  <c r="BM114" i="1"/>
  <c r="Z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Z110" i="1"/>
  <c r="Y110" i="1"/>
  <c r="P110" i="1"/>
  <c r="X108" i="1"/>
  <c r="X107" i="1"/>
  <c r="BO106" i="1"/>
  <c r="BM106" i="1"/>
  <c r="Y106" i="1"/>
  <c r="BN106" i="1" s="1"/>
  <c r="P106" i="1"/>
  <c r="BO105" i="1"/>
  <c r="BM105" i="1"/>
  <c r="Y105" i="1"/>
  <c r="BN105" i="1" s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Z97" i="1" s="1"/>
  <c r="P97" i="1"/>
  <c r="X95" i="1"/>
  <c r="X94" i="1"/>
  <c r="BO93" i="1"/>
  <c r="BM93" i="1"/>
  <c r="Z93" i="1"/>
  <c r="Y93" i="1"/>
  <c r="BN93" i="1" s="1"/>
  <c r="P93" i="1"/>
  <c r="BO92" i="1"/>
  <c r="BM92" i="1"/>
  <c r="Y92" i="1"/>
  <c r="BN92" i="1" s="1"/>
  <c r="P92" i="1"/>
  <c r="BO91" i="1"/>
  <c r="BM91" i="1"/>
  <c r="Y91" i="1"/>
  <c r="BP91" i="1" s="1"/>
  <c r="BO90" i="1"/>
  <c r="BM90" i="1"/>
  <c r="Z90" i="1"/>
  <c r="Y90" i="1"/>
  <c r="BN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Z84" i="1"/>
  <c r="Y84" i="1"/>
  <c r="BN84" i="1" s="1"/>
  <c r="P84" i="1"/>
  <c r="BO83" i="1"/>
  <c r="BM83" i="1"/>
  <c r="Y83" i="1"/>
  <c r="BN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Z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N75" i="1" s="1"/>
  <c r="BO74" i="1"/>
  <c r="BM74" i="1"/>
  <c r="Y74" i="1"/>
  <c r="BP74" i="1" s="1"/>
  <c r="P74" i="1"/>
  <c r="BO73" i="1"/>
  <c r="BM73" i="1"/>
  <c r="Z73" i="1"/>
  <c r="Y73" i="1"/>
  <c r="P73" i="1"/>
  <c r="X71" i="1"/>
  <c r="X70" i="1"/>
  <c r="BO69" i="1"/>
  <c r="BM69" i="1"/>
  <c r="Y69" i="1"/>
  <c r="BN69" i="1" s="1"/>
  <c r="P69" i="1"/>
  <c r="BO68" i="1"/>
  <c r="BM68" i="1"/>
  <c r="Y68" i="1"/>
  <c r="BN68" i="1" s="1"/>
  <c r="P68" i="1"/>
  <c r="BO67" i="1"/>
  <c r="BM67" i="1"/>
  <c r="Y67" i="1"/>
  <c r="BP67" i="1" s="1"/>
  <c r="BO66" i="1"/>
  <c r="BM66" i="1"/>
  <c r="Y66" i="1"/>
  <c r="BN66" i="1" s="1"/>
  <c r="P66" i="1"/>
  <c r="BO65" i="1"/>
  <c r="BM65" i="1"/>
  <c r="Y65" i="1"/>
  <c r="BN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N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N31" i="1" s="1"/>
  <c r="BO30" i="1"/>
  <c r="BM30" i="1"/>
  <c r="Y30" i="1"/>
  <c r="BP30" i="1" s="1"/>
  <c r="P30" i="1"/>
  <c r="BO29" i="1"/>
  <c r="BM29" i="1"/>
  <c r="Z29" i="1"/>
  <c r="Y29" i="1"/>
  <c r="BN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Z22" i="1"/>
  <c r="Z23" i="1" s="1"/>
  <c r="Y22" i="1"/>
  <c r="Y23" i="1" s="1"/>
  <c r="P22" i="1"/>
  <c r="H10" i="1"/>
  <c r="A9" i="1"/>
  <c r="A10" i="1" s="1"/>
  <c r="D7" i="1"/>
  <c r="Q6" i="1"/>
  <c r="P2" i="1"/>
  <c r="Y146" i="1" l="1"/>
  <c r="Y147" i="1"/>
  <c r="BP248" i="1"/>
  <c r="BN248" i="1"/>
  <c r="Z248" i="1"/>
  <c r="BP261" i="1"/>
  <c r="BN261" i="1"/>
  <c r="Z261" i="1"/>
  <c r="BN279" i="1"/>
  <c r="Z279" i="1"/>
  <c r="BP299" i="1"/>
  <c r="BN299" i="1"/>
  <c r="Z299" i="1"/>
  <c r="BP339" i="1"/>
  <c r="BN339" i="1"/>
  <c r="Z339" i="1"/>
  <c r="Y370" i="1"/>
  <c r="Y369" i="1"/>
  <c r="BP368" i="1"/>
  <c r="BN368" i="1"/>
  <c r="Z368" i="1"/>
  <c r="Z369" i="1" s="1"/>
  <c r="BP372" i="1"/>
  <c r="BN372" i="1"/>
  <c r="Z372" i="1"/>
  <c r="BP430" i="1"/>
  <c r="BN430" i="1"/>
  <c r="Z430" i="1"/>
  <c r="Y436" i="1"/>
  <c r="Y435" i="1"/>
  <c r="BP434" i="1"/>
  <c r="BN434" i="1"/>
  <c r="Z434" i="1"/>
  <c r="Z435" i="1" s="1"/>
  <c r="Y442" i="1"/>
  <c r="Y441" i="1"/>
  <c r="BP440" i="1"/>
  <c r="BN440" i="1"/>
  <c r="Z440" i="1"/>
  <c r="Z441" i="1" s="1"/>
  <c r="BP444" i="1"/>
  <c r="BN444" i="1"/>
  <c r="Z444" i="1"/>
  <c r="BP459" i="1"/>
  <c r="BN459" i="1"/>
  <c r="Z459" i="1"/>
  <c r="BP484" i="1"/>
  <c r="BN484" i="1"/>
  <c r="Z484" i="1"/>
  <c r="BP518" i="1"/>
  <c r="BN518" i="1"/>
  <c r="Z518" i="1"/>
  <c r="BP588" i="1"/>
  <c r="BN588" i="1"/>
  <c r="Z588" i="1"/>
  <c r="Y598" i="1"/>
  <c r="Y597" i="1"/>
  <c r="BP596" i="1"/>
  <c r="BN596" i="1"/>
  <c r="Z596" i="1"/>
  <c r="Z597" i="1" s="1"/>
  <c r="Y24" i="1"/>
  <c r="Z26" i="1"/>
  <c r="BN26" i="1"/>
  <c r="Z30" i="1"/>
  <c r="BN30" i="1"/>
  <c r="Z66" i="1"/>
  <c r="Z69" i="1"/>
  <c r="Y77" i="1"/>
  <c r="Z74" i="1"/>
  <c r="BN74" i="1"/>
  <c r="Z76" i="1"/>
  <c r="Z81" i="1"/>
  <c r="BN81" i="1"/>
  <c r="Z85" i="1"/>
  <c r="BN85" i="1"/>
  <c r="Z106" i="1"/>
  <c r="Z111" i="1"/>
  <c r="BN111" i="1"/>
  <c r="Z123" i="1"/>
  <c r="Z137" i="1"/>
  <c r="BN137" i="1"/>
  <c r="Z144" i="1"/>
  <c r="Z146" i="1" s="1"/>
  <c r="Z160" i="1"/>
  <c r="BN160" i="1"/>
  <c r="BP160" i="1"/>
  <c r="Z180" i="1"/>
  <c r="Z194" i="1"/>
  <c r="BN194" i="1"/>
  <c r="Z215" i="1"/>
  <c r="BN215" i="1"/>
  <c r="Z227" i="1"/>
  <c r="BN227" i="1"/>
  <c r="Z242" i="1"/>
  <c r="BP252" i="1"/>
  <c r="BN252" i="1"/>
  <c r="Z252" i="1"/>
  <c r="BP265" i="1"/>
  <c r="BN265" i="1"/>
  <c r="Z265" i="1"/>
  <c r="BP290" i="1"/>
  <c r="BN290" i="1"/>
  <c r="Z290" i="1"/>
  <c r="BP325" i="1"/>
  <c r="BN325" i="1"/>
  <c r="Z325" i="1"/>
  <c r="BP357" i="1"/>
  <c r="BN357" i="1"/>
  <c r="Z357" i="1"/>
  <c r="BP386" i="1"/>
  <c r="BN386" i="1"/>
  <c r="Z386" i="1"/>
  <c r="BP416" i="1"/>
  <c r="BN416" i="1"/>
  <c r="Z416" i="1"/>
  <c r="BP452" i="1"/>
  <c r="BN452" i="1"/>
  <c r="Z452" i="1"/>
  <c r="BP483" i="1"/>
  <c r="BN483" i="1"/>
  <c r="Z483" i="1"/>
  <c r="BP508" i="1"/>
  <c r="BN508" i="1"/>
  <c r="Z508" i="1"/>
  <c r="Y589" i="1"/>
  <c r="BP587" i="1"/>
  <c r="BN587" i="1"/>
  <c r="Z587" i="1"/>
  <c r="Z589" i="1" s="1"/>
  <c r="Y317" i="1"/>
  <c r="F9" i="1"/>
  <c r="BP22" i="1"/>
  <c r="X603" i="1"/>
  <c r="Y35" i="1"/>
  <c r="BP29" i="1"/>
  <c r="Z32" i="1"/>
  <c r="BN32" i="1"/>
  <c r="BN33" i="1"/>
  <c r="Z49" i="1"/>
  <c r="Z50" i="1"/>
  <c r="BN50" i="1"/>
  <c r="BN51" i="1"/>
  <c r="Z53" i="1"/>
  <c r="Z57" i="1"/>
  <c r="Z58" i="1"/>
  <c r="BN58" i="1"/>
  <c r="Y59" i="1"/>
  <c r="Y60" i="1"/>
  <c r="BP66" i="1"/>
  <c r="BP69" i="1"/>
  <c r="BP73" i="1"/>
  <c r="BP76" i="1"/>
  <c r="BP80" i="1"/>
  <c r="BP84" i="1"/>
  <c r="Y94" i="1"/>
  <c r="BN89" i="1"/>
  <c r="BP90" i="1"/>
  <c r="BP93" i="1"/>
  <c r="Y101" i="1"/>
  <c r="BP97" i="1"/>
  <c r="Y100" i="1"/>
  <c r="BP106" i="1"/>
  <c r="Y115" i="1"/>
  <c r="BP110" i="1"/>
  <c r="BP114" i="1"/>
  <c r="Y124" i="1"/>
  <c r="BP119" i="1"/>
  <c r="BP123" i="1"/>
  <c r="BP127" i="1"/>
  <c r="Z129" i="1"/>
  <c r="Z130" i="1"/>
  <c r="BN130" i="1"/>
  <c r="Z134" i="1"/>
  <c r="BN134" i="1"/>
  <c r="BP134" i="1"/>
  <c r="BN135" i="1"/>
  <c r="BP136" i="1"/>
  <c r="BP140" i="1"/>
  <c r="BP144" i="1"/>
  <c r="Z150" i="1"/>
  <c r="BN150" i="1"/>
  <c r="BN151" i="1"/>
  <c r="Z156" i="1"/>
  <c r="BN156" i="1"/>
  <c r="Y162" i="1"/>
  <c r="Z168" i="1"/>
  <c r="Z173" i="1"/>
  <c r="Z181" i="1"/>
  <c r="Y183" i="1"/>
  <c r="Y184" i="1"/>
  <c r="Y189" i="1"/>
  <c r="Z197" i="1"/>
  <c r="BP198" i="1"/>
  <c r="BN199" i="1"/>
  <c r="Z210" i="1"/>
  <c r="Y222" i="1"/>
  <c r="BN220" i="1"/>
  <c r="BN228" i="1"/>
  <c r="BP231" i="1"/>
  <c r="BN231" i="1"/>
  <c r="Z231" i="1"/>
  <c r="BN234" i="1"/>
  <c r="Z234" i="1"/>
  <c r="BN240" i="1"/>
  <c r="BN249" i="1"/>
  <c r="BN262" i="1"/>
  <c r="P613" i="1"/>
  <c r="Y287" i="1"/>
  <c r="Y286" i="1"/>
  <c r="BP285" i="1"/>
  <c r="BN285" i="1"/>
  <c r="Z285" i="1"/>
  <c r="Z286" i="1" s="1"/>
  <c r="BN300" i="1"/>
  <c r="BP327" i="1"/>
  <c r="BN327" i="1"/>
  <c r="Z327" i="1"/>
  <c r="BP341" i="1"/>
  <c r="BN341" i="1"/>
  <c r="Z341" i="1"/>
  <c r="Y359" i="1"/>
  <c r="BP354" i="1"/>
  <c r="BN354" i="1"/>
  <c r="Z354" i="1"/>
  <c r="Y358" i="1"/>
  <c r="BP363" i="1"/>
  <c r="BN363" i="1"/>
  <c r="Z363" i="1"/>
  <c r="BP384" i="1"/>
  <c r="BN384" i="1"/>
  <c r="Z384" i="1"/>
  <c r="Y396" i="1"/>
  <c r="BP394" i="1"/>
  <c r="BN394" i="1"/>
  <c r="Z394" i="1"/>
  <c r="BP414" i="1"/>
  <c r="BN414" i="1"/>
  <c r="Z414" i="1"/>
  <c r="BP428" i="1"/>
  <c r="BN428" i="1"/>
  <c r="Z428" i="1"/>
  <c r="F10" i="1"/>
  <c r="BN27" i="1"/>
  <c r="BP49" i="1"/>
  <c r="BP53" i="1"/>
  <c r="BP57" i="1"/>
  <c r="BN64" i="1"/>
  <c r="BN67" i="1"/>
  <c r="BN82" i="1"/>
  <c r="BN91" i="1"/>
  <c r="BN99" i="1"/>
  <c r="BN112" i="1"/>
  <c r="BN121" i="1"/>
  <c r="BN128" i="1"/>
  <c r="BP129" i="1"/>
  <c r="Y132" i="1"/>
  <c r="BN138" i="1"/>
  <c r="BN161" i="1"/>
  <c r="BP173" i="1"/>
  <c r="BN174" i="1"/>
  <c r="BP181" i="1"/>
  <c r="BN182" i="1"/>
  <c r="BN192" i="1"/>
  <c r="BN195" i="1"/>
  <c r="BN216" i="1"/>
  <c r="BN218" i="1"/>
  <c r="Z218" i="1"/>
  <c r="BN226" i="1"/>
  <c r="Z226" i="1"/>
  <c r="BP235" i="1"/>
  <c r="BN235" i="1"/>
  <c r="Z235" i="1"/>
  <c r="BN253" i="1"/>
  <c r="BN266" i="1"/>
  <c r="BN277" i="1"/>
  <c r="BN29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BP374" i="1"/>
  <c r="BN374" i="1"/>
  <c r="Z374" i="1"/>
  <c r="BP380" i="1"/>
  <c r="BN380" i="1"/>
  <c r="Z380" i="1"/>
  <c r="BP388" i="1"/>
  <c r="BN388" i="1"/>
  <c r="Z388" i="1"/>
  <c r="BP400" i="1"/>
  <c r="BN400" i="1"/>
  <c r="Z400" i="1"/>
  <c r="BP422" i="1"/>
  <c r="BN422" i="1"/>
  <c r="Z422" i="1"/>
  <c r="BP446" i="1"/>
  <c r="BN446" i="1"/>
  <c r="Z446" i="1"/>
  <c r="BP454" i="1"/>
  <c r="BN454" i="1"/>
  <c r="Z454" i="1"/>
  <c r="BP462" i="1"/>
  <c r="BN462" i="1"/>
  <c r="Z462" i="1"/>
  <c r="BP510" i="1"/>
  <c r="BN510" i="1"/>
  <c r="Z510" i="1"/>
  <c r="BP524" i="1"/>
  <c r="BN524" i="1"/>
  <c r="Z52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BP600" i="1"/>
  <c r="Y602" i="1"/>
  <c r="BN232" i="1"/>
  <c r="BP242" i="1"/>
  <c r="Y256" i="1"/>
  <c r="BP247" i="1"/>
  <c r="BP251" i="1"/>
  <c r="BP260" i="1"/>
  <c r="BP264" i="1"/>
  <c r="BP279" i="1"/>
  <c r="BP298" i="1"/>
  <c r="Y336" i="1"/>
  <c r="Y345" i="1"/>
  <c r="Y376" i="1"/>
  <c r="Y375" i="1"/>
  <c r="Y418" i="1"/>
  <c r="BP450" i="1"/>
  <c r="BN450" i="1"/>
  <c r="Z450" i="1"/>
  <c r="BP457" i="1"/>
  <c r="BN457" i="1"/>
  <c r="Z457" i="1"/>
  <c r="Y474" i="1"/>
  <c r="Y473" i="1"/>
  <c r="BP472" i="1"/>
  <c r="BN472" i="1"/>
  <c r="Z472" i="1"/>
  <c r="Z473" i="1" s="1"/>
  <c r="Z613" i="1"/>
  <c r="Y478" i="1"/>
  <c r="BP477" i="1"/>
  <c r="BN477" i="1"/>
  <c r="Z477" i="1"/>
  <c r="Z478" i="1" s="1"/>
  <c r="Y486" i="1"/>
  <c r="Y487" i="1"/>
  <c r="BP481" i="1"/>
  <c r="BN481" i="1"/>
  <c r="Z481" i="1"/>
  <c r="BP495" i="1"/>
  <c r="BN495" i="1"/>
  <c r="Z495" i="1"/>
  <c r="BP514" i="1"/>
  <c r="BN514" i="1"/>
  <c r="Z51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Z576" i="1" s="1"/>
  <c r="BP574" i="1"/>
  <c r="BN574" i="1"/>
  <c r="Z574" i="1"/>
  <c r="Y465" i="1"/>
  <c r="BN526" i="1"/>
  <c r="Y536" i="1"/>
  <c r="Y535" i="1"/>
  <c r="Y583" i="1"/>
  <c r="O613" i="1"/>
  <c r="BN275" i="1"/>
  <c r="Y281" i="1"/>
  <c r="BP275" i="1"/>
  <c r="Z275" i="1"/>
  <c r="BN155" i="1"/>
  <c r="Y157" i="1"/>
  <c r="Y200" i="1"/>
  <c r="H9" i="1"/>
  <c r="X604" i="1"/>
  <c r="X607" i="1"/>
  <c r="Z28" i="1"/>
  <c r="BP28" i="1"/>
  <c r="Z31" i="1"/>
  <c r="BP31" i="1"/>
  <c r="Z34" i="1"/>
  <c r="BP34" i="1"/>
  <c r="Z38" i="1"/>
  <c r="Z39" i="1" s="1"/>
  <c r="BP38" i="1"/>
  <c r="Z42" i="1"/>
  <c r="Z43" i="1" s="1"/>
  <c r="BP42" i="1"/>
  <c r="Z48" i="1"/>
  <c r="BP48" i="1"/>
  <c r="Z52" i="1"/>
  <c r="BP52" i="1"/>
  <c r="Y55" i="1"/>
  <c r="Z65" i="1"/>
  <c r="BP65" i="1"/>
  <c r="Z68" i="1"/>
  <c r="BP68" i="1"/>
  <c r="Y71" i="1"/>
  <c r="Z75" i="1"/>
  <c r="Z77" i="1" s="1"/>
  <c r="BP75" i="1"/>
  <c r="Y78" i="1"/>
  <c r="Z83" i="1"/>
  <c r="BP83" i="1"/>
  <c r="Y86" i="1"/>
  <c r="Z92" i="1"/>
  <c r="BP92" i="1"/>
  <c r="Y95" i="1"/>
  <c r="E613" i="1"/>
  <c r="Z105" i="1"/>
  <c r="BP105" i="1"/>
  <c r="Y108" i="1"/>
  <c r="Z113" i="1"/>
  <c r="BP113" i="1"/>
  <c r="Y116" i="1"/>
  <c r="Z122" i="1"/>
  <c r="BP122" i="1"/>
  <c r="Y125" i="1"/>
  <c r="Y131" i="1"/>
  <c r="Z139" i="1"/>
  <c r="BP139" i="1"/>
  <c r="Y142" i="1"/>
  <c r="Z155" i="1"/>
  <c r="BP167" i="1"/>
  <c r="Z167" i="1"/>
  <c r="BP176" i="1"/>
  <c r="Z193" i="1"/>
  <c r="BP205" i="1"/>
  <c r="Z205" i="1"/>
  <c r="Z214" i="1"/>
  <c r="BP221" i="1"/>
  <c r="Z221" i="1"/>
  <c r="BP229" i="1"/>
  <c r="Z229" i="1"/>
  <c r="BN263" i="1"/>
  <c r="BP263" i="1"/>
  <c r="Z263" i="1"/>
  <c r="Y271" i="1"/>
  <c r="BN270" i="1"/>
  <c r="Y272" i="1"/>
  <c r="BP270" i="1"/>
  <c r="Z270" i="1"/>
  <c r="Z271" i="1" s="1"/>
  <c r="Y282" i="1"/>
  <c r="R613" i="1"/>
  <c r="Y302" i="1"/>
  <c r="BN297" i="1"/>
  <c r="Y303" i="1"/>
  <c r="BP297" i="1"/>
  <c r="Z297" i="1"/>
  <c r="T613" i="1"/>
  <c r="Y312" i="1"/>
  <c r="BN311" i="1"/>
  <c r="Y313" i="1"/>
  <c r="BP311" i="1"/>
  <c r="Z311" i="1"/>
  <c r="Z312" i="1" s="1"/>
  <c r="BP326" i="1"/>
  <c r="Z326" i="1"/>
  <c r="BN326" i="1"/>
  <c r="BN421" i="1"/>
  <c r="Y423" i="1"/>
  <c r="Y424" i="1"/>
  <c r="BP421" i="1"/>
  <c r="Z421" i="1"/>
  <c r="Z423" i="1" s="1"/>
  <c r="BN451" i="1"/>
  <c r="BP451" i="1"/>
  <c r="Z451" i="1"/>
  <c r="BN458" i="1"/>
  <c r="BP458" i="1"/>
  <c r="Z458" i="1"/>
  <c r="Y87" i="1"/>
  <c r="BP155" i="1"/>
  <c r="BP175" i="1"/>
  <c r="Z175" i="1"/>
  <c r="BP193" i="1"/>
  <c r="Y243" i="1"/>
  <c r="J9" i="1"/>
  <c r="BN22" i="1"/>
  <c r="Z27" i="1"/>
  <c r="Z35" i="1" s="1"/>
  <c r="Z33" i="1"/>
  <c r="Y36" i="1"/>
  <c r="Y40" i="1"/>
  <c r="Y44" i="1"/>
  <c r="Z51" i="1"/>
  <c r="Y54" i="1"/>
  <c r="D613" i="1"/>
  <c r="Z64" i="1"/>
  <c r="Z70" i="1" s="1"/>
  <c r="Z67" i="1"/>
  <c r="Y70" i="1"/>
  <c r="BN73" i="1"/>
  <c r="Z82" i="1"/>
  <c r="Z86" i="1" s="1"/>
  <c r="Z89" i="1"/>
  <c r="BP89" i="1"/>
  <c r="Z91" i="1"/>
  <c r="BN97" i="1"/>
  <c r="Z99" i="1"/>
  <c r="Z100" i="1" s="1"/>
  <c r="Z104" i="1"/>
  <c r="Z107" i="1" s="1"/>
  <c r="BP104" i="1"/>
  <c r="Y107" i="1"/>
  <c r="BN110" i="1"/>
  <c r="Z112" i="1"/>
  <c r="Z115" i="1" s="1"/>
  <c r="BN119" i="1"/>
  <c r="Z121" i="1"/>
  <c r="Z124" i="1" s="1"/>
  <c r="Z128" i="1"/>
  <c r="Z135" i="1"/>
  <c r="Z141" i="1" s="1"/>
  <c r="Z138" i="1"/>
  <c r="G613" i="1"/>
  <c r="Y152" i="1"/>
  <c r="Z151" i="1"/>
  <c r="Z152" i="1" s="1"/>
  <c r="Y153" i="1"/>
  <c r="Y158" i="1"/>
  <c r="BP168" i="1"/>
  <c r="BN175" i="1"/>
  <c r="Z176" i="1"/>
  <c r="BP180" i="1"/>
  <c r="I613" i="1"/>
  <c r="Y190" i="1"/>
  <c r="BP188" i="1"/>
  <c r="Z188" i="1"/>
  <c r="Z189" i="1" s="1"/>
  <c r="BP196" i="1"/>
  <c r="Z196" i="1"/>
  <c r="Y206" i="1"/>
  <c r="Y211" i="1"/>
  <c r="Y212" i="1"/>
  <c r="BP209" i="1"/>
  <c r="Z209" i="1"/>
  <c r="BP217" i="1"/>
  <c r="Z217" i="1"/>
  <c r="Y236" i="1"/>
  <c r="BP225" i="1"/>
  <c r="Z225" i="1"/>
  <c r="BP230" i="1"/>
  <c r="Y237" i="1"/>
  <c r="BN250" i="1"/>
  <c r="BP250" i="1"/>
  <c r="Z250" i="1"/>
  <c r="Y293" i="1"/>
  <c r="BN292" i="1"/>
  <c r="BP292" i="1"/>
  <c r="Z292" i="1"/>
  <c r="S613" i="1"/>
  <c r="Y307" i="1"/>
  <c r="BN306" i="1"/>
  <c r="Y308" i="1"/>
  <c r="BP306" i="1"/>
  <c r="Z306" i="1"/>
  <c r="Z307" i="1" s="1"/>
  <c r="BN322" i="1"/>
  <c r="Z322" i="1"/>
  <c r="BN405" i="1"/>
  <c r="Y407" i="1"/>
  <c r="Y408" i="1"/>
  <c r="BP405" i="1"/>
  <c r="Z405" i="1"/>
  <c r="Z407" i="1" s="1"/>
  <c r="Y223" i="1"/>
  <c r="BN214" i="1"/>
  <c r="BP214" i="1"/>
  <c r="BN233" i="1"/>
  <c r="BP233" i="1"/>
  <c r="Z233" i="1"/>
  <c r="BN241" i="1"/>
  <c r="BP241" i="1"/>
  <c r="Z241" i="1"/>
  <c r="BN254" i="1"/>
  <c r="BP254" i="1"/>
  <c r="Z254" i="1"/>
  <c r="B613" i="1"/>
  <c r="X605" i="1"/>
  <c r="BN38" i="1"/>
  <c r="BN42" i="1"/>
  <c r="BN48" i="1"/>
  <c r="F613" i="1"/>
  <c r="BN167" i="1"/>
  <c r="Y177" i="1"/>
  <c r="BN172" i="1"/>
  <c r="Y178" i="1"/>
  <c r="BP172" i="1"/>
  <c r="BP192" i="1"/>
  <c r="Z192" i="1"/>
  <c r="BP197" i="1"/>
  <c r="BN205" i="1"/>
  <c r="BP210" i="1"/>
  <c r="BP218" i="1"/>
  <c r="BN221" i="1"/>
  <c r="BP226" i="1"/>
  <c r="BN229" i="1"/>
  <c r="M613" i="1"/>
  <c r="Y268" i="1"/>
  <c r="BN259" i="1"/>
  <c r="BP259" i="1"/>
  <c r="Z259" i="1"/>
  <c r="Y267" i="1"/>
  <c r="BN278" i="1"/>
  <c r="BP278" i="1"/>
  <c r="Z278" i="1"/>
  <c r="BN301" i="1"/>
  <c r="BP301" i="1"/>
  <c r="Z301" i="1"/>
  <c r="U613" i="1"/>
  <c r="Y329" i="1"/>
  <c r="BP321" i="1"/>
  <c r="Z321" i="1"/>
  <c r="BN321" i="1"/>
  <c r="Y330" i="1"/>
  <c r="BN362" i="1"/>
  <c r="Y364" i="1"/>
  <c r="BP362" i="1"/>
  <c r="Z362" i="1"/>
  <c r="H613" i="1"/>
  <c r="Y170" i="1"/>
  <c r="J613" i="1"/>
  <c r="Y244" i="1"/>
  <c r="BN324" i="1"/>
  <c r="BP324" i="1"/>
  <c r="Z324" i="1"/>
  <c r="BN344" i="1"/>
  <c r="BP344" i="1"/>
  <c r="Z344" i="1"/>
  <c r="BN348" i="1"/>
  <c r="Y351" i="1"/>
  <c r="BP348" i="1"/>
  <c r="Z348" i="1"/>
  <c r="Y352" i="1"/>
  <c r="Y365" i="1"/>
  <c r="BN385" i="1"/>
  <c r="BP385" i="1"/>
  <c r="Z385" i="1"/>
  <c r="BN401" i="1"/>
  <c r="BP401" i="1"/>
  <c r="Z401" i="1"/>
  <c r="BN417" i="1"/>
  <c r="BP417" i="1"/>
  <c r="Z417" i="1"/>
  <c r="Y432" i="1"/>
  <c r="BN467" i="1"/>
  <c r="Y469" i="1"/>
  <c r="Y470" i="1"/>
  <c r="BP467" i="1"/>
  <c r="Z467" i="1"/>
  <c r="Z469" i="1" s="1"/>
  <c r="BN563" i="1"/>
  <c r="BP563" i="1"/>
  <c r="Z563" i="1"/>
  <c r="BN567" i="1"/>
  <c r="BP567" i="1"/>
  <c r="Z567" i="1"/>
  <c r="Y570" i="1"/>
  <c r="Z161" i="1"/>
  <c r="Z166" i="1"/>
  <c r="Z169" i="1" s="1"/>
  <c r="BP166" i="1"/>
  <c r="Y169" i="1"/>
  <c r="Z174" i="1"/>
  <c r="Z182" i="1"/>
  <c r="Z183" i="1" s="1"/>
  <c r="Z195" i="1"/>
  <c r="Z199" i="1"/>
  <c r="Z204" i="1"/>
  <c r="Z206" i="1" s="1"/>
  <c r="BP204" i="1"/>
  <c r="Y207" i="1"/>
  <c r="Z216" i="1"/>
  <c r="Z220" i="1"/>
  <c r="Z228" i="1"/>
  <c r="Z232" i="1"/>
  <c r="Z240" i="1"/>
  <c r="Z243" i="1" s="1"/>
  <c r="BN247" i="1"/>
  <c r="Z249" i="1"/>
  <c r="Z253" i="1"/>
  <c r="Z262" i="1"/>
  <c r="Z266" i="1"/>
  <c r="Z277" i="1"/>
  <c r="Q613" i="1"/>
  <c r="Z291" i="1"/>
  <c r="Z293" i="1" s="1"/>
  <c r="Y294" i="1"/>
  <c r="Z300" i="1"/>
  <c r="BP316" i="1"/>
  <c r="Z316" i="1"/>
  <c r="Z317" i="1" s="1"/>
  <c r="Y318" i="1"/>
  <c r="BP334" i="1"/>
  <c r="Z334" i="1"/>
  <c r="BN334" i="1"/>
  <c r="BP342" i="1"/>
  <c r="Z342" i="1"/>
  <c r="BN342" i="1"/>
  <c r="Z364" i="1"/>
  <c r="Y402" i="1"/>
  <c r="BN447" i="1"/>
  <c r="BP447" i="1"/>
  <c r="Z447" i="1"/>
  <c r="BN455" i="1"/>
  <c r="BP455" i="1"/>
  <c r="Z455" i="1"/>
  <c r="BN463" i="1"/>
  <c r="BP463" i="1"/>
  <c r="Z463" i="1"/>
  <c r="K613" i="1"/>
  <c r="Y255" i="1"/>
  <c r="BN328" i="1"/>
  <c r="BP328" i="1"/>
  <c r="Z328" i="1"/>
  <c r="Y337" i="1"/>
  <c r="BN332" i="1"/>
  <c r="BP332" i="1"/>
  <c r="Z332" i="1"/>
  <c r="BN340" i="1"/>
  <c r="BP340" i="1"/>
  <c r="Z340" i="1"/>
  <c r="Z345" i="1" s="1"/>
  <c r="Y346" i="1"/>
  <c r="BN381" i="1"/>
  <c r="Y391" i="1"/>
  <c r="BP381" i="1"/>
  <c r="Z381" i="1"/>
  <c r="BN389" i="1"/>
  <c r="BP389" i="1"/>
  <c r="Z389" i="1"/>
  <c r="BN413" i="1"/>
  <c r="BP413" i="1"/>
  <c r="Z413" i="1"/>
  <c r="BN429" i="1"/>
  <c r="BP429" i="1"/>
  <c r="Z429" i="1"/>
  <c r="Y516" i="1"/>
  <c r="BN507" i="1"/>
  <c r="AC613" i="1"/>
  <c r="BP507" i="1"/>
  <c r="Z507" i="1"/>
  <c r="Y515" i="1"/>
  <c r="BN350" i="1"/>
  <c r="BN356" i="1"/>
  <c r="BN373" i="1"/>
  <c r="W613" i="1"/>
  <c r="BN383" i="1"/>
  <c r="BN387" i="1"/>
  <c r="Y392" i="1"/>
  <c r="BN395" i="1"/>
  <c r="BN399" i="1"/>
  <c r="BN411" i="1"/>
  <c r="BN415" i="1"/>
  <c r="BN427" i="1"/>
  <c r="BN445" i="1"/>
  <c r="BN449" i="1"/>
  <c r="BN453" i="1"/>
  <c r="BN456" i="1"/>
  <c r="BN460" i="1"/>
  <c r="BP461" i="1"/>
  <c r="Z461" i="1"/>
  <c r="BN461" i="1"/>
  <c r="Y502" i="1"/>
  <c r="BN501" i="1"/>
  <c r="Y503" i="1"/>
  <c r="BP501" i="1"/>
  <c r="Z501" i="1"/>
  <c r="Z502" i="1" s="1"/>
  <c r="BN523" i="1"/>
  <c r="Y529" i="1"/>
  <c r="Y530" i="1"/>
  <c r="BP523" i="1"/>
  <c r="Z523" i="1"/>
  <c r="BN527" i="1"/>
  <c r="BP527" i="1"/>
  <c r="Z527" i="1"/>
  <c r="BN546" i="1"/>
  <c r="BP546" i="1"/>
  <c r="Z546" i="1"/>
  <c r="BN550" i="1"/>
  <c r="BP550" i="1"/>
  <c r="Z550" i="1"/>
  <c r="Y553" i="1"/>
  <c r="BN582" i="1"/>
  <c r="BP582" i="1"/>
  <c r="Z582" i="1"/>
  <c r="Y403" i="1"/>
  <c r="Y419" i="1"/>
  <c r="Y431" i="1"/>
  <c r="BN496" i="1"/>
  <c r="BP496" i="1"/>
  <c r="Z496" i="1"/>
  <c r="BN511" i="1"/>
  <c r="BP511" i="1"/>
  <c r="Z511" i="1"/>
  <c r="Y520" i="1"/>
  <c r="BN519" i="1"/>
  <c r="Y521" i="1"/>
  <c r="BP519" i="1"/>
  <c r="Z519" i="1"/>
  <c r="Z520" i="1" s="1"/>
  <c r="BN565" i="1"/>
  <c r="BP565" i="1"/>
  <c r="Z565" i="1"/>
  <c r="Y593" i="1"/>
  <c r="BN592" i="1"/>
  <c r="Y594" i="1"/>
  <c r="BP592" i="1"/>
  <c r="Z592" i="1"/>
  <c r="Z593" i="1" s="1"/>
  <c r="X613" i="1"/>
  <c r="Z350" i="1"/>
  <c r="Z356" i="1"/>
  <c r="V613" i="1"/>
  <c r="Z373" i="1"/>
  <c r="Z383" i="1"/>
  <c r="Z387" i="1"/>
  <c r="Z395" i="1"/>
  <c r="Z396" i="1" s="1"/>
  <c r="Z399" i="1"/>
  <c r="BP399" i="1"/>
  <c r="Z411" i="1"/>
  <c r="BP411" i="1"/>
  <c r="Z415" i="1"/>
  <c r="Z427" i="1"/>
  <c r="Z431" i="1" s="1"/>
  <c r="Y613" i="1"/>
  <c r="Y464" i="1"/>
  <c r="Z445" i="1"/>
  <c r="Z449" i="1"/>
  <c r="Z453" i="1"/>
  <c r="Z456" i="1"/>
  <c r="Z460" i="1"/>
  <c r="AA613" i="1"/>
  <c r="BN548" i="1"/>
  <c r="BP548" i="1"/>
  <c r="Z548" i="1"/>
  <c r="Z559" i="1"/>
  <c r="BN580" i="1"/>
  <c r="BP580" i="1"/>
  <c r="Z580" i="1"/>
  <c r="AE613" i="1"/>
  <c r="AB613" i="1"/>
  <c r="Y479" i="1"/>
  <c r="BN482" i="1"/>
  <c r="BN485" i="1"/>
  <c r="BN489" i="1"/>
  <c r="Y490" i="1"/>
  <c r="BN494" i="1"/>
  <c r="BN509" i="1"/>
  <c r="BN513" i="1"/>
  <c r="BN525" i="1"/>
  <c r="BN533" i="1"/>
  <c r="BN545" i="1"/>
  <c r="BN547" i="1"/>
  <c r="BN549" i="1"/>
  <c r="BN551" i="1"/>
  <c r="Y552" i="1"/>
  <c r="BN562" i="1"/>
  <c r="BN564" i="1"/>
  <c r="BN566" i="1"/>
  <c r="BN568" i="1"/>
  <c r="Y569" i="1"/>
  <c r="BN579" i="1"/>
  <c r="BN581" i="1"/>
  <c r="BN600" i="1"/>
  <c r="Y601" i="1"/>
  <c r="Y498" i="1"/>
  <c r="Z526" i="1"/>
  <c r="Y584" i="1"/>
  <c r="AD613" i="1"/>
  <c r="Z482" i="1"/>
  <c r="Z485" i="1"/>
  <c r="Z489" i="1"/>
  <c r="Z490" i="1" s="1"/>
  <c r="Z494" i="1"/>
  <c r="BP494" i="1"/>
  <c r="Y497" i="1"/>
  <c r="Z509" i="1"/>
  <c r="Z513" i="1"/>
  <c r="Z525" i="1"/>
  <c r="Z533" i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535" i="1" l="1"/>
  <c r="Z497" i="1"/>
  <c r="Z402" i="1"/>
  <c r="Z375" i="1"/>
  <c r="Z358" i="1"/>
  <c r="Z336" i="1"/>
  <c r="Z177" i="1"/>
  <c r="Z162" i="1"/>
  <c r="Z211" i="1"/>
  <c r="Z131" i="1"/>
  <c r="Z157" i="1"/>
  <c r="Z540" i="1"/>
  <c r="Z464" i="1"/>
  <c r="Z486" i="1"/>
  <c r="Y605" i="1"/>
  <c r="Z59" i="1"/>
  <c r="Z391" i="1"/>
  <c r="Y607" i="1"/>
  <c r="Y603" i="1"/>
  <c r="Z583" i="1"/>
  <c r="Z569" i="1"/>
  <c r="Z552" i="1"/>
  <c r="Z418" i="1"/>
  <c r="Z529" i="1"/>
  <c r="Z255" i="1"/>
  <c r="Z351" i="1"/>
  <c r="Z302" i="1"/>
  <c r="Z222" i="1"/>
  <c r="Z267" i="1"/>
  <c r="Z200" i="1"/>
  <c r="Z94" i="1"/>
  <c r="Z54" i="1"/>
  <c r="Z329" i="1"/>
  <c r="Z236" i="1"/>
  <c r="X606" i="1"/>
  <c r="Z515" i="1"/>
  <c r="Y604" i="1"/>
  <c r="Y606" i="1" s="1"/>
  <c r="Z281" i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<sst xmlns="http://schemas.openxmlformats.org/spreadsheetml/2006/main" count="2819" uniqueCount="1005">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</sst>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0.45833333333333331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250</v>
      </c>
      <c r="Y48" s="66">
        <f t="shared" ref="Y48:Y53" si="6">IFERROR(IF(X48="",0,CEILING((X48/$H48),1)*$H48),"")</f>
        <v>259.20000000000005</v>
      </c>
      <c r="Z48" s="67">
        <f>IFERROR(IF(Y48=0,"",ROUNDUP(Y48/H48,0)*0.02175),"")</f>
        <v>0.52200000000000002</v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261.11111111111109</v>
      </c>
      <c r="BN48" s="71">
        <f t="shared" ref="BN48:BN53" si="8">IFERROR(Y48*I48/H48,"0")</f>
        <v>270.72000000000003</v>
      </c>
      <c r="BO48" s="71">
        <f t="shared" ref="BO48:BO53" si="9">IFERROR(1/J48*(X48/H48),"0")</f>
        <v>0.41335978835978826</v>
      </c>
      <c r="BP48" s="71">
        <f t="shared" ref="BP48:BP53" si="10">IFERROR(1/J48*(Y48/H48),"0")</f>
        <v>0.4285714285714286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42</v>
      </c>
      <c r="Y50" s="66">
        <f t="shared" si="6"/>
        <v>44.8</v>
      </c>
      <c r="Z50" s="67">
        <f>IFERROR(IF(Y50=0,"",ROUNDUP(Y50/H50,0)*0.02175),"")</f>
        <v>8.6999999999999994E-2</v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43.800000000000004</v>
      </c>
      <c r="BN50" s="71">
        <f t="shared" si="8"/>
        <v>46.720000000000006</v>
      </c>
      <c r="BO50" s="71">
        <f t="shared" si="9"/>
        <v>6.6964285714285712E-2</v>
      </c>
      <c r="BP50" s="71">
        <f t="shared" si="10"/>
        <v>7.1428571428571425E-2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26.898148148148145</v>
      </c>
      <c r="Y54" s="75">
        <f>IFERROR(Y48/H48,"0")+IFERROR(Y49/H49,"0")+IFERROR(Y50/H50,"0")+IFERROR(Y51/H51,"0")+IFERROR(Y52/H52,"0")+IFERROR(Y53/H53,"0")</f>
        <v>28.000000000000004</v>
      </c>
      <c r="Z54" s="75">
        <f>IFERROR(IF(Z48="",0,Z48),"0")+IFERROR(IF(Z49="",0,Z49),"0")+IFERROR(IF(Z50="",0,Z50),"0")+IFERROR(IF(Z51="",0,Z51),"0")+IFERROR(IF(Z52="",0,Z52),"0")+IFERROR(IF(Z53="",0,Z53),"0")</f>
        <v>0.60899999999999999</v>
      </c>
      <c r="AA54" s="76"/>
      <c r="AB54" s="76"/>
      <c r="AC54" s="76"/>
    </row>
    <row r="55" spans="1:68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292</v>
      </c>
      <c r="Y55" s="75">
        <f>IFERROR(SUM(Y48:Y53),"0")</f>
        <v>304.00000000000006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101</v>
      </c>
      <c r="Y63" s="66">
        <f t="shared" ref="Y63:Y69" si="11">IFERROR(IF(X63="",0,CEILING((X63/$H63),1)*$H63),"")</f>
        <v>108</v>
      </c>
      <c r="Z63" s="67">
        <f>IFERROR(IF(Y63=0,"",ROUNDUP(Y63/H63,0)*0.02175),"")</f>
        <v>0.21749999999999997</v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105.48888888888888</v>
      </c>
      <c r="BN63" s="71">
        <f t="shared" ref="BN63:BN69" si="13">IFERROR(Y63*I63/H63,"0")</f>
        <v>112.8</v>
      </c>
      <c r="BO63" s="71">
        <f t="shared" ref="BO63:BO69" si="14">IFERROR(1/J63*(X63/H63),"0")</f>
        <v>0.16699735449735448</v>
      </c>
      <c r="BP63" s="71">
        <f t="shared" ref="BP63:BP69" si="15">IFERROR(1/J63*(Y63/H63),"0")</f>
        <v>0.17857142857142855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65</v>
      </c>
      <c r="Y68" s="66">
        <f t="shared" si="11"/>
        <v>68</v>
      </c>
      <c r="Z68" s="67">
        <f>IFERROR(IF(Y68=0,"",ROUNDUP(Y68/H68,0)*0.00902),"")</f>
        <v>0.15334</v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68.412499999999994</v>
      </c>
      <c r="BN68" s="71">
        <f t="shared" si="13"/>
        <v>71.569999999999993</v>
      </c>
      <c r="BO68" s="71">
        <f t="shared" si="14"/>
        <v>0.12310606060606061</v>
      </c>
      <c r="BP68" s="71">
        <f t="shared" si="15"/>
        <v>0.12878787878787878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25.601851851851851</v>
      </c>
      <c r="Y70" s="75">
        <f>IFERROR(Y63/H63,"0")+IFERROR(Y64/H64,"0")+IFERROR(Y65/H65,"0")+IFERROR(Y66/H66,"0")+IFERROR(Y67/H67,"0")+IFERROR(Y68/H68,"0")+IFERROR(Y69/H69,"0")</f>
        <v>27</v>
      </c>
      <c r="Z70" s="75">
        <f>IFERROR(IF(Z63="",0,Z63),"0")+IFERROR(IF(Z64="",0,Z64),"0")+IFERROR(IF(Z65="",0,Z65),"0")+IFERROR(IF(Z66="",0,Z66),"0")+IFERROR(IF(Z67="",0,Z67),"0")+IFERROR(IF(Z68="",0,Z68),"0")+IFERROR(IF(Z69="",0,Z69),"0")</f>
        <v>0.37083999999999995</v>
      </c>
      <c r="AA70" s="76"/>
      <c r="AB70" s="76"/>
      <c r="AC70" s="76"/>
    </row>
    <row r="71" spans="1:68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166</v>
      </c>
      <c r="Y71" s="75">
        <f>IFERROR(SUM(Y63:Y69),"0")</f>
        <v>176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312</v>
      </c>
      <c r="Y73" s="66">
        <f>IFERROR(IF(X73="",0,CEILING((X73/$H73),1)*$H73),"")</f>
        <v>313.20000000000005</v>
      </c>
      <c r="Z73" s="67">
        <f>IFERROR(IF(Y73=0,"",ROUNDUP(Y73/H73,0)*0.02175),"")</f>
        <v>0.63074999999999992</v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325.86666666666662</v>
      </c>
      <c r="BN73" s="71">
        <f>IFERROR(Y73*I73/H73,"0")</f>
        <v>327.12</v>
      </c>
      <c r="BO73" s="71">
        <f>IFERROR(1/J73*(X73/H73),"0")</f>
        <v>0.51587301587301582</v>
      </c>
      <c r="BP73" s="71">
        <f>IFERROR(1/J73*(Y73/H73),"0")</f>
        <v>0.5178571428571429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28.888888888888886</v>
      </c>
      <c r="Y77" s="75">
        <f>IFERROR(Y73/H73,"0")+IFERROR(Y74/H74,"0")+IFERROR(Y75/H75,"0")+IFERROR(Y76/H76,"0")</f>
        <v>29.000000000000004</v>
      </c>
      <c r="Z77" s="75">
        <f>IFERROR(IF(Z73="",0,Z73),"0")+IFERROR(IF(Z74="",0,Z74),"0")+IFERROR(IF(Z75="",0,Z75),"0")+IFERROR(IF(Z76="",0,Z76),"0")</f>
        <v>0.63074999999999992</v>
      </c>
      <c r="AA77" s="76"/>
      <c r="AB77" s="76"/>
      <c r="AC77" s="76"/>
    </row>
    <row r="78" spans="1:68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312</v>
      </c>
      <c r="Y78" s="75">
        <f>IFERROR(SUM(Y73:Y76),"0")</f>
        <v>313.20000000000005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9</v>
      </c>
      <c r="Y84" s="66">
        <f t="shared" si="16"/>
        <v>9</v>
      </c>
      <c r="Z84" s="67">
        <f>IFERROR(IF(Y84=0,"",ROUNDUP(Y84/H84,0)*0.00502),"")</f>
        <v>2.5100000000000001E-2</v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9.4999999999999982</v>
      </c>
      <c r="BN84" s="71">
        <f t="shared" si="18"/>
        <v>9.4999999999999982</v>
      </c>
      <c r="BO84" s="71">
        <f t="shared" si="19"/>
        <v>2.1367521367521368E-2</v>
      </c>
      <c r="BP84" s="71">
        <f t="shared" si="20"/>
        <v>2.1367521367521368E-2</v>
      </c>
    </row>
    <row r="85" spans="1:68" ht="27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10</v>
      </c>
      <c r="Y85" s="66">
        <f t="shared" si="16"/>
        <v>10.8</v>
      </c>
      <c r="Z85" s="67">
        <f>IFERROR(IF(Y85=0,"",ROUNDUP(Y85/H85,0)*0.00502),"")</f>
        <v>3.0120000000000001E-2</v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10.555555555555555</v>
      </c>
      <c r="BN85" s="71">
        <f t="shared" si="18"/>
        <v>11.4</v>
      </c>
      <c r="BO85" s="71">
        <f t="shared" si="19"/>
        <v>2.3741690408357077E-2</v>
      </c>
      <c r="BP85" s="71">
        <f t="shared" si="20"/>
        <v>2.5641025641025644E-2</v>
      </c>
    </row>
    <row r="86" spans="1:68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10.555555555555555</v>
      </c>
      <c r="Y86" s="75">
        <f>IFERROR(Y80/H80,"0")+IFERROR(Y81/H81,"0")+IFERROR(Y82/H82,"0")+IFERROR(Y83/H83,"0")+IFERROR(Y84/H84,"0")+IFERROR(Y85/H85,"0")</f>
        <v>11</v>
      </c>
      <c r="Z86" s="75">
        <f>IFERROR(IF(Z80="",0,Z80),"0")+IFERROR(IF(Z81="",0,Z81),"0")+IFERROR(IF(Z82="",0,Z82),"0")+IFERROR(IF(Z83="",0,Z83),"0")+IFERROR(IF(Z84="",0,Z84),"0")+IFERROR(IF(Z85="",0,Z85),"0")</f>
        <v>5.5220000000000005E-2</v>
      </c>
      <c r="AA86" s="76"/>
      <c r="AB86" s="76"/>
      <c r="AC86" s="76"/>
    </row>
    <row r="87" spans="1:68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19</v>
      </c>
      <c r="Y87" s="75">
        <f>IFERROR(SUM(Y80:Y85),"0")</f>
        <v>19.8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hidden="1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0</v>
      </c>
      <c r="Y90" s="66">
        <f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0</v>
      </c>
      <c r="BN90" s="71">
        <f>IFERROR(Y90*I90/H90,"0")</f>
        <v>0</v>
      </c>
      <c r="BO90" s="71">
        <f>IFERROR(1/J90*(X90/H90),"0")</f>
        <v>0</v>
      </c>
      <c r="BP90" s="71">
        <f>IFERROR(1/J90*(Y90/H90),"0")</f>
        <v>0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hidden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0</v>
      </c>
      <c r="Y94" s="75">
        <f>IFERROR(Y89/H89,"0")+IFERROR(Y90/H90,"0")+IFERROR(Y91/H91,"0")+IFERROR(Y92/H92,"0")+IFERROR(Y93/H93,"0")</f>
        <v>0</v>
      </c>
      <c r="Z94" s="75">
        <f>IFERROR(IF(Z89="",0,Z89),"0")+IFERROR(IF(Z90="",0,Z90),"0")+IFERROR(IF(Z91="",0,Z91),"0")+IFERROR(IF(Z92="",0,Z92),"0")+IFERROR(IF(Z93="",0,Z93),"0")</f>
        <v>0</v>
      </c>
      <c r="AA94" s="76"/>
      <c r="AB94" s="76"/>
      <c r="AC94" s="76"/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0</v>
      </c>
      <c r="Y95" s="75">
        <f>IFERROR(SUM(Y89:Y93),"0")</f>
        <v>0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67</v>
      </c>
      <c r="Y98" s="66">
        <f>IFERROR(IF(X98="",0,CEILING((X98/$H98),1)*$H98),"")</f>
        <v>67.2</v>
      </c>
      <c r="Z98" s="67">
        <f>IFERROR(IF(Y98=0,"",ROUNDUP(Y98/H98,0)*0.02175),"")</f>
        <v>0.17399999999999999</v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71.498571428571438</v>
      </c>
      <c r="BN98" s="71">
        <f>IFERROR(Y98*I98/H98,"0")</f>
        <v>71.712000000000003</v>
      </c>
      <c r="BO98" s="71">
        <f>IFERROR(1/J98*(X98/H98),"0")</f>
        <v>0.14243197278911565</v>
      </c>
      <c r="BP98" s="71">
        <f>IFERROR(1/J98*(Y98/H98),"0")</f>
        <v>0.14285714285714285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7.9761904761904763</v>
      </c>
      <c r="Y100" s="75">
        <f>IFERROR(Y97/H97,"0")+IFERROR(Y98/H98,"0")+IFERROR(Y99/H99,"0")</f>
        <v>8</v>
      </c>
      <c r="Z100" s="75">
        <f>IFERROR(IF(Z97="",0,Z97),"0")+IFERROR(IF(Z98="",0,Z98),"0")+IFERROR(IF(Z99="",0,Z99),"0")</f>
        <v>0.17399999999999999</v>
      </c>
      <c r="AA100" s="76"/>
      <c r="AB100" s="76"/>
      <c r="AC100" s="76"/>
    </row>
    <row r="101" spans="1:68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67</v>
      </c>
      <c r="Y101" s="75">
        <f>IFERROR(SUM(Y97:Y99),"0")</f>
        <v>67.2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476</v>
      </c>
      <c r="Y104" s="66">
        <f>IFERROR(IF(X104="",0,CEILING((X104/$H104),1)*$H104),"")</f>
        <v>486.00000000000006</v>
      </c>
      <c r="Z104" s="67">
        <f>IFERROR(IF(Y104=0,"",ROUNDUP(Y104/H104,0)*0.02175),"")</f>
        <v>0.9787499999999999</v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497.15555555555551</v>
      </c>
      <c r="BN104" s="71">
        <f>IFERROR(Y104*I104/H104,"0")</f>
        <v>507.59999999999997</v>
      </c>
      <c r="BO104" s="71">
        <f>IFERROR(1/J104*(X104/H104),"0")</f>
        <v>0.78703703703703687</v>
      </c>
      <c r="BP104" s="71">
        <f>IFERROR(1/J104*(Y104/H104),"0")</f>
        <v>0.80357142857142849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55</v>
      </c>
      <c r="Y106" s="66">
        <f>IFERROR(IF(X106="",0,CEILING((X106/$H106),1)*$H106),"")</f>
        <v>58.5</v>
      </c>
      <c r="Z106" s="67">
        <f>IFERROR(IF(Y106=0,"",ROUNDUP(Y106/H106,0)*0.00902),"")</f>
        <v>0.11726</v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57.56666666666667</v>
      </c>
      <c r="BN106" s="71">
        <f>IFERROR(Y106*I106/H106,"0")</f>
        <v>61.230000000000004</v>
      </c>
      <c r="BO106" s="71">
        <f>IFERROR(1/J106*(X106/H106),"0")</f>
        <v>9.2592592592592587E-2</v>
      </c>
      <c r="BP106" s="71">
        <f>IFERROR(1/J106*(Y106/H106),"0")</f>
        <v>9.8484848484848481E-2</v>
      </c>
    </row>
    <row r="107" spans="1:68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56.296296296296291</v>
      </c>
      <c r="Y107" s="75">
        <f>IFERROR(Y104/H104,"0")+IFERROR(Y105/H105,"0")+IFERROR(Y106/H106,"0")</f>
        <v>58</v>
      </c>
      <c r="Z107" s="75">
        <f>IFERROR(IF(Z104="",0,Z104),"0")+IFERROR(IF(Z105="",0,Z105),"0")+IFERROR(IF(Z106="",0,Z106),"0")</f>
        <v>1.0960099999999999</v>
      </c>
      <c r="AA107" s="76"/>
      <c r="AB107" s="76"/>
      <c r="AC107" s="76"/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531</v>
      </c>
      <c r="Y108" s="75">
        <f>IFERROR(SUM(Y104:Y106),"0")</f>
        <v>544.5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342</v>
      </c>
      <c r="Y111" s="66">
        <f>IFERROR(IF(X111="",0,CEILING((X111/$H111),1)*$H111),"")</f>
        <v>344.40000000000003</v>
      </c>
      <c r="Z111" s="67">
        <f>IFERROR(IF(Y111=0,"",ROUNDUP(Y111/H111,0)*0.02175),"")</f>
        <v>0.89174999999999993</v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364.96285714285716</v>
      </c>
      <c r="BN111" s="71">
        <f>IFERROR(Y111*I111/H111,"0")</f>
        <v>367.524</v>
      </c>
      <c r="BO111" s="71">
        <f>IFERROR(1/J111*(X111/H111),"0")</f>
        <v>0.72704081632653061</v>
      </c>
      <c r="BP111" s="71">
        <f>IFERROR(1/J111*(Y111/H111),"0")</f>
        <v>0.7321428571428571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162</v>
      </c>
      <c r="Y112" s="66">
        <f>IFERROR(IF(X112="",0,CEILING((X112/$H112),1)*$H112),"")</f>
        <v>162</v>
      </c>
      <c r="Z112" s="67">
        <f>IFERROR(IF(Y112=0,"",ROUNDUP(Y112/H112,0)*0.00753),"")</f>
        <v>0.45180000000000003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178.32</v>
      </c>
      <c r="BN112" s="71">
        <f>IFERROR(Y112*I112/H112,"0")</f>
        <v>178.32</v>
      </c>
      <c r="BO112" s="71">
        <f>IFERROR(1/J112*(X112/H112),"0")</f>
        <v>0.38461538461538458</v>
      </c>
      <c r="BP112" s="71">
        <f>IFERROR(1/J112*(Y112/H112),"0")</f>
        <v>0.38461538461538458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hidden="1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0</v>
      </c>
      <c r="Y114" s="66">
        <f>IFERROR(IF(X114="",0,CEILING((X114/$H114),1)*$H114),"")</f>
        <v>0</v>
      </c>
      <c r="Z114" s="67" t="str">
        <f>IFERROR(IF(Y114=0,"",ROUNDUP(Y114/H114,0)*0.00902),"")</f>
        <v/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0</v>
      </c>
      <c r="BN114" s="71">
        <f>IFERROR(Y114*I114/H114,"0")</f>
        <v>0</v>
      </c>
      <c r="BO114" s="71">
        <f>IFERROR(1/J114*(X114/H114),"0")</f>
        <v>0</v>
      </c>
      <c r="BP114" s="71">
        <f>IFERROR(1/J114*(Y114/H114),"0")</f>
        <v>0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100.71428571428571</v>
      </c>
      <c r="Y115" s="75">
        <f>IFERROR(Y110/H110,"0")+IFERROR(Y111/H111,"0")+IFERROR(Y112/H112,"0")+IFERROR(Y113/H113,"0")+IFERROR(Y114/H114,"0")</f>
        <v>101</v>
      </c>
      <c r="Z115" s="75">
        <f>IFERROR(IF(Z110="",0,Z110),"0")+IFERROR(IF(Z111="",0,Z111),"0")+IFERROR(IF(Z112="",0,Z112),"0")+IFERROR(IF(Z113="",0,Z113),"0")+IFERROR(IF(Z114="",0,Z114),"0")</f>
        <v>1.34355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504</v>
      </c>
      <c r="Y116" s="75">
        <f>IFERROR(SUM(Y110:Y114),"0")</f>
        <v>506.40000000000003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285</v>
      </c>
      <c r="Y120" s="66">
        <f>IFERROR(IF(X120="",0,CEILING((X120/$H120),1)*$H120),"")</f>
        <v>291.2</v>
      </c>
      <c r="Z120" s="67">
        <f>IFERROR(IF(Y120=0,"",ROUNDUP(Y120/H120,0)*0.02175),"")</f>
        <v>0.5655</v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297.21428571428572</v>
      </c>
      <c r="BN120" s="71">
        <f>IFERROR(Y120*I120/H120,"0")</f>
        <v>303.68</v>
      </c>
      <c r="BO120" s="71">
        <f>IFERROR(1/J120*(X120/H120),"0")</f>
        <v>0.45440051020408162</v>
      </c>
      <c r="BP120" s="71">
        <f>IFERROR(1/J120*(Y120/H120),"0")</f>
        <v>0.46428571428571425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114</v>
      </c>
      <c r="Y122" s="66">
        <f>IFERROR(IF(X122="",0,CEILING((X122/$H122),1)*$H122),"")</f>
        <v>117</v>
      </c>
      <c r="Z122" s="67">
        <f>IFERROR(IF(Y122=0,"",ROUNDUP(Y122/H122,0)*0.00902),"")</f>
        <v>0.23452000000000001</v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119.32</v>
      </c>
      <c r="BN122" s="71">
        <f>IFERROR(Y122*I122/H122,"0")</f>
        <v>122.46000000000001</v>
      </c>
      <c r="BO122" s="71">
        <f>IFERROR(1/J122*(X122/H122),"0")</f>
        <v>0.19191919191919191</v>
      </c>
      <c r="BP122" s="71">
        <f>IFERROR(1/J122*(Y122/H122),"0")</f>
        <v>0.19696969696969696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50.779761904761905</v>
      </c>
      <c r="Y124" s="75">
        <f>IFERROR(Y119/H119,"0")+IFERROR(Y120/H120,"0")+IFERROR(Y121/H121,"0")+IFERROR(Y122/H122,"0")+IFERROR(Y123/H123,"0")</f>
        <v>52</v>
      </c>
      <c r="Z124" s="75">
        <f>IFERROR(IF(Z119="",0,Z119),"0")+IFERROR(IF(Z120="",0,Z120),"0")+IFERROR(IF(Z121="",0,Z121),"0")+IFERROR(IF(Z122="",0,Z122),"0")+IFERROR(IF(Z123="",0,Z123),"0")</f>
        <v>0.80001999999999995</v>
      </c>
      <c r="AA124" s="76"/>
      <c r="AB124" s="76"/>
      <c r="AC124" s="76"/>
    </row>
    <row r="125" spans="1:68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399</v>
      </c>
      <c r="Y125" s="75">
        <f>IFERROR(SUM(Y119:Y123),"0")</f>
        <v>408.2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24</v>
      </c>
      <c r="Y127" s="66">
        <f>IFERROR(IF(X127="",0,CEILING((X127/$H127),1)*$H127),"")</f>
        <v>32.400000000000006</v>
      </c>
      <c r="Z127" s="67">
        <f>IFERROR(IF(Y127=0,"",ROUNDUP(Y127/H127,0)*0.02175),"")</f>
        <v>6.5250000000000002E-2</v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25.066666666666663</v>
      </c>
      <c r="BN127" s="71">
        <f>IFERROR(Y127*I127/H127,"0")</f>
        <v>33.840000000000003</v>
      </c>
      <c r="BO127" s="71">
        <f>IFERROR(1/J127*(X127/H127),"0")</f>
        <v>3.9682539682539673E-2</v>
      </c>
      <c r="BP127" s="71">
        <f>IFERROR(1/J127*(Y127/H127),"0")</f>
        <v>5.3571428571428575E-2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2.2222222222222219</v>
      </c>
      <c r="Y131" s="75">
        <f>IFERROR(Y127/H127,"0")+IFERROR(Y128/H128,"0")+IFERROR(Y129/H129,"0")+IFERROR(Y130/H130,"0")</f>
        <v>3.0000000000000004</v>
      </c>
      <c r="Z131" s="75">
        <f>IFERROR(IF(Z127="",0,Z127),"0")+IFERROR(IF(Z128="",0,Z128),"0")+IFERROR(IF(Z129="",0,Z129),"0")+IFERROR(IF(Z130="",0,Z130),"0")</f>
        <v>6.5250000000000002E-2</v>
      </c>
      <c r="AA131" s="76"/>
      <c r="AB131" s="76"/>
      <c r="AC131" s="76"/>
    </row>
    <row r="132" spans="1:68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24</v>
      </c>
      <c r="Y132" s="75">
        <f>IFERROR(SUM(Y127:Y130),"0")</f>
        <v>32.400000000000006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651</v>
      </c>
      <c r="Y135" s="66">
        <f t="shared" si="21"/>
        <v>655.20000000000005</v>
      </c>
      <c r="Z135" s="67">
        <f>IFERROR(IF(Y135=0,"",ROUNDUP(Y135/H135,0)*0.02175),"")</f>
        <v>1.6964999999999999</v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694.245</v>
      </c>
      <c r="BN135" s="71">
        <f t="shared" si="23"/>
        <v>698.72400000000005</v>
      </c>
      <c r="BO135" s="71">
        <f t="shared" si="24"/>
        <v>1.3839285714285714</v>
      </c>
      <c r="BP135" s="71">
        <f t="shared" si="25"/>
        <v>1.3928571428571428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hidden="1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0</v>
      </c>
      <c r="Y138" s="66">
        <f t="shared" si="21"/>
        <v>0</v>
      </c>
      <c r="Z138" s="67" t="str">
        <f>IFERROR(IF(Y138=0,"",ROUNDUP(Y138/H138,0)*0.00753),"")</f>
        <v/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0</v>
      </c>
      <c r="BN138" s="71">
        <f t="shared" si="23"/>
        <v>0</v>
      </c>
      <c r="BO138" s="71">
        <f t="shared" si="24"/>
        <v>0</v>
      </c>
      <c r="BP138" s="71">
        <f t="shared" si="25"/>
        <v>0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77.5</v>
      </c>
      <c r="Y141" s="75">
        <f>IFERROR(Y134/H134,"0")+IFERROR(Y135/H135,"0")+IFERROR(Y136/H136,"0")+IFERROR(Y137/H137,"0")+IFERROR(Y138/H138,"0")+IFERROR(Y139/H139,"0")+IFERROR(Y140/H140,"0")</f>
        <v>78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1.6964999999999999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651</v>
      </c>
      <c r="Y142" s="75">
        <f>IFERROR(SUM(Y134:Y140),"0")</f>
        <v>655.20000000000005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41</v>
      </c>
      <c r="Y192" s="66">
        <f t="shared" ref="Y192:Y199" si="26">IFERROR(IF(X192="",0,CEILING((X192/$H192),1)*$H192),"")</f>
        <v>42</v>
      </c>
      <c r="Z192" s="67">
        <f>IFERROR(IF(Y192=0,"",ROUNDUP(Y192/H192,0)*0.00753),"")</f>
        <v>7.5300000000000006E-2</v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43.538095238095231</v>
      </c>
      <c r="BN192" s="71">
        <f t="shared" ref="BN192:BN199" si="28">IFERROR(Y192*I192/H192,"0")</f>
        <v>44.599999999999994</v>
      </c>
      <c r="BO192" s="71">
        <f t="shared" ref="BO192:BO199" si="29">IFERROR(1/J192*(X192/H192),"0")</f>
        <v>6.2576312576312562E-2</v>
      </c>
      <c r="BP192" s="71">
        <f t="shared" ref="BP192:BP199" si="30">IFERROR(1/J192*(Y192/H192),"0")</f>
        <v>6.4102564102564097E-2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140</v>
      </c>
      <c r="Y194" s="66">
        <f t="shared" si="26"/>
        <v>142.80000000000001</v>
      </c>
      <c r="Z194" s="67">
        <f>IFERROR(IF(Y194=0,"",ROUNDUP(Y194/H194,0)*0.00753),"")</f>
        <v>0.25602000000000003</v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146.66666666666666</v>
      </c>
      <c r="BN194" s="71">
        <f t="shared" si="28"/>
        <v>149.6</v>
      </c>
      <c r="BO194" s="71">
        <f t="shared" si="29"/>
        <v>0.21367521367521364</v>
      </c>
      <c r="BP194" s="71">
        <f t="shared" si="30"/>
        <v>0.21794871794871795</v>
      </c>
    </row>
    <row r="195" spans="1:68" ht="27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51</v>
      </c>
      <c r="Y195" s="66">
        <f t="shared" si="26"/>
        <v>52.5</v>
      </c>
      <c r="Z195" s="67">
        <f>IFERROR(IF(Y195=0,"",ROUNDUP(Y195/H195,0)*0.00502),"")</f>
        <v>0.1255</v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54.157142857142858</v>
      </c>
      <c r="BN195" s="71">
        <f t="shared" si="28"/>
        <v>55.75</v>
      </c>
      <c r="BO195" s="71">
        <f t="shared" si="29"/>
        <v>0.10378510378510379</v>
      </c>
      <c r="BP195" s="71">
        <f t="shared" si="30"/>
        <v>0.10683760683760685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155</v>
      </c>
      <c r="Y197" s="66">
        <f t="shared" si="26"/>
        <v>155.4</v>
      </c>
      <c r="Z197" s="67">
        <f>IFERROR(IF(Y197=0,"",ROUNDUP(Y197/H197,0)*0.00502),"")</f>
        <v>0.37148000000000003</v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162.38095238095238</v>
      </c>
      <c r="BN197" s="71">
        <f t="shared" si="28"/>
        <v>162.80000000000001</v>
      </c>
      <c r="BO197" s="71">
        <f t="shared" si="29"/>
        <v>0.31542531542531543</v>
      </c>
      <c r="BP197" s="71">
        <f t="shared" si="30"/>
        <v>0.31623931623931628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141.1904761904762</v>
      </c>
      <c r="Y200" s="75">
        <f>IFERROR(Y192/H192,"0")+IFERROR(Y193/H193,"0")+IFERROR(Y194/H194,"0")+IFERROR(Y195/H195,"0")+IFERROR(Y196/H196,"0")+IFERROR(Y197/H197,"0")+IFERROR(Y198/H198,"0")+IFERROR(Y199/H199,"0")</f>
        <v>143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0.82830000000000004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387</v>
      </c>
      <c r="Y201" s="75">
        <f>IFERROR(SUM(Y192:Y199),"0")</f>
        <v>392.70000000000005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392</v>
      </c>
      <c r="Y214" s="66">
        <f t="shared" ref="Y214:Y221" si="31">IFERROR(IF(X214="",0,CEILING((X214/$H214),1)*$H214),"")</f>
        <v>394.20000000000005</v>
      </c>
      <c r="Z214" s="67">
        <f>IFERROR(IF(Y214=0,"",ROUNDUP(Y214/H214,0)*0.00902),"")</f>
        <v>0.65846000000000005</v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407.24444444444447</v>
      </c>
      <c r="BN214" s="71">
        <f t="shared" ref="BN214:BN221" si="33">IFERROR(Y214*I214/H214,"0")</f>
        <v>409.53000000000003</v>
      </c>
      <c r="BO214" s="71">
        <f t="shared" ref="BO214:BO221" si="34">IFERROR(1/J214*(X214/H214),"0")</f>
        <v>0.54994388327721655</v>
      </c>
      <c r="BP214" s="71">
        <f t="shared" ref="BP214:BP221" si="35">IFERROR(1/J214*(Y214/H214),"0")</f>
        <v>0.55303030303030309</v>
      </c>
    </row>
    <row r="215" spans="1:68" ht="27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209</v>
      </c>
      <c r="Y215" s="66">
        <f t="shared" si="31"/>
        <v>210.60000000000002</v>
      </c>
      <c r="Z215" s="67">
        <f>IFERROR(IF(Y215=0,"",ROUNDUP(Y215/H215,0)*0.00902),"")</f>
        <v>0.35177999999999998</v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217.12777777777777</v>
      </c>
      <c r="BN215" s="71">
        <f t="shared" si="33"/>
        <v>218.79000000000002</v>
      </c>
      <c r="BO215" s="71">
        <f t="shared" si="34"/>
        <v>0.2932098765432099</v>
      </c>
      <c r="BP215" s="71">
        <f t="shared" si="35"/>
        <v>0.29545454545454547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0</v>
      </c>
      <c r="Y217" s="66">
        <f t="shared" si="3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0</v>
      </c>
      <c r="BN217" s="71">
        <f t="shared" si="33"/>
        <v>0</v>
      </c>
      <c r="BO217" s="71">
        <f t="shared" si="34"/>
        <v>0</v>
      </c>
      <c r="BP217" s="71">
        <f t="shared" si="3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111.29629629629628</v>
      </c>
      <c r="Y222" s="75">
        <f>IFERROR(Y214/H214,"0")+IFERROR(Y215/H215,"0")+IFERROR(Y216/H216,"0")+IFERROR(Y217/H217,"0")+IFERROR(Y218/H218,"0")+IFERROR(Y219/H219,"0")+IFERROR(Y220/H220,"0")+IFERROR(Y221/H221,"0")</f>
        <v>112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1.01024</v>
      </c>
      <c r="AA222" s="76"/>
      <c r="AB222" s="76"/>
      <c r="AC222" s="76"/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601</v>
      </c>
      <c r="Y223" s="75">
        <f>IFERROR(SUM(Y214:Y221),"0")</f>
        <v>604.80000000000007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hidden="1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0</v>
      </c>
      <c r="Y226" s="66">
        <f t="shared" si="36"/>
        <v>0</v>
      </c>
      <c r="Z226" s="67" t="str">
        <f>IFERROR(IF(Y226=0,"",ROUNDUP(Y226/H226,0)*0.02175),"")</f>
        <v/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0</v>
      </c>
      <c r="BN226" s="71">
        <f t="shared" si="38"/>
        <v>0</v>
      </c>
      <c r="BO226" s="71">
        <f t="shared" si="39"/>
        <v>0</v>
      </c>
      <c r="BP226" s="71">
        <f t="shared" si="40"/>
        <v>0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376</v>
      </c>
      <c r="Y228" s="66">
        <f t="shared" si="36"/>
        <v>382.79999999999995</v>
      </c>
      <c r="Z228" s="67">
        <f>IFERROR(IF(Y228=0,"",ROUNDUP(Y228/H228,0)*0.02175),"")</f>
        <v>0.95699999999999996</v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400.37517241379311</v>
      </c>
      <c r="BN228" s="71">
        <f t="shared" si="38"/>
        <v>407.61599999999999</v>
      </c>
      <c r="BO228" s="71">
        <f t="shared" si="39"/>
        <v>0.77175697865353032</v>
      </c>
      <c r="BP228" s="71">
        <f t="shared" si="40"/>
        <v>0.7857142857142857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86</v>
      </c>
      <c r="Y229" s="66">
        <f t="shared" si="36"/>
        <v>86.399999999999991</v>
      </c>
      <c r="Z229" s="67">
        <f t="shared" ref="Z229:Z235" si="41">IFERROR(IF(Y229=0,"",ROUNDUP(Y229/H229,0)*0.00753),"")</f>
        <v>0.27107999999999999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96.391666666666666</v>
      </c>
      <c r="BN229" s="71">
        <f t="shared" si="38"/>
        <v>96.839999999999989</v>
      </c>
      <c r="BO229" s="71">
        <f t="shared" si="39"/>
        <v>0.22970085470085472</v>
      </c>
      <c r="BP229" s="71">
        <f t="shared" si="40"/>
        <v>0.23076923076923075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163</v>
      </c>
      <c r="Y231" s="66">
        <f t="shared" si="36"/>
        <v>163.19999999999999</v>
      </c>
      <c r="Z231" s="67">
        <f t="shared" si="41"/>
        <v>0.51204000000000005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181.47333333333333</v>
      </c>
      <c r="BN231" s="71">
        <f t="shared" si="38"/>
        <v>181.696</v>
      </c>
      <c r="BO231" s="71">
        <f t="shared" si="39"/>
        <v>0.43536324786324787</v>
      </c>
      <c r="BP231" s="71">
        <f t="shared" si="40"/>
        <v>0.4358974358974359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213</v>
      </c>
      <c r="Y232" s="66">
        <f t="shared" si="36"/>
        <v>213.6</v>
      </c>
      <c r="Z232" s="67">
        <f t="shared" si="41"/>
        <v>0.67017000000000004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237.14000000000004</v>
      </c>
      <c r="BN232" s="71">
        <f t="shared" si="38"/>
        <v>237.80799999999999</v>
      </c>
      <c r="BO232" s="71">
        <f t="shared" si="39"/>
        <v>0.56891025641025639</v>
      </c>
      <c r="BP232" s="71">
        <f t="shared" si="40"/>
        <v>0.57051282051282048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151</v>
      </c>
      <c r="Y234" s="66">
        <f t="shared" si="36"/>
        <v>151.19999999999999</v>
      </c>
      <c r="Z234" s="67">
        <f t="shared" si="41"/>
        <v>0.47439000000000003</v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168.11333333333334</v>
      </c>
      <c r="BN234" s="71">
        <f t="shared" si="38"/>
        <v>168.33600000000001</v>
      </c>
      <c r="BO234" s="71">
        <f t="shared" si="39"/>
        <v>0.40331196581196582</v>
      </c>
      <c r="BP234" s="71">
        <f t="shared" si="40"/>
        <v>0.40384615384615385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194</v>
      </c>
      <c r="Y235" s="66">
        <f t="shared" si="36"/>
        <v>194.4</v>
      </c>
      <c r="Z235" s="67">
        <f t="shared" si="41"/>
        <v>0.60992999999999997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216.47166666666669</v>
      </c>
      <c r="BN235" s="71">
        <f t="shared" si="38"/>
        <v>216.91800000000001</v>
      </c>
      <c r="BO235" s="71">
        <f t="shared" si="39"/>
        <v>0.51816239316239321</v>
      </c>
      <c r="BP235" s="71">
        <f t="shared" si="40"/>
        <v>0.51923076923076916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379.46839080459779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381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3.4946099999999998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1183</v>
      </c>
      <c r="Y237" s="75">
        <f>IFERROR(SUM(Y225:Y235),"0")</f>
        <v>1191.5999999999999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31</v>
      </c>
      <c r="Y241" s="66">
        <f>IFERROR(IF(X241="",0,CEILING((X241/$H241),1)*$H241),"")</f>
        <v>31.2</v>
      </c>
      <c r="Z241" s="67">
        <f>IFERROR(IF(Y241=0,"",ROUNDUP(Y241/H241,0)*0.00753),"")</f>
        <v>9.7890000000000005E-2</v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34.513333333333335</v>
      </c>
      <c r="BN241" s="71">
        <f>IFERROR(Y241*I241/H241,"0")</f>
        <v>34.736000000000004</v>
      </c>
      <c r="BO241" s="71">
        <f>IFERROR(1/J241*(X241/H241),"0")</f>
        <v>8.279914529914531E-2</v>
      </c>
      <c r="BP241" s="71">
        <f>IFERROR(1/J241*(Y241/H241),"0")</f>
        <v>8.3333333333333329E-2</v>
      </c>
    </row>
    <row r="242" spans="1:68" ht="27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14</v>
      </c>
      <c r="Y242" s="66">
        <f>IFERROR(IF(X242="",0,CEILING((X242/$H242),1)*$H242),"")</f>
        <v>14.399999999999999</v>
      </c>
      <c r="Z242" s="67">
        <f>IFERROR(IF(Y242=0,"",ROUNDUP(Y242/H242,0)*0.00753),"")</f>
        <v>4.5179999999999998E-2</v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15.586666666666668</v>
      </c>
      <c r="BN242" s="71">
        <f>IFERROR(Y242*I242/H242,"0")</f>
        <v>16.032</v>
      </c>
      <c r="BO242" s="71">
        <f>IFERROR(1/J242*(X242/H242),"0")</f>
        <v>3.7393162393162399E-2</v>
      </c>
      <c r="BP242" s="71">
        <f>IFERROR(1/J242*(Y242/H242),"0")</f>
        <v>3.8461538461538464E-2</v>
      </c>
    </row>
    <row r="243" spans="1:68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18.75</v>
      </c>
      <c r="Y243" s="75">
        <f>IFERROR(Y239/H239,"0")+IFERROR(Y240/H240,"0")+IFERROR(Y241/H241,"0")+IFERROR(Y242/H242,"0")</f>
        <v>19</v>
      </c>
      <c r="Z243" s="75">
        <f>IFERROR(IF(Z239="",0,Z239),"0")+IFERROR(IF(Z240="",0,Z240),"0")+IFERROR(IF(Z241="",0,Z241),"0")+IFERROR(IF(Z242="",0,Z242),"0")</f>
        <v>0.14307</v>
      </c>
      <c r="AA243" s="76"/>
      <c r="AB243" s="76"/>
      <c r="AC243" s="76"/>
    </row>
    <row r="244" spans="1:68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45</v>
      </c>
      <c r="Y244" s="75">
        <f>IFERROR(SUM(Y239:Y242),"0")</f>
        <v>45.599999999999994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18</v>
      </c>
      <c r="Y251" s="66">
        <f t="shared" si="42"/>
        <v>23.2</v>
      </c>
      <c r="Z251" s="67">
        <f>IFERROR(IF(Y251=0,"",ROUNDUP(Y251/H251,0)*0.02175),"")</f>
        <v>4.3499999999999997E-2</v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18.744827586206895</v>
      </c>
      <c r="BN251" s="71">
        <f t="shared" si="44"/>
        <v>24.159999999999997</v>
      </c>
      <c r="BO251" s="71">
        <f t="shared" si="45"/>
        <v>2.7709359605911327E-2</v>
      </c>
      <c r="BP251" s="71">
        <f t="shared" si="46"/>
        <v>3.5714285714285712E-2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1.5517241379310345</v>
      </c>
      <c r="Y255" s="75">
        <f>IFERROR(Y247/H247,"0")+IFERROR(Y248/H248,"0")+IFERROR(Y249/H249,"0")+IFERROR(Y250/H250,"0")+IFERROR(Y251/H251,"0")+IFERROR(Y252/H252,"0")+IFERROR(Y253/H253,"0")+IFERROR(Y254/H254,"0")</f>
        <v>2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6"/>
      <c r="AB255" s="76"/>
      <c r="AC255" s="76"/>
    </row>
    <row r="256" spans="1:68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18</v>
      </c>
      <c r="Y256" s="75">
        <f>IFERROR(SUM(Y247:Y254),"0")</f>
        <v>23.2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hidden="1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0</v>
      </c>
      <c r="Y260" s="66">
        <f t="shared" si="47"/>
        <v>0</v>
      </c>
      <c r="Z260" s="67" t="str">
        <f>IFERROR(IF(Y260=0,"",ROUNDUP(Y260/H260,0)*0.02175),"")</f>
        <v/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0</v>
      </c>
      <c r="BN260" s="71">
        <f t="shared" si="49"/>
        <v>0</v>
      </c>
      <c r="BO260" s="71">
        <f t="shared" si="50"/>
        <v>0</v>
      </c>
      <c r="BP260" s="71">
        <f t="shared" si="51"/>
        <v>0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hidden="1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</v>
      </c>
      <c r="Y267" s="75">
        <f>IFERROR(Y259/H259,"0")+IFERROR(Y260/H260,"0")+IFERROR(Y261/H261,"0")+IFERROR(Y262/H262,"0")+IFERROR(Y263/H263,"0")+IFERROR(Y264/H264,"0")+IFERROR(Y265/H265,"0")+IFERROR(Y266/H266,"0")</f>
        <v>0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6"/>
      <c r="AB267" s="76"/>
      <c r="AC267" s="76"/>
    </row>
    <row r="268" spans="1:68" hidden="1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0</v>
      </c>
      <c r="Y268" s="75">
        <f>IFERROR(SUM(Y259:Y266),"0")</f>
        <v>0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79</v>
      </c>
      <c r="Y299" s="66">
        <f>IFERROR(IF(X299="",0,CEILING((X299/$H299),1)*$H299),"")</f>
        <v>79.2</v>
      </c>
      <c r="Z299" s="67">
        <f>IFERROR(IF(Y299=0,"",ROUNDUP(Y299/H299,0)*0.00753),"")</f>
        <v>0.24849000000000002</v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87.953333333333347</v>
      </c>
      <c r="BN299" s="71">
        <f>IFERROR(Y299*I299/H299,"0")</f>
        <v>88.176000000000016</v>
      </c>
      <c r="BO299" s="71">
        <f>IFERROR(1/J299*(X299/H299),"0")</f>
        <v>0.21100427350427353</v>
      </c>
      <c r="BP299" s="71">
        <f>IFERROR(1/J299*(Y299/H299),"0")</f>
        <v>0.21153846153846154</v>
      </c>
    </row>
    <row r="300" spans="1:68" ht="27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126</v>
      </c>
      <c r="Y300" s="66">
        <f>IFERROR(IF(X300="",0,CEILING((X300/$H300),1)*$H300),"")</f>
        <v>127.19999999999999</v>
      </c>
      <c r="Z300" s="67">
        <f>IFERROR(IF(Y300=0,"",ROUNDUP(Y300/H300,0)*0.00753),"")</f>
        <v>0.39909</v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136.50000000000003</v>
      </c>
      <c r="BN300" s="71">
        <f>IFERROR(Y300*I300/H300,"0")</f>
        <v>137.79999999999998</v>
      </c>
      <c r="BO300" s="71">
        <f>IFERROR(1/J300*(X300/H300),"0")</f>
        <v>0.33653846153846151</v>
      </c>
      <c r="BP300" s="71">
        <f>IFERROR(1/J300*(Y300/H300),"0")</f>
        <v>0.33974358974358976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85.416666666666671</v>
      </c>
      <c r="Y302" s="75">
        <f>IFERROR(Y297/H297,"0")+IFERROR(Y298/H298,"0")+IFERROR(Y299/H299,"0")+IFERROR(Y300/H300,"0")+IFERROR(Y301/H301,"0")</f>
        <v>86</v>
      </c>
      <c r="Z302" s="75">
        <f>IFERROR(IF(Z297="",0,Z297),"0")+IFERROR(IF(Z298="",0,Z298),"0")+IFERROR(IF(Z299="",0,Z299),"0")+IFERROR(IF(Z300="",0,Z300),"0")+IFERROR(IF(Z301="",0,Z301),"0")</f>
        <v>0.64758000000000004</v>
      </c>
      <c r="AA302" s="76"/>
      <c r="AB302" s="76"/>
      <c r="AC302" s="76"/>
    </row>
    <row r="303" spans="1:68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205</v>
      </c>
      <c r="Y303" s="75">
        <f>IFERROR(SUM(Y297:Y301),"0")</f>
        <v>206.39999999999998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hidden="1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0</v>
      </c>
      <c r="Y321" s="66">
        <f t="shared" ref="Y321:Y328" si="57">IFERROR(IF(X321="",0,CEILING((X321/$H321),1)*$H321),"")</f>
        <v>0</v>
      </c>
      <c r="Z321" s="67" t="str">
        <f>IFERROR(IF(Y321=0,"",ROUNDUP(Y321/H321,0)*0.02175),"")</f>
        <v/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0</v>
      </c>
      <c r="BN321" s="71">
        <f t="shared" ref="BN321:BN328" si="59">IFERROR(Y321*I321/H321,"0")</f>
        <v>0</v>
      </c>
      <c r="BO321" s="71">
        <f t="shared" ref="BO321:BO328" si="60">IFERROR(1/J321*(X321/H321),"0")</f>
        <v>0</v>
      </c>
      <c r="BP321" s="71">
        <f t="shared" ref="BP321:BP328" si="61">IFERROR(1/J321*(Y321/H321),"0")</f>
        <v>0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hidden="1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0</v>
      </c>
      <c r="Y323" s="66">
        <f t="shared" si="57"/>
        <v>0</v>
      </c>
      <c r="Z323" s="67" t="str">
        <f>IFERROR(IF(Y323=0,"",ROUNDUP(Y323/H323,0)*0.02175),"")</f>
        <v/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0</v>
      </c>
      <c r="BN323" s="71">
        <f t="shared" si="59"/>
        <v>0</v>
      </c>
      <c r="BO323" s="71">
        <f t="shared" si="60"/>
        <v>0</v>
      </c>
      <c r="BP323" s="71">
        <f t="shared" si="61"/>
        <v>0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hidden="1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0</v>
      </c>
      <c r="Y329" s="75">
        <f>IFERROR(Y321/H321,"0")+IFERROR(Y322/H322,"0")+IFERROR(Y323/H323,"0")+IFERROR(Y324/H324,"0")+IFERROR(Y325/H325,"0")+IFERROR(Y326/H326,"0")+IFERROR(Y327/H327,"0")+IFERROR(Y328/H328,"0")</f>
        <v>0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6"/>
      <c r="AB329" s="76"/>
      <c r="AC329" s="76"/>
    </row>
    <row r="330" spans="1:68" hidden="1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0</v>
      </c>
      <c r="Y330" s="75">
        <f>IFERROR(SUM(Y321:Y328),"0")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15</v>
      </c>
      <c r="Y332" s="66">
        <f>IFERROR(IF(X332="",0,CEILING((X332/$H332),1)*$H332),"")</f>
        <v>16.8</v>
      </c>
      <c r="Z332" s="67">
        <f>IFERROR(IF(Y332=0,"",ROUNDUP(Y332/H332,0)*0.00753),"")</f>
        <v>3.0120000000000001E-2</v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15.928571428571429</v>
      </c>
      <c r="BN332" s="71">
        <f>IFERROR(Y332*I332/H332,"0")</f>
        <v>17.84</v>
      </c>
      <c r="BO332" s="71">
        <f>IFERROR(1/J332*(X332/H332),"0")</f>
        <v>2.2893772893772892E-2</v>
      </c>
      <c r="BP332" s="71">
        <f>IFERROR(1/J332*(Y332/H332),"0")</f>
        <v>2.564102564102564E-2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3.5714285714285712</v>
      </c>
      <c r="Y336" s="75">
        <f>IFERROR(Y332/H332,"0")+IFERROR(Y333/H333,"0")+IFERROR(Y334/H334,"0")+IFERROR(Y335/H335,"0")</f>
        <v>4</v>
      </c>
      <c r="Z336" s="75">
        <f>IFERROR(IF(Z332="",0,Z332),"0")+IFERROR(IF(Z333="",0,Z333),"0")+IFERROR(IF(Z334="",0,Z334),"0")+IFERROR(IF(Z335="",0,Z335),"0")</f>
        <v>3.0120000000000001E-2</v>
      </c>
      <c r="AA336" s="76"/>
      <c r="AB336" s="76"/>
      <c r="AC336" s="76"/>
    </row>
    <row r="337" spans="1:68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15</v>
      </c>
      <c r="Y337" s="75">
        <f>IFERROR(SUM(Y332:Y335),"0")</f>
        <v>16.8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hidden="1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IFERROR(IF(Y348=0,"",ROUNDUP(Y348/H348,0)*0.02175),"")</f>
        <v/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ht="27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365</v>
      </c>
      <c r="Y349" s="66">
        <f>IFERROR(IF(X349="",0,CEILING((X349/$H349),1)*$H349),"")</f>
        <v>366.59999999999997</v>
      </c>
      <c r="Z349" s="67">
        <f>IFERROR(IF(Y349=0,"",ROUNDUP(Y349/H349,0)*0.02175),"")</f>
        <v>1.0222499999999999</v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391.39230769230772</v>
      </c>
      <c r="BN349" s="71">
        <f>IFERROR(Y349*I349/H349,"0")</f>
        <v>393.108</v>
      </c>
      <c r="BO349" s="71">
        <f>IFERROR(1/J349*(X349/H349),"0")</f>
        <v>0.83562271062271054</v>
      </c>
      <c r="BP349" s="71">
        <f>IFERROR(1/J349*(Y349/H349),"0")</f>
        <v>0.83928571428571419</v>
      </c>
    </row>
    <row r="350" spans="1:68" ht="16.5" hidden="1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0</v>
      </c>
      <c r="Y350" s="66">
        <f>IFERROR(IF(X350="",0,CEILING((X350/$H350),1)*$H350),"")</f>
        <v>0</v>
      </c>
      <c r="Z350" s="67" t="str">
        <f>IFERROR(IF(Y350=0,"",ROUNDUP(Y350/H350,0)*0.02175),"")</f>
        <v/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0</v>
      </c>
      <c r="BN350" s="71">
        <f>IFERROR(Y350*I350/H350,"0")</f>
        <v>0</v>
      </c>
      <c r="BO350" s="71">
        <f>IFERROR(1/J350*(X350/H350),"0")</f>
        <v>0</v>
      </c>
      <c r="BP350" s="71">
        <f>IFERROR(1/J350*(Y350/H350),"0")</f>
        <v>0</v>
      </c>
    </row>
    <row r="351" spans="1:68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46.794871794871796</v>
      </c>
      <c r="Y351" s="75">
        <f>IFERROR(Y348/H348,"0")+IFERROR(Y349/H349,"0")+IFERROR(Y350/H350,"0")</f>
        <v>47</v>
      </c>
      <c r="Z351" s="75">
        <f>IFERROR(IF(Z348="",0,Z348),"0")+IFERROR(IF(Z349="",0,Z349),"0")+IFERROR(IF(Z350="",0,Z350),"0")</f>
        <v>1.0222499999999999</v>
      </c>
      <c r="AA351" s="76"/>
      <c r="AB351" s="76"/>
      <c r="AC351" s="76"/>
    </row>
    <row r="352" spans="1:68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365</v>
      </c>
      <c r="Y352" s="75">
        <f>IFERROR(SUM(Y348:Y350),"0")</f>
        <v>366.59999999999997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56</v>
      </c>
      <c r="Y356" s="66">
        <f>IFERROR(IF(X356="",0,CEILING((X356/$H356),1)*$H356),"")</f>
        <v>56.099999999999994</v>
      </c>
      <c r="Z356" s="67">
        <f>IFERROR(IF(Y356=0,"",ROUNDUP(Y356/H356,0)*0.00753),"")</f>
        <v>0.16566</v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65.333333333333329</v>
      </c>
      <c r="BN356" s="71">
        <f>IFERROR(Y356*I356/H356,"0")</f>
        <v>65.45</v>
      </c>
      <c r="BO356" s="71">
        <f>IFERROR(1/J356*(X356/H356),"0")</f>
        <v>0.14077425842131724</v>
      </c>
      <c r="BP356" s="71">
        <f>IFERROR(1/J356*(Y356/H356),"0")</f>
        <v>0.14102564102564102</v>
      </c>
    </row>
    <row r="357" spans="1:68" ht="27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47</v>
      </c>
      <c r="Y357" s="66">
        <f>IFERROR(IF(X357="",0,CEILING((X357/$H357),1)*$H357),"")</f>
        <v>48.449999999999996</v>
      </c>
      <c r="Z357" s="67">
        <f>IFERROR(IF(Y357=0,"",ROUNDUP(Y357/H357,0)*0.00753),"")</f>
        <v>0.14307</v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53.450980392156858</v>
      </c>
      <c r="BN357" s="71">
        <f>IFERROR(Y357*I357/H357,"0")</f>
        <v>55.1</v>
      </c>
      <c r="BO357" s="71">
        <f>IFERROR(1/J357*(X357/H357),"0")</f>
        <v>0.11814982403217698</v>
      </c>
      <c r="BP357" s="71">
        <f>IFERROR(1/J357*(Y357/H357),"0")</f>
        <v>0.12179487179487179</v>
      </c>
    </row>
    <row r="358" spans="1:68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40.392156862745097</v>
      </c>
      <c r="Y358" s="75">
        <f>IFERROR(Y354/H354,"0")+IFERROR(Y355/H355,"0")+IFERROR(Y356/H356,"0")+IFERROR(Y357/H357,"0")</f>
        <v>41</v>
      </c>
      <c r="Z358" s="75">
        <f>IFERROR(IF(Z354="",0,Z354),"0")+IFERROR(IF(Z355="",0,Z355),"0")+IFERROR(IF(Z356="",0,Z356),"0")+IFERROR(IF(Z357="",0,Z357),"0")</f>
        <v>0.30873</v>
      </c>
      <c r="AA358" s="76"/>
      <c r="AB358" s="76"/>
      <c r="AC358" s="76"/>
    </row>
    <row r="359" spans="1:68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103</v>
      </c>
      <c r="Y359" s="75">
        <f>IFERROR(SUM(Y354:Y357),"0")</f>
        <v>104.54999999999998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15</v>
      </c>
      <c r="Y368" s="66">
        <f>IFERROR(IF(X368="",0,CEILING((X368/$H368),1)*$H368),"")</f>
        <v>16.2</v>
      </c>
      <c r="Z368" s="67">
        <f>IFERROR(IF(Y368=0,"",ROUNDUP(Y368/H368,0)*0.00753),"")</f>
        <v>6.7769999999999997E-2</v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17.066666666666666</v>
      </c>
      <c r="BN368" s="71">
        <f>IFERROR(Y368*I368/H368,"0")</f>
        <v>18.431999999999999</v>
      </c>
      <c r="BO368" s="71">
        <f>IFERROR(1/J368*(X368/H368),"0")</f>
        <v>5.3418803418803423E-2</v>
      </c>
      <c r="BP368" s="71">
        <f>IFERROR(1/J368*(Y368/H368),"0")</f>
        <v>5.7692307692307689E-2</v>
      </c>
    </row>
    <row r="369" spans="1:68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8.3333333333333339</v>
      </c>
      <c r="Y369" s="75">
        <f>IFERROR(Y368/H368,"0")</f>
        <v>9</v>
      </c>
      <c r="Z369" s="75">
        <f>IFERROR(IF(Z368="",0,Z368),"0")</f>
        <v>6.7769999999999997E-2</v>
      </c>
      <c r="AA369" s="76"/>
      <c r="AB369" s="76"/>
      <c r="AC369" s="76"/>
    </row>
    <row r="370" spans="1:68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15</v>
      </c>
      <c r="Y370" s="75">
        <f>IFERROR(SUM(Y368:Y368),"0")</f>
        <v>16.2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344</v>
      </c>
      <c r="Y380" s="66">
        <f t="shared" ref="Y380:Y390" si="67">IFERROR(IF(X380="",0,CEILING((X380/$H380),1)*$H380),"")</f>
        <v>345</v>
      </c>
      <c r="Z380" s="67">
        <f>IFERROR(IF(Y380=0,"",ROUNDUP(Y380/H380,0)*0.02175),"")</f>
        <v>0.50024999999999997</v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355.00799999999998</v>
      </c>
      <c r="BN380" s="71">
        <f t="shared" ref="BN380:BN390" si="69">IFERROR(Y380*I380/H380,"0")</f>
        <v>356.04</v>
      </c>
      <c r="BO380" s="71">
        <f t="shared" ref="BO380:BO390" si="70">IFERROR(1/J380*(X380/H380),"0")</f>
        <v>0.47777777777777775</v>
      </c>
      <c r="BP380" s="71">
        <f t="shared" ref="BP380:BP390" si="71">IFERROR(1/J380*(Y380/H380),"0")</f>
        <v>0.47916666666666663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628</v>
      </c>
      <c r="Y382" s="66">
        <f t="shared" si="67"/>
        <v>630</v>
      </c>
      <c r="Z382" s="67">
        <f>IFERROR(IF(Y382=0,"",ROUNDUP(Y382/H382,0)*0.02175),"")</f>
        <v>0.91349999999999998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648.096</v>
      </c>
      <c r="BN382" s="71">
        <f t="shared" si="69"/>
        <v>650.16</v>
      </c>
      <c r="BO382" s="71">
        <f t="shared" si="70"/>
        <v>0.87222222222222223</v>
      </c>
      <c r="BP382" s="71">
        <f t="shared" si="71"/>
        <v>0.875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hidden="1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0</v>
      </c>
      <c r="Y386" s="66">
        <f t="shared" si="67"/>
        <v>0</v>
      </c>
      <c r="Z386" s="67" t="str">
        <f>IFERROR(IF(Y386=0,"",ROUNDUP(Y386/H386,0)*0.02175),"")</f>
        <v/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0</v>
      </c>
      <c r="BN386" s="71">
        <f t="shared" si="69"/>
        <v>0</v>
      </c>
      <c r="BO386" s="71">
        <f t="shared" si="70"/>
        <v>0</v>
      </c>
      <c r="BP386" s="71">
        <f t="shared" si="71"/>
        <v>0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64.8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65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1.4137499999999998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972</v>
      </c>
      <c r="Y392" s="75">
        <f>IFERROR(SUM(Y380:Y390),"0")</f>
        <v>975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505</v>
      </c>
      <c r="Y394" s="66">
        <f>IFERROR(IF(X394="",0,CEILING((X394/$H394),1)*$H394),"")</f>
        <v>510</v>
      </c>
      <c r="Z394" s="67">
        <f>IFERROR(IF(Y394=0,"",ROUNDUP(Y394/H394,0)*0.02175),"")</f>
        <v>0.73949999999999994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521.16000000000008</v>
      </c>
      <c r="BN394" s="71">
        <f>IFERROR(Y394*I394/H394,"0")</f>
        <v>526.32000000000005</v>
      </c>
      <c r="BO394" s="71">
        <f>IFERROR(1/J394*(X394/H394),"0")</f>
        <v>0.70138888888888884</v>
      </c>
      <c r="BP394" s="71">
        <f>IFERROR(1/J394*(Y394/H394),"0")</f>
        <v>0.70833333333333326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33.666666666666664</v>
      </c>
      <c r="Y396" s="75">
        <f>IFERROR(Y394/H394,"0")+IFERROR(Y395/H395,"0")</f>
        <v>34</v>
      </c>
      <c r="Z396" s="75">
        <f>IFERROR(IF(Z394="",0,Z394),"0")+IFERROR(IF(Z395="",0,Z395),"0")</f>
        <v>0.73949999999999994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505</v>
      </c>
      <c r="Y397" s="75">
        <f>IFERROR(SUM(Y394:Y395),"0")</f>
        <v>510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hidden="1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0</v>
      </c>
      <c r="Y401" s="66">
        <f>IFERROR(IF(X401="",0,CEILING((X401/$H401),1)*$H401),"")</f>
        <v>0</v>
      </c>
      <c r="Z401" s="67" t="str">
        <f>IFERROR(IF(Y401=0,"",ROUNDUP(Y401/H401,0)*0.02175),"")</f>
        <v/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0</v>
      </c>
      <c r="BN401" s="71">
        <f>IFERROR(Y401*I401/H401,"0")</f>
        <v>0</v>
      </c>
      <c r="BO401" s="71">
        <f>IFERROR(1/J401*(X401/H401),"0")</f>
        <v>0</v>
      </c>
      <c r="BP401" s="71">
        <f>IFERROR(1/J401*(Y401/H401),"0")</f>
        <v>0</v>
      </c>
    </row>
    <row r="402" spans="1:68" hidden="1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0</v>
      </c>
      <c r="Y402" s="75">
        <f>IFERROR(Y399/H399,"0")+IFERROR(Y400/H400,"0")+IFERROR(Y401/H401,"0")</f>
        <v>0</v>
      </c>
      <c r="Z402" s="75">
        <f>IFERROR(IF(Z399="",0,Z399),"0")+IFERROR(IF(Z400="",0,Z400),"0")+IFERROR(IF(Z401="",0,Z401),"0")</f>
        <v>0</v>
      </c>
      <c r="AA402" s="76"/>
      <c r="AB402" s="76"/>
      <c r="AC402" s="76"/>
    </row>
    <row r="403" spans="1:68" hidden="1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0</v>
      </c>
      <c r="Y403" s="75">
        <f>IFERROR(SUM(Y399:Y401),"0")</f>
        <v>0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hidden="1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0</v>
      </c>
      <c r="Y405" s="66">
        <f>IFERROR(IF(X405="",0,CEILING((X405/$H405),1)*$H405),"")</f>
        <v>0</v>
      </c>
      <c r="Z405" s="67" t="str">
        <f>IFERROR(IF(Y405=0,"",ROUNDUP(Y405/H405,0)*0.02175),"")</f>
        <v/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0</v>
      </c>
      <c r="BN405" s="71">
        <f>IFERROR(Y405*I405/H405,"0")</f>
        <v>0</v>
      </c>
      <c r="BO405" s="71">
        <f>IFERROR(1/J405*(X405/H405),"0")</f>
        <v>0</v>
      </c>
      <c r="BP405" s="71">
        <f>IFERROR(1/J405*(Y405/H405),"0")</f>
        <v>0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hidden="1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0</v>
      </c>
      <c r="Y407" s="75">
        <f>IFERROR(Y405/H405,"0")+IFERROR(Y406/H406,"0")</f>
        <v>0</v>
      </c>
      <c r="Z407" s="75">
        <f>IFERROR(IF(Z405="",0,Z405),"0")+IFERROR(IF(Z406="",0,Z406),"0")</f>
        <v>0</v>
      </c>
      <c r="AA407" s="76"/>
      <c r="AB407" s="76"/>
      <c r="AC407" s="76"/>
    </row>
    <row r="408" spans="1:68" hidden="1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0</v>
      </c>
      <c r="Y408" s="75">
        <f>IFERROR(SUM(Y405:Y406),"0")</f>
        <v>0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1651</v>
      </c>
      <c r="Y426" s="66">
        <f>IFERROR(IF(X426="",0,CEILING((X426/$H426),1)*$H426),"")</f>
        <v>1653.6</v>
      </c>
      <c r="Z426" s="67">
        <f>IFERROR(IF(Y426=0,"",ROUNDUP(Y426/H426,0)*0.02175),"")</f>
        <v>4.6109999999999998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1770.3800000000003</v>
      </c>
      <c r="BN426" s="71">
        <f>IFERROR(Y426*I426/H426,"0")</f>
        <v>1773.1680000000001</v>
      </c>
      <c r="BO426" s="71">
        <f>IFERROR(1/J426*(X426/H426),"0")</f>
        <v>3.7797619047619051</v>
      </c>
      <c r="BP426" s="71">
        <f>IFERROR(1/J426*(Y426/H426),"0")</f>
        <v>3.7857142857142856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211.66666666666669</v>
      </c>
      <c r="Y431" s="75">
        <f>IFERROR(Y426/H426,"0")+IFERROR(Y427/H427,"0")+IFERROR(Y428/H428,"0")+IFERROR(Y429/H429,"0")+IFERROR(Y430/H430,"0")</f>
        <v>212</v>
      </c>
      <c r="Z431" s="75">
        <f>IFERROR(IF(Z426="",0,Z426),"0")+IFERROR(IF(Z427="",0,Z427),"0")+IFERROR(IF(Z428="",0,Z428),"0")+IFERROR(IF(Z429="",0,Z429),"0")+IFERROR(IF(Z430="",0,Z430),"0")</f>
        <v>4.6109999999999998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1651</v>
      </c>
      <c r="Y432" s="75">
        <f>IFERROR(SUM(Y426:Y430),"0")</f>
        <v>1653.6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116</v>
      </c>
      <c r="Y445" s="66">
        <f t="shared" si="78"/>
        <v>117.60000000000001</v>
      </c>
      <c r="Z445" s="67">
        <f>IFERROR(IF(Y445=0,"",ROUNDUP(Y445/H445,0)*0.00753),"")</f>
        <v>0.21084</v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122.35238095238094</v>
      </c>
      <c r="BN445" s="71">
        <f t="shared" si="80"/>
        <v>124.03999999999999</v>
      </c>
      <c r="BO445" s="71">
        <f t="shared" si="81"/>
        <v>0.17704517704517703</v>
      </c>
      <c r="BP445" s="71">
        <f t="shared" si="82"/>
        <v>0.17948717948717949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143</v>
      </c>
      <c r="Y447" s="66">
        <f t="shared" si="78"/>
        <v>147</v>
      </c>
      <c r="Z447" s="67">
        <f>IFERROR(IF(Y447=0,"",ROUNDUP(Y447/H447,0)*0.00753),"")</f>
        <v>0.26355000000000001</v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150.83095238095237</v>
      </c>
      <c r="BN447" s="71">
        <f t="shared" si="80"/>
        <v>155.04999999999998</v>
      </c>
      <c r="BO447" s="71">
        <f t="shared" si="81"/>
        <v>0.21825396825396823</v>
      </c>
      <c r="BP447" s="71">
        <f t="shared" si="82"/>
        <v>0.22435897435897434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90</v>
      </c>
      <c r="Y459" s="66">
        <f t="shared" si="78"/>
        <v>90.3</v>
      </c>
      <c r="Z459" s="67">
        <f t="shared" si="83"/>
        <v>0.21586</v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95.571428571428555</v>
      </c>
      <c r="BN459" s="71">
        <f t="shared" si="80"/>
        <v>95.89</v>
      </c>
      <c r="BO459" s="71">
        <f t="shared" si="81"/>
        <v>0.18315018315018317</v>
      </c>
      <c r="BP459" s="71">
        <f t="shared" si="82"/>
        <v>0.18376068376068377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104.52380952380952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106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0.69025000000000003</v>
      </c>
      <c r="AA464" s="76"/>
      <c r="AB464" s="76"/>
      <c r="AC464" s="76"/>
    </row>
    <row r="465" spans="1:68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349</v>
      </c>
      <c r="Y465" s="75">
        <f>IFERROR(SUM(Y444:Y463),"0")</f>
        <v>354.90000000000003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hidden="1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0</v>
      </c>
      <c r="Y472" s="66">
        <f>IFERROR(IF(X472="",0,CEILING((X472/$H472),1)*$H472),"")</f>
        <v>0</v>
      </c>
      <c r="Z472" s="67" t="str">
        <f>IFERROR(IF(Y472=0,"",ROUNDUP(Y472/H472,0)*0.00627),"")</f>
        <v/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0</v>
      </c>
      <c r="BN472" s="71">
        <f>IFERROR(Y472*I472/H472,"0")</f>
        <v>0</v>
      </c>
      <c r="BO472" s="71">
        <f>IFERROR(1/J472*(X472/H472),"0")</f>
        <v>0</v>
      </c>
      <c r="BP472" s="71">
        <f>IFERROR(1/J472*(Y472/H472),"0")</f>
        <v>0</v>
      </c>
    </row>
    <row r="473" spans="1:68" hidden="1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0</v>
      </c>
      <c r="Y473" s="75">
        <f>IFERROR(Y472/H472,"0")</f>
        <v>0</v>
      </c>
      <c r="Z473" s="75">
        <f>IFERROR(IF(Z472="",0,Z472),"0")</f>
        <v>0</v>
      </c>
      <c r="AA473" s="76"/>
      <c r="AB473" s="76"/>
      <c r="AC473" s="76"/>
    </row>
    <row r="474" spans="1:68" hidden="1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0</v>
      </c>
      <c r="Y474" s="75">
        <f>IFERROR(SUM(Y472:Y472),"0")</f>
        <v>0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hidden="1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0</v>
      </c>
      <c r="Y486" s="75">
        <f>IFERROR(Y481/H481,"0")+IFERROR(Y482/H482,"0")+IFERROR(Y483/H483,"0")+IFERROR(Y484/H484,"0")+IFERROR(Y485/H485,"0")</f>
        <v>0</v>
      </c>
      <c r="Z486" s="75">
        <f>IFERROR(IF(Z481="",0,Z481),"0")+IFERROR(IF(Z482="",0,Z482),"0")+IFERROR(IF(Z483="",0,Z483),"0")+IFERROR(IF(Z484="",0,Z484),"0")+IFERROR(IF(Z485="",0,Z485),"0")</f>
        <v>0</v>
      </c>
      <c r="AA486" s="76"/>
      <c r="AB486" s="76"/>
      <c r="AC486" s="76"/>
    </row>
    <row r="487" spans="1:68" hidden="1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0</v>
      </c>
      <c r="Y487" s="75">
        <f>IFERROR(SUM(Y481:Y485),"0")</f>
        <v>0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hidden="1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0</v>
      </c>
      <c r="Y494" s="66">
        <f>IFERROR(IF(X494="",0,CEILING((X494/$H494),1)*$H494),"")</f>
        <v>0</v>
      </c>
      <c r="Z494" s="67" t="str">
        <f>IFERROR(IF(Y494=0,"",ROUNDUP(Y494/H494,0)*0.00502),"")</f>
        <v/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0</v>
      </c>
      <c r="BN494" s="71">
        <f>IFERROR(Y494*I494/H494,"0")</f>
        <v>0</v>
      </c>
      <c r="BO494" s="71">
        <f>IFERROR(1/J494*(X494/H494),"0")</f>
        <v>0</v>
      </c>
      <c r="BP494" s="71">
        <f>IFERROR(1/J494*(Y494/H494),"0")</f>
        <v>0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hidden="1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0</v>
      </c>
      <c r="Y496" s="66">
        <f>IFERROR(IF(X496="",0,CEILING((X496/$H496),1)*$H496),"")</f>
        <v>0</v>
      </c>
      <c r="Z496" s="67" t="str">
        <f>IFERROR(IF(Y496=0,"",ROUNDUP(Y496/H496,0)*0.00502),"")</f>
        <v/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0</v>
      </c>
      <c r="BN496" s="71">
        <f>IFERROR(Y496*I496/H496,"0")</f>
        <v>0</v>
      </c>
      <c r="BO496" s="71">
        <f>IFERROR(1/J496*(X496/H496),"0")</f>
        <v>0</v>
      </c>
      <c r="BP496" s="71">
        <f>IFERROR(1/J496*(Y496/H496),"0")</f>
        <v>0</v>
      </c>
    </row>
    <row r="497" spans="1:68" hidden="1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0</v>
      </c>
      <c r="Y497" s="75">
        <f>IFERROR(Y494/H494,"0")+IFERROR(Y495/H495,"0")+IFERROR(Y496/H496,"0")</f>
        <v>0</v>
      </c>
      <c r="Z497" s="75">
        <f>IFERROR(IF(Z494="",0,Z494),"0")+IFERROR(IF(Z495="",0,Z495),"0")+IFERROR(IF(Z496="",0,Z496),"0")</f>
        <v>0</v>
      </c>
      <c r="AA497" s="76"/>
      <c r="AB497" s="76"/>
      <c r="AC497" s="76"/>
    </row>
    <row r="498" spans="1:68" hidden="1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0</v>
      </c>
      <c r="Y498" s="75">
        <f>IFERROR(SUM(Y494:Y496),"0")</f>
        <v>0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253</v>
      </c>
      <c r="Y507" s="66">
        <f t="shared" ref="Y507:Y514" si="84">IFERROR(IF(X507="",0,CEILING((X507/$H507),1)*$H507),"")</f>
        <v>253.44</v>
      </c>
      <c r="Z507" s="67">
        <f t="shared" ref="Z507:Z512" si="85">IFERROR(IF(Y507=0,"",ROUNDUP(Y507/H507,0)*0.01196),"")</f>
        <v>0.57408000000000003</v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270.24999999999994</v>
      </c>
      <c r="BN507" s="71">
        <f t="shared" ref="BN507:BN514" si="87">IFERROR(Y507*I507/H507,"0")</f>
        <v>270.71999999999997</v>
      </c>
      <c r="BO507" s="71">
        <f t="shared" ref="BO507:BO514" si="88">IFERROR(1/J507*(X507/H507),"0")</f>
        <v>0.46073717948717952</v>
      </c>
      <c r="BP507" s="71">
        <f t="shared" ref="BP507:BP514" si="89">IFERROR(1/J507*(Y507/H507),"0")</f>
        <v>0.46153846153846156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693</v>
      </c>
      <c r="Y510" s="66">
        <f t="shared" si="84"/>
        <v>696.96</v>
      </c>
      <c r="Z510" s="67">
        <f t="shared" si="85"/>
        <v>1.5787200000000001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740.25</v>
      </c>
      <c r="BN510" s="71">
        <f t="shared" si="87"/>
        <v>744.48</v>
      </c>
      <c r="BO510" s="71">
        <f t="shared" si="88"/>
        <v>1.2620192307692308</v>
      </c>
      <c r="BP510" s="71">
        <f t="shared" si="89"/>
        <v>1.2692307692307694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338</v>
      </c>
      <c r="Y512" s="66">
        <f t="shared" si="84"/>
        <v>343.2</v>
      </c>
      <c r="Z512" s="67">
        <f t="shared" si="85"/>
        <v>0.77739999999999998</v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361.0454545454545</v>
      </c>
      <c r="BN512" s="71">
        <f t="shared" si="87"/>
        <v>366.59999999999997</v>
      </c>
      <c r="BO512" s="71">
        <f t="shared" si="88"/>
        <v>0.61553030303030309</v>
      </c>
      <c r="BP512" s="71">
        <f t="shared" si="89"/>
        <v>0.625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243.18181818181819</v>
      </c>
      <c r="Y515" s="75">
        <f>IFERROR(Y507/H507,"0")+IFERROR(Y508/H508,"0")+IFERROR(Y509/H509,"0")+IFERROR(Y510/H510,"0")+IFERROR(Y511/H511,"0")+IFERROR(Y512/H512,"0")+IFERROR(Y513/H513,"0")+IFERROR(Y514/H514,"0")</f>
        <v>245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2.9302000000000001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1284</v>
      </c>
      <c r="Y516" s="75">
        <f>IFERROR(SUM(Y507:Y514),"0")</f>
        <v>1293.6000000000001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472</v>
      </c>
      <c r="Y518" s="66">
        <f>IFERROR(IF(X518="",0,CEILING((X518/$H518),1)*$H518),"")</f>
        <v>475.20000000000005</v>
      </c>
      <c r="Z518" s="67">
        <f>IFERROR(IF(Y518=0,"",ROUNDUP(Y518/H518,0)*0.01196),"")</f>
        <v>1.0764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504.18181818181813</v>
      </c>
      <c r="BN518" s="71">
        <f>IFERROR(Y518*I518/H518,"0")</f>
        <v>507.6</v>
      </c>
      <c r="BO518" s="71">
        <f>IFERROR(1/J518*(X518/H518),"0")</f>
        <v>0.85955710955710962</v>
      </c>
      <c r="BP518" s="71">
        <f>IFERROR(1/J518*(Y518/H518),"0")</f>
        <v>0.86538461538461542</v>
      </c>
    </row>
    <row r="519" spans="1:68" ht="16.5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128</v>
      </c>
      <c r="Y519" s="66">
        <f>IFERROR(IF(X519="",0,CEILING((X519/$H519),1)*$H519),"")</f>
        <v>129.6</v>
      </c>
      <c r="Z519" s="67">
        <f>IFERROR(IF(Y519=0,"",ROUNDUP(Y519/H519,0)*0.00902),"")</f>
        <v>0.32472000000000001</v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135.46666666666667</v>
      </c>
      <c r="BN519" s="71">
        <f>IFERROR(Y519*I519/H519,"0")</f>
        <v>137.16</v>
      </c>
      <c r="BO519" s="71">
        <f>IFERROR(1/J519*(X519/H519),"0")</f>
        <v>0.26936026936026936</v>
      </c>
      <c r="BP519" s="71">
        <f>IFERROR(1/J519*(Y519/H519),"0")</f>
        <v>0.27272727272727271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124.94949494949495</v>
      </c>
      <c r="Y520" s="75">
        <f>IFERROR(Y518/H518,"0")+IFERROR(Y519/H519,"0")</f>
        <v>126</v>
      </c>
      <c r="Z520" s="75">
        <f>IFERROR(IF(Z518="",0,Z518),"0")+IFERROR(IF(Z519="",0,Z519),"0")</f>
        <v>1.4011200000000001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600</v>
      </c>
      <c r="Y521" s="75">
        <f>IFERROR(SUM(Y518:Y519),"0")</f>
        <v>604.80000000000007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372</v>
      </c>
      <c r="Y523" s="66">
        <f t="shared" ref="Y523:Y528" si="90">IFERROR(IF(X523="",0,CEILING((X523/$H523),1)*$H523),"")</f>
        <v>374.88</v>
      </c>
      <c r="Z523" s="67">
        <f>IFERROR(IF(Y523=0,"",ROUNDUP(Y523/H523,0)*0.01196),"")</f>
        <v>0.84916000000000003</v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397.36363636363632</v>
      </c>
      <c r="BN523" s="71">
        <f t="shared" ref="BN523:BN528" si="92">IFERROR(Y523*I523/H523,"0")</f>
        <v>400.43999999999994</v>
      </c>
      <c r="BO523" s="71">
        <f t="shared" ref="BO523:BO528" si="93">IFERROR(1/J523*(X523/H523),"0")</f>
        <v>0.6774475524475525</v>
      </c>
      <c r="BP523" s="71">
        <f t="shared" ref="BP523:BP528" si="94">IFERROR(1/J523*(Y523/H523),"0")</f>
        <v>0.68269230769230771</v>
      </c>
    </row>
    <row r="524" spans="1:68" ht="27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521</v>
      </c>
      <c r="Y524" s="66">
        <f t="shared" si="90"/>
        <v>522.72</v>
      </c>
      <c r="Z524" s="67">
        <f>IFERROR(IF(Y524=0,"",ROUNDUP(Y524/H524,0)*0.01196),"")</f>
        <v>1.18404</v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556.52272727272725</v>
      </c>
      <c r="BN524" s="71">
        <f t="shared" si="92"/>
        <v>558.36</v>
      </c>
      <c r="BO524" s="71">
        <f t="shared" si="93"/>
        <v>0.94879079254079257</v>
      </c>
      <c r="BP524" s="71">
        <f t="shared" si="94"/>
        <v>0.95192307692307698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461</v>
      </c>
      <c r="Y525" s="66">
        <f t="shared" si="90"/>
        <v>464.64000000000004</v>
      </c>
      <c r="Z525" s="67">
        <f>IFERROR(IF(Y525=0,"",ROUNDUP(Y525/H525,0)*0.01196),"")</f>
        <v>1.0524800000000001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492.43181818181813</v>
      </c>
      <c r="BN525" s="71">
        <f t="shared" si="92"/>
        <v>496.32000000000005</v>
      </c>
      <c r="BO525" s="71">
        <f t="shared" si="93"/>
        <v>0.8395250582750583</v>
      </c>
      <c r="BP525" s="71">
        <f t="shared" si="94"/>
        <v>0.84615384615384626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256.43939393939394</v>
      </c>
      <c r="Y529" s="75">
        <f>IFERROR(Y523/H523,"0")+IFERROR(Y524/H524,"0")+IFERROR(Y525/H525,"0")+IFERROR(Y526/H526,"0")+IFERROR(Y527/H527,"0")+IFERROR(Y528/H528,"0")</f>
        <v>258</v>
      </c>
      <c r="Z529" s="75">
        <f>IFERROR(IF(Z523="",0,Z523),"0")+IFERROR(IF(Z524="",0,Z524),"0")+IFERROR(IF(Z525="",0,Z525),"0")+IFERROR(IF(Z526="",0,Z526),"0")+IFERROR(IF(Z527="",0,Z527),"0")+IFERROR(IF(Z528="",0,Z528),"0")</f>
        <v>3.08568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1354</v>
      </c>
      <c r="Y530" s="75">
        <f>IFERROR(SUM(Y523:Y528),"0")</f>
        <v>1362.24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hidden="1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0</v>
      </c>
      <c r="Y572" s="66">
        <f>IFERROR(IF(X572="",0,CEILING((X572/$H572),1)*$H572),"")</f>
        <v>0</v>
      </c>
      <c r="Z572" s="67" t="str">
        <f>IFERROR(IF(Y572=0,"",ROUNDUP(Y572/H572,0)*0.02175),"")</f>
        <v/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0</v>
      </c>
      <c r="BN572" s="71">
        <f>IFERROR(Y572*I572/H572,"0")</f>
        <v>0</v>
      </c>
      <c r="BO572" s="71">
        <f>IFERROR(1/J572*(X572/H572),"0")</f>
        <v>0</v>
      </c>
      <c r="BP572" s="71">
        <f>IFERROR(1/J572*(Y572/H572),"0")</f>
        <v>0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hidden="1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0</v>
      </c>
      <c r="Y576" s="75">
        <f>IFERROR(Y572/H572,"0")+IFERROR(Y573/H573,"0")+IFERROR(Y574/H574,"0")+IFERROR(Y575/H575,"0")</f>
        <v>0</v>
      </c>
      <c r="Z576" s="75">
        <f>IFERROR(IF(Z572="",0,Z572),"0")+IFERROR(IF(Z573="",0,Z573),"0")+IFERROR(IF(Z574="",0,Z574),"0")+IFERROR(IF(Z575="",0,Z575),"0")</f>
        <v>0</v>
      </c>
      <c r="AA576" s="76"/>
      <c r="AB576" s="76"/>
      <c r="AC576" s="76"/>
    </row>
    <row r="577" spans="1:68" hidden="1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0</v>
      </c>
      <c r="Y577" s="75">
        <f>IFERROR(SUM(Y572:Y575),"0")</f>
        <v>0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12617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12749.49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13418.545480725159</v>
      </c>
      <c r="Y604" s="75">
        <f>IFERROR(SUM(BN22:BN600),"0")</f>
        <v>13558.386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25</v>
      </c>
      <c r="Y605" s="77">
        <f>ROUNDUP(SUM(BP22:BP600),0)</f>
        <v>25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14043.545480725159</v>
      </c>
      <c r="Y606" s="75">
        <f>GrossWeightTotalR+PalletQtyTotalR*25</f>
        <v>14183.386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2263.4263956443983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2285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29.308809999999998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304.00000000000006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576.20000000000005</v>
      </c>
      <c r="E613" s="81">
        <f>IFERROR(Y104*1,"0")+IFERROR(Y105*1,"0")+IFERROR(Y106*1,"0")+IFERROR(Y110*1,"0")+IFERROR(Y111*1,"0")+IFERROR(Y112*1,"0")+IFERROR(Y113*1,"0")+IFERROR(Y114*1,"0")</f>
        <v>1050.9000000000001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1095.8000000000002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392.70000000000005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1842.0000000000002</v>
      </c>
      <c r="K613" s="81">
        <f>IFERROR(Y247*1,"0")+IFERROR(Y248*1,"0")+IFERROR(Y249*1,"0")+IFERROR(Y250*1,"0")+IFERROR(Y251*1,"0")+IFERROR(Y252*1,"0")+IFERROR(Y253*1,"0")+IFERROR(Y254*1,"0")</f>
        <v>23.2</v>
      </c>
      <c r="M613" s="81">
        <f>IFERROR(Y259*1,"0")+IFERROR(Y260*1,"0")+IFERROR(Y261*1,"0")+IFERROR(Y262*1,"0")+IFERROR(Y263*1,"0")+IFERROR(Y264*1,"0")+IFERROR(Y265*1,"0")+IFERROR(Y266*1,"0")+IFERROR(Y270*1,"0")</f>
        <v>0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206.39999999999998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487.95</v>
      </c>
      <c r="V613" s="81">
        <f>IFERROR(Y368*1,"0")+IFERROR(Y372*1,"0")+IFERROR(Y373*1,"0")+IFERROR(Y374*1,"0")</f>
        <v>16.2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1485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1653.6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354.90000000000003</v>
      </c>
      <c r="Z613" s="81">
        <f>IFERROR(Y477*1,"0")+IFERROR(Y481*1,"0")+IFERROR(Y482*1,"0")+IFERROR(Y483*1,"0")+IFERROR(Y484*1,"0")+IFERROR(Y485*1,"0")+IFERROR(Y489*1,"0")</f>
        <v>0</v>
      </c>
      <c r="AA613" s="81">
        <f>IFERROR(Y494*1,"0")+IFERROR(Y495*1,"0")+IFERROR(Y496*1,"0")</f>
        <v>0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3260.64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183,00"/>
        <filter val="1 284,00"/>
        <filter val="1 354,00"/>
        <filter val="1 651,00"/>
        <filter val="1,55"/>
        <filter val="10,00"/>
        <filter val="10,56"/>
        <filter val="100,71"/>
        <filter val="101,00"/>
        <filter val="103,00"/>
        <filter val="104,52"/>
        <filter val="111,30"/>
        <filter val="114,00"/>
        <filter val="116,00"/>
        <filter val="12 617,00"/>
        <filter val="124,95"/>
        <filter val="126,00"/>
        <filter val="128,00"/>
        <filter val="13 418,55"/>
        <filter val="14 043,55"/>
        <filter val="14,00"/>
        <filter val="140,00"/>
        <filter val="141,19"/>
        <filter val="143,00"/>
        <filter val="15,00"/>
        <filter val="151,00"/>
        <filter val="155,00"/>
        <filter val="162,00"/>
        <filter val="163,00"/>
        <filter val="166,00"/>
        <filter val="18,00"/>
        <filter val="18,75"/>
        <filter val="19,00"/>
        <filter val="194,00"/>
        <filter val="2 263,43"/>
        <filter val="2,22"/>
        <filter val="205,00"/>
        <filter val="209,00"/>
        <filter val="211,67"/>
        <filter val="213,00"/>
        <filter val="24,00"/>
        <filter val="243,18"/>
        <filter val="25"/>
        <filter val="25,60"/>
        <filter val="250,00"/>
        <filter val="253,00"/>
        <filter val="256,44"/>
        <filter val="26,90"/>
        <filter val="28,89"/>
        <filter val="285,00"/>
        <filter val="292,00"/>
        <filter val="3,57"/>
        <filter val="31,00"/>
        <filter val="312,00"/>
        <filter val="33,67"/>
        <filter val="338,00"/>
        <filter val="342,00"/>
        <filter val="344,00"/>
        <filter val="349,00"/>
        <filter val="365,00"/>
        <filter val="372,00"/>
        <filter val="376,00"/>
        <filter val="379,47"/>
        <filter val="387,00"/>
        <filter val="392,00"/>
        <filter val="399,00"/>
        <filter val="40,39"/>
        <filter val="41,00"/>
        <filter val="42,00"/>
        <filter val="45,00"/>
        <filter val="46,79"/>
        <filter val="461,00"/>
        <filter val="47,00"/>
        <filter val="472,00"/>
        <filter val="476,00"/>
        <filter val="50,78"/>
        <filter val="504,00"/>
        <filter val="505,00"/>
        <filter val="51,00"/>
        <filter val="521,00"/>
        <filter val="531,00"/>
        <filter val="55,00"/>
        <filter val="56,00"/>
        <filter val="56,30"/>
        <filter val="600,00"/>
        <filter val="601,00"/>
        <filter val="628,00"/>
        <filter val="64,80"/>
        <filter val="65,00"/>
        <filter val="651,00"/>
        <filter val="67,00"/>
        <filter val="693,00"/>
        <filter val="7,98"/>
        <filter val="77,50"/>
        <filter val="79,00"/>
        <filter val="8,33"/>
        <filter val="85,42"/>
        <filter val="86,00"/>
        <filter val="9,00"/>
        <filter val="90,00"/>
        <filter val="972,00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2024-10-24T10:51:31Z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