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Sheet!$A$3:$AD$497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<sst xmlns="http://schemas.openxmlformats.org/spreadsheetml/2006/main" count="430" uniqueCount="163">
  <si>
    <t xml:space="preserve">Номенклатура</t>
  </si>
  <si>
    <t xml:space="preserve">Ед. изм.</t>
  </si>
  <si>
    <t xml:space="preserve">Начальный остаток</t>
  </si>
  <si>
    <t xml:space="preserve">Приход</t>
  </si>
  <si>
    <t xml:space="preserve">Расход</t>
  </si>
  <si>
    <t xml:space="preserve">Конечный остаток</t>
  </si>
  <si>
    <t xml:space="preserve">крат</t>
  </si>
  <si>
    <t xml:space="preserve">сроки</t>
  </si>
  <si>
    <t xml:space="preserve">метка</t>
  </si>
  <si>
    <t xml:space="preserve">заяв</t>
  </si>
  <si>
    <t xml:space="preserve">разн</t>
  </si>
  <si>
    <t xml:space="preserve">без опта</t>
  </si>
  <si>
    <t xml:space="preserve">опт</t>
  </si>
  <si>
    <t xml:space="preserve">заказ в пути</t>
  </si>
  <si>
    <t xml:space="preserve">ср нов</t>
  </si>
  <si>
    <t xml:space="preserve">расчет</t>
  </si>
  <si>
    <t xml:space="preserve">заказ</t>
  </si>
  <si>
    <t xml:space="preserve">заказ филиала</t>
  </si>
  <si>
    <t xml:space="preserve">Комментарии филиала</t>
  </si>
  <si>
    <t xml:space="preserve">кон ост</t>
  </si>
  <si>
    <t xml:space="preserve">факт</t>
  </si>
  <si>
    <t xml:space="preserve">ср</t>
  </si>
  <si>
    <t xml:space="preserve">комментарии</t>
  </si>
  <si>
    <t xml:space="preserve">вес</t>
  </si>
  <si>
    <t xml:space="preserve">21,10,</t>
  </si>
  <si>
    <t xml:space="preserve">23,10,</t>
  </si>
  <si>
    <t xml:space="preserve">26,10,(1)</t>
  </si>
  <si>
    <t xml:space="preserve">26,10,(2)</t>
  </si>
  <si>
    <t xml:space="preserve">17,10,</t>
  </si>
  <si>
    <t xml:space="preserve">16,10,</t>
  </si>
  <si>
    <t xml:space="preserve">10,10,</t>
  </si>
  <si>
    <t xml:space="preserve">09,10,</t>
  </si>
  <si>
    <t xml:space="preserve">03,10,</t>
  </si>
  <si>
    <t xml:space="preserve">02,10,</t>
  </si>
  <si>
    <t xml:space="preserve"> 005  Колбаса Докторская ГОСТ, Вязанка вектор,ВЕС. ПОКОМ</t>
  </si>
  <si>
    <t xml:space="preserve">кг</t>
  </si>
  <si>
    <t xml:space="preserve"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</si>
  <si>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</si>
  <si>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</si>
  <si>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ТМА октябрь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</si>
  <si>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</si>
  <si>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</si>
  <si>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шт</t>
  </si>
  <si>
    <t xml:space="preserve">не в матрице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</si>
  <si>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</si>
  <si>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</si>
  <si>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Данное скю в акции для сети Обжора с 01.09.2024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</si>
  <si>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</si>
  <si>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</si>
  <si>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ТС Обжора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</si>
  <si>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</si>
  <si>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</si>
  <si>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</si>
  <si>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</si>
  <si>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</si>
  <si>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</si>
  <si>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</si>
  <si>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нет потребности</t>
  </si>
  <si>
    <t xml:space="preserve"> 118  Колбаса Сервелат Филейбургский с филе сочного окорока, в/у 0,35 кг срез, БАВАРУШКА ПОКОМ</t>
  </si>
  <si>
    <t xml:space="preserve">с 10,10,24 заказываем / ТС Обжора</t>
  </si>
  <si>
    <t xml:space="preserve"> 200  Ветчина Дугушка ТМ Стародворье, вектор в/у    ПОКОМ</t>
  </si>
  <si>
    <t xml:space="preserve">ТМА ноябрь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</si>
  <si>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</si>
  <si>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</si>
  <si>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ТМА октябрь / новинка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</si>
  <si>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</si>
  <si>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</si>
  <si>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</si>
  <si>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</si>
  <si>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</si>
  <si>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</si>
  <si>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</si>
  <si>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</si>
  <si>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нужно продавать / нет потребности / перемещение из Луганска (снижение продаж)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</si>
  <si>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</si>
  <si>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</si>
  <si>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</si>
  <si>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</si>
  <si>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</si>
  <si>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</si>
  <si>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</si>
  <si>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</si>
  <si>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</si>
  <si>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</si>
  <si>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</si>
  <si>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</si>
  <si>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</si>
  <si>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</si>
  <si>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</si>
  <si>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</si>
  <si>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</si>
  <si>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</si>
  <si>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</si>
  <si>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</si>
  <si>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</si>
  <si>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</si>
  <si>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</si>
  <si>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</si>
  <si>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</si>
  <si>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</si>
  <si>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</si>
  <si>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</si>
  <si>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</si>
  <si>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</si>
  <si>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</si>
  <si>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</si>
  <si>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</si>
  <si>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</si>
  <si>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</si>
  <si>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</si>
  <si>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</si>
  <si>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</si>
  <si>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</si>
  <si>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</si>
  <si>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</si>
  <si>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</si>
  <si>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</si>
  <si>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</si>
  <si>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</si>
  <si>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</si>
  <si>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</si>
  <si>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</si>
  <si>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</si>
  <si>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</si>
  <si>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</si>
  <si>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</si>
  <si>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</si>
  <si>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</si>
  <si>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</si>
  <si>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</si>
  <si>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нет в бланке</t>
  </si>
  <si>
    <t xml:space="preserve"> 419  Колбаса Филейбургская зернистая 0,06 кг нарезка ТМ Баварушка  ПОКОМ</t>
  </si>
  <si>
    <t xml:space="preserve">11,10,24 появилась в бланке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</si>
  <si>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</si>
  <si>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</si>
  <si>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</si>
  <si>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</si>
  <si>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нужно увеличить продажи</t>
  </si>
  <si>
    <t xml:space="preserve"> 436  Колбаса Молочная стародворская с молоком, ВЕС, ТМ Стародворье  ПОКОМ</t>
  </si>
  <si>
    <t xml:space="preserve">нужно увеличить продажи!!!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</si>
  <si>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</si>
  <si>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</si>
  <si>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</si>
  <si>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новинка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</si>
  <si>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</si>
  <si>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</si>
  <si>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</si>
  <si>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</si>
  <si>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</si>
  <si>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</si>
  <si>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</si>
  <si>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</si>
  <si>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ТМА октябрь / есть дубль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</si>
  <si>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</si>
  <si>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</si>
  <si>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</si>
  <si>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</si>
  <si>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</si>
  <si>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</si>
  <si>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</si>
  <si>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</si>
  <si>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</si>
  <si>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501 Сосиски Филейские по-ганноверски ТМ Вязанка.в оболочке амицел в м.г.с ВЕС. ПОКОМ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</si>
</sst>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_ ;[RED]\-0\ 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  <bgColor rgb="FFFFFF99"/>
      </patternFill>
    </fill>
    <fill>
      <patternFill patternType="solid">
        <fgColor rgb="FF92D050"/>
        <bgColor rgb="FFC3D69B"/>
      </patternFill>
    </fill>
    <fill>
      <patternFill patternType="solid">
        <fgColor rgb="FF758CE0"/>
        <bgColor rgb="FF969696"/>
      </patternFill>
    </fill>
    <fill>
      <patternFill patternType="solid">
        <fgColor theme="4" tint="0.5999"/>
        <bgColor rgb="FF99CCFF"/>
      </patternFill>
    </fill>
    <fill>
      <patternFill patternType="solid">
        <fgColor theme="0" tint="-0.5"/>
        <bgColor rgb="FF969696"/>
      </patternFill>
    </fill>
    <fill>
      <patternFill patternType="solid">
        <fgColor theme="0" tint="-0.15"/>
        <bgColor rgb="FFB9CDE5"/>
      </patternFill>
    </fill>
    <fill>
      <patternFill patternType="solid">
        <fgColor theme="6" tint="0.399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5" tint="0.3999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1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1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rial10px" xfId="20"/>
  </cellStyles>
  <dxfs count="11">
    <dxf>
      <fill>
        <patternFill patternType="solid">
          <fgColor rgb="FF808080"/>
          <bgColor rgb="FF000000"/>
        </patternFill>
      </fill>
    </dxf>
    <dxf>
      <fill>
        <patternFill patternType="solid">
          <fgColor rgb="FFB9CDE5"/>
          <bgColor rgb="FF000000"/>
        </patternFill>
      </fill>
    </dxf>
    <dxf>
      <fill>
        <patternFill patternType="solid">
          <fgColor rgb="FFC3D69B"/>
          <bgColor rgb="FF000000"/>
        </patternFill>
      </fill>
    </dxf>
    <dxf>
      <fill>
        <patternFill patternType="solid">
          <fgColor rgb="FFD99694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F4C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758CE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758CE0"/>
      <rgbColor rgb="FF993366"/>
      <rgbColor rgb="FFFFF4C5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49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T7" activeCellId="0" sqref="T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60"/>
    <col collapsed="false" customWidth="true" hidden="false" outlineLevel="0" max="2" min="2" style="1" width="3.57"/>
    <col collapsed="false" customWidth="true" hidden="false" outlineLevel="0" max="6" min="3" style="1" width="6.43"/>
    <col collapsed="false" customWidth="true" hidden="false" outlineLevel="0" max="7" min="7" style="2" width="4.42"/>
    <col collapsed="false" customWidth="true" hidden="false" outlineLevel="0" max="8" min="8" style="1" width="5.14"/>
    <col collapsed="false" customWidth="true" hidden="false" outlineLevel="0" max="9" min="9" style="1" width="12.71"/>
    <col collapsed="false" customWidth="true" hidden="false" outlineLevel="0" max="16" min="10" style="1" width="6.43"/>
    <col collapsed="false" customWidth="true" hidden="false" outlineLevel="0" max="18" min="17" style="1" width="6.54"/>
    <col collapsed="false" customWidth="true" hidden="false" outlineLevel="0" max="19" min="19" style="1" width="6.43"/>
    <col collapsed="false" customWidth="true" hidden="false" outlineLevel="0" max="20" min="20" style="1" width="21.43"/>
    <col collapsed="false" customWidth="true" hidden="false" outlineLevel="0" max="22" min="21" style="1" width="4.42"/>
    <col collapsed="false" customWidth="true" hidden="false" outlineLevel="0" max="28" min="23" style="1" width="6.14"/>
    <col collapsed="false" customWidth="true" hidden="false" outlineLevel="0" max="29" min="29" style="1" width="36.16"/>
    <col collapsed="false" customWidth="true" hidden="false" outlineLevel="0" max="51" min="30" style="1" width="8"/>
  </cols>
  <sheetData>
    <row r="1" customFormat="false" ht="12.8" hidden="false" customHeight="false" outlineLevel="0" collapsed="false">
      <c r="A1" s="3"/>
      <c r="B1" s="3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customFormat="false" ht="13.8" hidden="false" customHeight="false" outlineLevel="0" collapsed="false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7" t="s">
        <v>15</v>
      </c>
      <c r="Q3" s="7" t="s">
        <v>16</v>
      </c>
      <c r="R3" s="7" t="s">
        <v>16</v>
      </c>
      <c r="S3" s="8" t="s">
        <v>17</v>
      </c>
      <c r="T3" s="8" t="s">
        <v>18</v>
      </c>
      <c r="U3" s="5" t="s">
        <v>19</v>
      </c>
      <c r="V3" s="5" t="s">
        <v>20</v>
      </c>
      <c r="W3" s="5" t="s">
        <v>21</v>
      </c>
      <c r="X3" s="5" t="s">
        <v>21</v>
      </c>
      <c r="Y3" s="5" t="s">
        <v>21</v>
      </c>
      <c r="Z3" s="5" t="s">
        <v>21</v>
      </c>
      <c r="AA3" s="5" t="s">
        <v>21</v>
      </c>
      <c r="AB3" s="5" t="s">
        <v>21</v>
      </c>
      <c r="AC3" s="5" t="s">
        <v>22</v>
      </c>
      <c r="AD3" s="5" t="s">
        <v>23</v>
      </c>
      <c r="AE3" s="5" t="s">
        <v>23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 t="s">
        <v>24</v>
      </c>
      <c r="O4" s="3" t="s">
        <v>25</v>
      </c>
      <c r="P4" s="3"/>
      <c r="Q4" s="3" t="s">
        <v>26</v>
      </c>
      <c r="R4" s="3" t="s">
        <v>27</v>
      </c>
      <c r="S4" s="3"/>
      <c r="T4" s="3"/>
      <c r="U4" s="3"/>
      <c r="V4" s="3"/>
      <c r="W4" s="3" t="s">
        <v>28</v>
      </c>
      <c r="X4" s="3" t="s">
        <v>29</v>
      </c>
      <c r="Y4" s="3" t="s">
        <v>30</v>
      </c>
      <c r="Z4" s="3" t="s">
        <v>31</v>
      </c>
      <c r="AA4" s="3" t="s">
        <v>32</v>
      </c>
      <c r="AB4" s="3" t="s">
        <v>33</v>
      </c>
      <c r="AC4" s="3"/>
      <c r="AD4" s="3" t="s">
        <v>26</v>
      </c>
      <c r="AE4" s="3" t="s">
        <v>27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customFormat="false" ht="12.8" hidden="false" customHeight="false" outlineLevel="0" collapsed="false">
      <c r="A5" s="3"/>
      <c r="B5" s="3"/>
      <c r="C5" s="3"/>
      <c r="D5" s="3"/>
      <c r="E5" s="9" t="n">
        <f aca="false">SUM(E6:E497)</f>
        <v>44580.905</v>
      </c>
      <c r="F5" s="9" t="n">
        <f aca="false">SUM(F6:F497)</f>
        <v>30021.361</v>
      </c>
      <c r="G5" s="4"/>
      <c r="H5" s="3"/>
      <c r="I5" s="3"/>
      <c r="J5" s="9" t="n">
        <f aca="false">SUM(J6:J497)</f>
        <v>44782.164</v>
      </c>
      <c r="K5" s="9" t="n">
        <f aca="false">SUM(K6:K497)</f>
        <v>-201.259</v>
      </c>
      <c r="L5" s="9" t="n">
        <f aca="false">SUM(L6:L497)</f>
        <v>34745.799</v>
      </c>
      <c r="M5" s="9" t="n">
        <f aca="false">SUM(M6:M497)</f>
        <v>9835.106</v>
      </c>
      <c r="N5" s="9" t="n">
        <f aca="false">SUM(N6:N497)</f>
        <v>7731.37622</v>
      </c>
      <c r="O5" s="9" t="n">
        <f aca="false">SUM(O6:O497)</f>
        <v>6949.1598</v>
      </c>
      <c r="P5" s="9" t="n">
        <f aca="false">SUM(P6:P497)</f>
        <v>31183.76795</v>
      </c>
      <c r="Q5" s="9" t="n">
        <f aca="false">SUM(Q6:Q497)</f>
        <v>15983.76795</v>
      </c>
      <c r="R5" s="9" t="n">
        <f aca="false">SUM(R6:R497)</f>
        <v>15200</v>
      </c>
      <c r="S5" s="9" t="n">
        <f aca="false">SUM(S6:S497)</f>
        <v>0</v>
      </c>
      <c r="T5" s="3"/>
      <c r="U5" s="3"/>
      <c r="V5" s="3"/>
      <c r="W5" s="9" t="n">
        <f aca="false">SUM(W6:W497)</f>
        <v>5610.3914</v>
      </c>
      <c r="X5" s="9" t="n">
        <f aca="false">SUM(X6:X497)</f>
        <v>5766.8454</v>
      </c>
      <c r="Y5" s="9" t="n">
        <f aca="false">SUM(Y6:Y497)</f>
        <v>6037.7456</v>
      </c>
      <c r="Z5" s="9" t="n">
        <f aca="false">SUM(Z6:Z497)</f>
        <v>6088.3486</v>
      </c>
      <c r="AA5" s="9" t="n">
        <f aca="false">SUM(AA6:AA497)</f>
        <v>7268.5122</v>
      </c>
      <c r="AB5" s="9" t="n">
        <f aca="false">SUM(AB6:AB497)</f>
        <v>7705.7908</v>
      </c>
      <c r="AC5" s="3"/>
      <c r="AD5" s="9" t="n">
        <f aca="false">SUM(AD6:AD497)</f>
        <v>12631</v>
      </c>
      <c r="AE5" s="9" t="n">
        <f aca="false">SUM(AE6:AE497)</f>
        <v>13640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customFormat="false" ht="12.8" hidden="false" customHeight="false" outlineLevel="0" collapsed="false">
      <c r="A6" s="3" t="s">
        <v>34</v>
      </c>
      <c r="B6" s="3" t="s">
        <v>35</v>
      </c>
      <c r="C6" s="3" t="n">
        <v>287.266</v>
      </c>
      <c r="D6" s="3" t="n">
        <v>218.808</v>
      </c>
      <c r="E6" s="3" t="n">
        <v>312.974</v>
      </c>
      <c r="F6" s="3" t="n">
        <v>139.104</v>
      </c>
      <c r="G6" s="4" t="n">
        <v>1</v>
      </c>
      <c r="H6" s="3" t="n">
        <v>50</v>
      </c>
      <c r="I6" s="3" t="s">
        <v>36</v>
      </c>
      <c r="J6" s="3" t="n">
        <v>342.7</v>
      </c>
      <c r="K6" s="3" t="n">
        <f aca="false">E6-J6</f>
        <v>-29.726</v>
      </c>
      <c r="L6" s="3" t="n">
        <f aca="false">E6-M6</f>
        <v>312.974</v>
      </c>
      <c r="M6" s="3"/>
      <c r="N6" s="3" t="n">
        <v>61.5555199999996</v>
      </c>
      <c r="O6" s="3" t="n">
        <f aca="false">L6/5</f>
        <v>62.5948</v>
      </c>
      <c r="P6" s="10" t="n">
        <f aca="false">10.4*O6-N6-F6</f>
        <v>450.3264</v>
      </c>
      <c r="Q6" s="10" t="n">
        <f aca="false">P6-R6</f>
        <v>250.3264</v>
      </c>
      <c r="R6" s="10" t="n">
        <v>200</v>
      </c>
      <c r="S6" s="10"/>
      <c r="T6" s="3"/>
      <c r="U6" s="3" t="n">
        <f aca="false">(F6+N6+P6)/O6</f>
        <v>10.4</v>
      </c>
      <c r="V6" s="3" t="n">
        <f aca="false">(F6+N6)/O6</f>
        <v>3.20568992951491</v>
      </c>
      <c r="W6" s="3" t="n">
        <v>43.234</v>
      </c>
      <c r="X6" s="3" t="n">
        <v>44.75</v>
      </c>
      <c r="Y6" s="3" t="n">
        <v>39.5174</v>
      </c>
      <c r="Z6" s="3" t="n">
        <v>43.375</v>
      </c>
      <c r="AA6" s="3" t="n">
        <v>53.2344</v>
      </c>
      <c r="AB6" s="3" t="n">
        <v>57.282</v>
      </c>
      <c r="AC6" s="3"/>
      <c r="AD6" s="3" t="n">
        <f aca="false">ROUND(Q6*G6,0)</f>
        <v>250</v>
      </c>
      <c r="AE6" s="3" t="n">
        <f aca="false">ROUND(R6*G6,0)</f>
        <v>200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customFormat="false" ht="12.8" hidden="false" customHeight="false" outlineLevel="0" collapsed="false">
      <c r="A7" s="3" t="s">
        <v>37</v>
      </c>
      <c r="B7" s="3" t="s">
        <v>35</v>
      </c>
      <c r="C7" s="3" t="n">
        <v>354.634</v>
      </c>
      <c r="D7" s="3" t="n">
        <v>25.734</v>
      </c>
      <c r="E7" s="3" t="n">
        <v>217.23</v>
      </c>
      <c r="F7" s="3" t="n">
        <v>109.679</v>
      </c>
      <c r="G7" s="4" t="n">
        <v>1</v>
      </c>
      <c r="H7" s="3" t="n">
        <v>45</v>
      </c>
      <c r="I7" s="3" t="s">
        <v>36</v>
      </c>
      <c r="J7" s="3" t="n">
        <v>209.5</v>
      </c>
      <c r="K7" s="3" t="n">
        <f aca="false">E7-J7</f>
        <v>7.72999999999999</v>
      </c>
      <c r="L7" s="3" t="n">
        <f aca="false">E7-M7</f>
        <v>217.23</v>
      </c>
      <c r="M7" s="3"/>
      <c r="N7" s="3"/>
      <c r="O7" s="3" t="n">
        <f aca="false">L7/5</f>
        <v>43.446</v>
      </c>
      <c r="P7" s="10" t="n">
        <f aca="false">10.4*O7-N7-F7</f>
        <v>342.1594</v>
      </c>
      <c r="Q7" s="10" t="n">
        <f aca="false">P7-R7</f>
        <v>342.1594</v>
      </c>
      <c r="R7" s="10"/>
      <c r="S7" s="10"/>
      <c r="T7" s="3"/>
      <c r="U7" s="3" t="n">
        <f aca="false">(F7+N7+P7)/O7</f>
        <v>10.4</v>
      </c>
      <c r="V7" s="3" t="n">
        <f aca="false">(F7+N7)/O7</f>
        <v>2.52449017170741</v>
      </c>
      <c r="W7" s="3" t="n">
        <v>25.565</v>
      </c>
      <c r="X7" s="3" t="n">
        <v>32.8332</v>
      </c>
      <c r="Y7" s="3" t="n">
        <v>31.1888</v>
      </c>
      <c r="Z7" s="3" t="n">
        <v>39.5858</v>
      </c>
      <c r="AA7" s="3" t="n">
        <v>51.7092</v>
      </c>
      <c r="AB7" s="3" t="n">
        <v>49.761</v>
      </c>
      <c r="AC7" s="3"/>
      <c r="AD7" s="3" t="n">
        <f aca="false">ROUND(Q7*G7,0)</f>
        <v>342</v>
      </c>
      <c r="AE7" s="3" t="n">
        <f aca="false">ROUND(R7*G7,0)</f>
        <v>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customFormat="false" ht="12.8" hidden="false" customHeight="false" outlineLevel="0" collapsed="false">
      <c r="A8" s="11" t="s">
        <v>38</v>
      </c>
      <c r="B8" s="11" t="s">
        <v>35</v>
      </c>
      <c r="C8" s="11" t="n">
        <v>-40.116</v>
      </c>
      <c r="D8" s="11" t="n">
        <v>3098.993</v>
      </c>
      <c r="E8" s="11" t="n">
        <v>1730.409</v>
      </c>
      <c r="F8" s="11" t="n">
        <v>1318.126</v>
      </c>
      <c r="G8" s="12" t="n">
        <v>1</v>
      </c>
      <c r="H8" s="11" t="n">
        <v>45</v>
      </c>
      <c r="I8" s="11" t="s">
        <v>36</v>
      </c>
      <c r="J8" s="11" t="n">
        <v>1611.9</v>
      </c>
      <c r="K8" s="11" t="n">
        <f aca="false">E8-J8</f>
        <v>118.509</v>
      </c>
      <c r="L8" s="11" t="n">
        <f aca="false">E8-M8</f>
        <v>1730.409</v>
      </c>
      <c r="M8" s="11"/>
      <c r="N8" s="11"/>
      <c r="O8" s="11" t="n">
        <f aca="false">L8/5</f>
        <v>346.0818</v>
      </c>
      <c r="P8" s="13" t="n">
        <f aca="false">8*O8-N8-F8</f>
        <v>1450.5284</v>
      </c>
      <c r="Q8" s="10" t="n">
        <f aca="false">P8-R8</f>
        <v>650.5284</v>
      </c>
      <c r="R8" s="13" t="n">
        <v>800</v>
      </c>
      <c r="S8" s="13"/>
      <c r="T8" s="11"/>
      <c r="U8" s="11" t="n">
        <f aca="false">(F8+N8+P8)/O8</f>
        <v>8</v>
      </c>
      <c r="V8" s="11" t="n">
        <f aca="false">(F8+N8)/O8</f>
        <v>3.80871227553717</v>
      </c>
      <c r="W8" s="11" t="n">
        <v>212.6564</v>
      </c>
      <c r="X8" s="11" t="n">
        <v>240.049</v>
      </c>
      <c r="Y8" s="11" t="n">
        <v>335.4186</v>
      </c>
      <c r="Z8" s="11" t="n">
        <v>266.6764</v>
      </c>
      <c r="AA8" s="11" t="n">
        <v>166.9414</v>
      </c>
      <c r="AB8" s="11" t="n">
        <v>199.0306</v>
      </c>
      <c r="AC8" s="11" t="s">
        <v>39</v>
      </c>
      <c r="AD8" s="11" t="n">
        <f aca="false">ROUND(Q8*G8,0)</f>
        <v>651</v>
      </c>
      <c r="AE8" s="11" t="n">
        <f aca="false">ROUND(R8*G8,0)</f>
        <v>800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customFormat="false" ht="12.8" hidden="false" customHeight="false" outlineLevel="0" collapsed="false">
      <c r="A9" s="3" t="s">
        <v>40</v>
      </c>
      <c r="B9" s="3" t="s">
        <v>35</v>
      </c>
      <c r="C9" s="3" t="n">
        <v>15.279</v>
      </c>
      <c r="D9" s="3" t="n">
        <v>60.609</v>
      </c>
      <c r="E9" s="3" t="n">
        <v>19.027</v>
      </c>
      <c r="F9" s="3" t="n">
        <v>53.476</v>
      </c>
      <c r="G9" s="4" t="n">
        <v>1</v>
      </c>
      <c r="H9" s="3" t="n">
        <v>40</v>
      </c>
      <c r="I9" s="3" t="s">
        <v>36</v>
      </c>
      <c r="J9" s="3" t="n">
        <v>20.8</v>
      </c>
      <c r="K9" s="3" t="n">
        <f aca="false">E9-J9</f>
        <v>-1.773</v>
      </c>
      <c r="L9" s="3" t="n">
        <f aca="false">E9-M9</f>
        <v>19.027</v>
      </c>
      <c r="M9" s="3"/>
      <c r="N9" s="3"/>
      <c r="O9" s="3" t="n">
        <f aca="false">L9/5</f>
        <v>3.8054</v>
      </c>
      <c r="P9" s="10"/>
      <c r="Q9" s="10" t="n">
        <f aca="false">P9-R9</f>
        <v>0</v>
      </c>
      <c r="R9" s="10"/>
      <c r="S9" s="10"/>
      <c r="T9" s="3"/>
      <c r="U9" s="3" t="n">
        <f aca="false">(F9+N9+P9)/O9</f>
        <v>14.0526620066222</v>
      </c>
      <c r="V9" s="3" t="n">
        <f aca="false">(F9+N9)/O9</f>
        <v>14.0526620066222</v>
      </c>
      <c r="W9" s="3" t="n">
        <v>3.9064</v>
      </c>
      <c r="X9" s="3" t="n">
        <v>4.2926</v>
      </c>
      <c r="Y9" s="3" t="n">
        <v>4.548</v>
      </c>
      <c r="Z9" s="3" t="n">
        <v>4.8254</v>
      </c>
      <c r="AA9" s="3" t="n">
        <v>3.3608</v>
      </c>
      <c r="AB9" s="3" t="n">
        <v>2.8064</v>
      </c>
      <c r="AC9" s="3"/>
      <c r="AD9" s="3" t="n">
        <f aca="false">ROUND(Q9*G9,0)</f>
        <v>0</v>
      </c>
      <c r="AE9" s="3" t="n">
        <f aca="false">ROUND(R9*G9,0)</f>
        <v>0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customFormat="false" ht="12.8" hidden="false" customHeight="false" outlineLevel="0" collapsed="false">
      <c r="A10" s="14" t="s">
        <v>41</v>
      </c>
      <c r="B10" s="14" t="s">
        <v>42</v>
      </c>
      <c r="C10" s="14"/>
      <c r="D10" s="14" t="n">
        <v>396</v>
      </c>
      <c r="E10" s="14" t="n">
        <v>246</v>
      </c>
      <c r="F10" s="14"/>
      <c r="G10" s="15" t="n">
        <v>0</v>
      </c>
      <c r="H10" s="14" t="e">
        <f aca="false">#N/A</f>
        <v>#N/A</v>
      </c>
      <c r="I10" s="14" t="s">
        <v>43</v>
      </c>
      <c r="J10" s="14" t="n">
        <v>247</v>
      </c>
      <c r="K10" s="14" t="n">
        <f aca="false">E10-J10</f>
        <v>-1</v>
      </c>
      <c r="L10" s="14" t="n">
        <f aca="false">E10-M10</f>
        <v>0</v>
      </c>
      <c r="M10" s="14" t="n">
        <v>246</v>
      </c>
      <c r="N10" s="14"/>
      <c r="O10" s="14" t="n">
        <f aca="false">L10/5</f>
        <v>0</v>
      </c>
      <c r="P10" s="16"/>
      <c r="Q10" s="16"/>
      <c r="R10" s="16"/>
      <c r="S10" s="16"/>
      <c r="T10" s="14"/>
      <c r="U10" s="14" t="e">
        <f aca="false">(F10+N10+P10)/O10</f>
        <v>#DIV/0!</v>
      </c>
      <c r="V10" s="14" t="e">
        <f aca="false">(F10+N10)/O10</f>
        <v>#DIV/0!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/>
      <c r="AD10" s="14" t="n">
        <f aca="false">ROUND(Q10*G10,0)</f>
        <v>0</v>
      </c>
      <c r="AE10" s="14" t="n">
        <f aca="false">ROUND(R10*G10,0)</f>
        <v>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customFormat="false" ht="12.8" hidden="false" customHeight="false" outlineLevel="0" collapsed="false">
      <c r="A11" s="3" t="s">
        <v>44</v>
      </c>
      <c r="B11" s="3" t="s">
        <v>42</v>
      </c>
      <c r="C11" s="3" t="n">
        <v>592</v>
      </c>
      <c r="D11" s="3" t="n">
        <v>1062</v>
      </c>
      <c r="E11" s="3" t="n">
        <v>852</v>
      </c>
      <c r="F11" s="3" t="n">
        <v>575</v>
      </c>
      <c r="G11" s="4" t="n">
        <v>0.45</v>
      </c>
      <c r="H11" s="3" t="n">
        <v>45</v>
      </c>
      <c r="I11" s="3" t="s">
        <v>36</v>
      </c>
      <c r="J11" s="3" t="n">
        <v>864</v>
      </c>
      <c r="K11" s="3" t="n">
        <f aca="false">E11-J11</f>
        <v>-12</v>
      </c>
      <c r="L11" s="3" t="n">
        <f aca="false">E11-M11</f>
        <v>852</v>
      </c>
      <c r="M11" s="3"/>
      <c r="N11" s="3" t="n">
        <v>338</v>
      </c>
      <c r="O11" s="3" t="n">
        <f aca="false">L11/5</f>
        <v>170.4</v>
      </c>
      <c r="P11" s="10" t="n">
        <f aca="false">10.4*O11-N11-F11</f>
        <v>859.16</v>
      </c>
      <c r="Q11" s="10" t="n">
        <f aca="false">P11-R11</f>
        <v>359.16</v>
      </c>
      <c r="R11" s="10" t="n">
        <v>500</v>
      </c>
      <c r="S11" s="10"/>
      <c r="T11" s="3"/>
      <c r="U11" s="3" t="n">
        <f aca="false">(F11+N11+P11)/O11</f>
        <v>10.4</v>
      </c>
      <c r="V11" s="3" t="n">
        <f aca="false">(F11+N11)/O11</f>
        <v>5.35798122065728</v>
      </c>
      <c r="W11" s="3" t="n">
        <v>148</v>
      </c>
      <c r="X11" s="3" t="n">
        <v>142.4</v>
      </c>
      <c r="Y11" s="3" t="n">
        <v>158</v>
      </c>
      <c r="Z11" s="3" t="n">
        <v>157.2</v>
      </c>
      <c r="AA11" s="3" t="n">
        <v>159.8</v>
      </c>
      <c r="AB11" s="3" t="n">
        <v>172.6</v>
      </c>
      <c r="AC11" s="3"/>
      <c r="AD11" s="3" t="n">
        <f aca="false">ROUND(Q11*G11,0)</f>
        <v>162</v>
      </c>
      <c r="AE11" s="3" t="n">
        <f aca="false">ROUND(R11*G11,0)</f>
        <v>225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customFormat="false" ht="12.8" hidden="false" customHeight="false" outlineLevel="0" collapsed="false">
      <c r="A12" s="3" t="s">
        <v>45</v>
      </c>
      <c r="B12" s="3" t="s">
        <v>42</v>
      </c>
      <c r="C12" s="3" t="n">
        <v>641</v>
      </c>
      <c r="D12" s="3" t="n">
        <v>3192</v>
      </c>
      <c r="E12" s="3" t="n">
        <v>1114</v>
      </c>
      <c r="F12" s="3" t="n">
        <v>2474.524</v>
      </c>
      <c r="G12" s="4" t="n">
        <v>0.45</v>
      </c>
      <c r="H12" s="3" t="n">
        <v>45</v>
      </c>
      <c r="I12" s="3" t="s">
        <v>36</v>
      </c>
      <c r="J12" s="3" t="n">
        <v>1123</v>
      </c>
      <c r="K12" s="3" t="n">
        <f aca="false">E12-J12</f>
        <v>-9</v>
      </c>
      <c r="L12" s="3" t="n">
        <f aca="false">E12-M12</f>
        <v>1114</v>
      </c>
      <c r="M12" s="3"/>
      <c r="N12" s="3"/>
      <c r="O12" s="3" t="n">
        <f aca="false">L12/5</f>
        <v>222.8</v>
      </c>
      <c r="P12" s="10"/>
      <c r="Q12" s="10" t="n">
        <f aca="false">P12-R12</f>
        <v>0</v>
      </c>
      <c r="R12" s="10"/>
      <c r="S12" s="10"/>
      <c r="T12" s="3"/>
      <c r="U12" s="3" t="n">
        <f aca="false">(F12+N12+P12)/O12</f>
        <v>11.1064811490126</v>
      </c>
      <c r="V12" s="3" t="n">
        <f aca="false">(F12+N12)/O12</f>
        <v>11.1064811490126</v>
      </c>
      <c r="W12" s="3" t="n">
        <v>265.4952</v>
      </c>
      <c r="X12" s="3" t="n">
        <v>304.4952</v>
      </c>
      <c r="Y12" s="3" t="n">
        <v>434</v>
      </c>
      <c r="Z12" s="3" t="n">
        <v>415.4</v>
      </c>
      <c r="AA12" s="3" t="n">
        <v>337</v>
      </c>
      <c r="AB12" s="3" t="n">
        <v>323</v>
      </c>
      <c r="AC12" s="3" t="s">
        <v>46</v>
      </c>
      <c r="AD12" s="3" t="n">
        <f aca="false">ROUND(Q12*G12,0)</f>
        <v>0</v>
      </c>
      <c r="AE12" s="3" t="n">
        <f aca="false">ROUND(R12*G12,0)</f>
        <v>0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customFormat="false" ht="12.8" hidden="false" customHeight="false" outlineLevel="0" collapsed="false">
      <c r="A13" s="14" t="s">
        <v>47</v>
      </c>
      <c r="B13" s="14" t="s">
        <v>42</v>
      </c>
      <c r="C13" s="14"/>
      <c r="D13" s="14" t="n">
        <v>150</v>
      </c>
      <c r="E13" s="14" t="n">
        <v>90</v>
      </c>
      <c r="F13" s="14"/>
      <c r="G13" s="15" t="n">
        <v>0</v>
      </c>
      <c r="H13" s="14" t="e">
        <f aca="false">#N/A</f>
        <v>#N/A</v>
      </c>
      <c r="I13" s="14" t="s">
        <v>43</v>
      </c>
      <c r="J13" s="14" t="n">
        <v>90</v>
      </c>
      <c r="K13" s="14" t="n">
        <f aca="false">E13-J13</f>
        <v>0</v>
      </c>
      <c r="L13" s="14" t="n">
        <f aca="false">E13-M13</f>
        <v>0</v>
      </c>
      <c r="M13" s="14" t="n">
        <v>90</v>
      </c>
      <c r="N13" s="14"/>
      <c r="O13" s="14" t="n">
        <f aca="false">L13/5</f>
        <v>0</v>
      </c>
      <c r="P13" s="16"/>
      <c r="Q13" s="16"/>
      <c r="R13" s="16"/>
      <c r="S13" s="16"/>
      <c r="T13" s="14"/>
      <c r="U13" s="14" t="e">
        <f aca="false">(F13+N13+P13)/O13</f>
        <v>#DIV/0!</v>
      </c>
      <c r="V13" s="14" t="e">
        <f aca="false">(F13+N13)/O13</f>
        <v>#DIV/0!</v>
      </c>
      <c r="W13" s="14" t="n">
        <v>0</v>
      </c>
      <c r="X13" s="14" t="n">
        <v>0</v>
      </c>
      <c r="Y13" s="14" t="n">
        <v>0</v>
      </c>
      <c r="Z13" s="14" t="n">
        <v>0</v>
      </c>
      <c r="AA13" s="14" t="n">
        <v>0</v>
      </c>
      <c r="AB13" s="14" t="n">
        <v>0</v>
      </c>
      <c r="AC13" s="14"/>
      <c r="AD13" s="14" t="n">
        <f aca="false">ROUND(Q13*G13,0)</f>
        <v>0</v>
      </c>
      <c r="AE13" s="14" t="n">
        <f aca="false">ROUND(R13*G13,0)</f>
        <v>0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customFormat="false" ht="12.8" hidden="false" customHeight="false" outlineLevel="0" collapsed="false">
      <c r="A14" s="3" t="s">
        <v>48</v>
      </c>
      <c r="B14" s="3" t="s">
        <v>42</v>
      </c>
      <c r="C14" s="3" t="n">
        <v>37</v>
      </c>
      <c r="D14" s="3" t="n">
        <v>705</v>
      </c>
      <c r="E14" s="3" t="n">
        <v>584</v>
      </c>
      <c r="F14" s="3" t="n">
        <v>21</v>
      </c>
      <c r="G14" s="4" t="n">
        <v>0.17</v>
      </c>
      <c r="H14" s="3" t="n">
        <v>180</v>
      </c>
      <c r="I14" s="3" t="s">
        <v>36</v>
      </c>
      <c r="J14" s="3" t="n">
        <v>590</v>
      </c>
      <c r="K14" s="3" t="n">
        <f aca="false">E14-J14</f>
        <v>-6</v>
      </c>
      <c r="L14" s="3" t="n">
        <f aca="false">E14-M14</f>
        <v>194</v>
      </c>
      <c r="M14" s="3" t="n">
        <v>390</v>
      </c>
      <c r="N14" s="3"/>
      <c r="O14" s="3" t="n">
        <f aca="false">L14/5</f>
        <v>38.8</v>
      </c>
      <c r="P14" s="10" t="n">
        <f aca="false">9*O14-N14-F14</f>
        <v>328.2</v>
      </c>
      <c r="Q14" s="10" t="n">
        <f aca="false">P14-R14</f>
        <v>328.2</v>
      </c>
      <c r="R14" s="10"/>
      <c r="S14" s="10"/>
      <c r="T14" s="3"/>
      <c r="U14" s="3" t="n">
        <f aca="false">(F14+N14+P14)/O14</f>
        <v>9</v>
      </c>
      <c r="V14" s="3" t="n">
        <f aca="false">(F14+N14)/O14</f>
        <v>0.541237113402062</v>
      </c>
      <c r="W14" s="3" t="n">
        <v>10</v>
      </c>
      <c r="X14" s="3" t="n">
        <v>4.2</v>
      </c>
      <c r="Y14" s="3" t="n">
        <v>5.6</v>
      </c>
      <c r="Z14" s="3" t="n">
        <v>6.8</v>
      </c>
      <c r="AA14" s="3" t="n">
        <v>6.2</v>
      </c>
      <c r="AB14" s="3" t="n">
        <v>6.4</v>
      </c>
      <c r="AC14" s="3" t="s">
        <v>49</v>
      </c>
      <c r="AD14" s="3" t="n">
        <f aca="false">ROUND(Q14*G14,0)</f>
        <v>56</v>
      </c>
      <c r="AE14" s="3" t="n">
        <f aca="false">ROUND(R14*G14,0)</f>
        <v>0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customFormat="false" ht="12.8" hidden="false" customHeight="false" outlineLevel="0" collapsed="false">
      <c r="A15" s="14" t="s">
        <v>50</v>
      </c>
      <c r="B15" s="14" t="s">
        <v>42</v>
      </c>
      <c r="C15" s="14"/>
      <c r="D15" s="14" t="n">
        <v>366</v>
      </c>
      <c r="E15" s="14" t="n">
        <v>150</v>
      </c>
      <c r="F15" s="14"/>
      <c r="G15" s="15" t="n">
        <v>0</v>
      </c>
      <c r="H15" s="14" t="e">
        <f aca="false">#N/A</f>
        <v>#N/A</v>
      </c>
      <c r="I15" s="14" t="s">
        <v>43</v>
      </c>
      <c r="J15" s="14" t="n">
        <v>150</v>
      </c>
      <c r="K15" s="14" t="n">
        <f aca="false">E15-J15</f>
        <v>0</v>
      </c>
      <c r="L15" s="14" t="n">
        <f aca="false">E15-M15</f>
        <v>0</v>
      </c>
      <c r="M15" s="14" t="n">
        <v>150</v>
      </c>
      <c r="N15" s="14"/>
      <c r="O15" s="14" t="n">
        <f aca="false">L15/5</f>
        <v>0</v>
      </c>
      <c r="P15" s="16"/>
      <c r="Q15" s="16"/>
      <c r="R15" s="16"/>
      <c r="S15" s="16"/>
      <c r="T15" s="14"/>
      <c r="U15" s="14" t="e">
        <f aca="false">(F15+N15+P15)/O15</f>
        <v>#DIV/0!</v>
      </c>
      <c r="V15" s="14" t="e">
        <f aca="false">(F15+N15)/O15</f>
        <v>#DIV/0!</v>
      </c>
      <c r="W15" s="14" t="n">
        <v>0</v>
      </c>
      <c r="X15" s="14" t="n">
        <v>0</v>
      </c>
      <c r="Y15" s="14" t="n">
        <v>0</v>
      </c>
      <c r="Z15" s="14" t="n">
        <v>0</v>
      </c>
      <c r="AA15" s="14" t="n">
        <v>0</v>
      </c>
      <c r="AB15" s="14" t="n">
        <v>0</v>
      </c>
      <c r="AC15" s="14"/>
      <c r="AD15" s="14" t="n">
        <f aca="false">ROUND(Q15*G15,0)</f>
        <v>0</v>
      </c>
      <c r="AE15" s="14" t="n">
        <f aca="false">ROUND(R15*G15,0)</f>
        <v>0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customFormat="false" ht="12.8" hidden="false" customHeight="false" outlineLevel="0" collapsed="false">
      <c r="A16" s="3" t="s">
        <v>51</v>
      </c>
      <c r="B16" s="3" t="s">
        <v>42</v>
      </c>
      <c r="C16" s="3" t="n">
        <v>20</v>
      </c>
      <c r="D16" s="3" t="n">
        <v>181</v>
      </c>
      <c r="E16" s="3" t="n">
        <v>138</v>
      </c>
      <c r="F16" s="3" t="n">
        <v>5</v>
      </c>
      <c r="G16" s="4" t="n">
        <v>0.3</v>
      </c>
      <c r="H16" s="3" t="n">
        <v>40</v>
      </c>
      <c r="I16" s="3" t="s">
        <v>36</v>
      </c>
      <c r="J16" s="3" t="n">
        <v>139</v>
      </c>
      <c r="K16" s="3" t="n">
        <f aca="false">E16-J16</f>
        <v>-1</v>
      </c>
      <c r="L16" s="3" t="n">
        <f aca="false">E16-M16</f>
        <v>30</v>
      </c>
      <c r="M16" s="3" t="n">
        <v>108</v>
      </c>
      <c r="N16" s="3"/>
      <c r="O16" s="3" t="n">
        <f aca="false">L16/5</f>
        <v>6</v>
      </c>
      <c r="P16" s="10" t="n">
        <f aca="false">9*O16-N16-F16</f>
        <v>49</v>
      </c>
      <c r="Q16" s="10" t="n">
        <f aca="false">P16-R16</f>
        <v>49</v>
      </c>
      <c r="R16" s="10"/>
      <c r="S16" s="10"/>
      <c r="T16" s="3"/>
      <c r="U16" s="3" t="n">
        <f aca="false">(F16+N16+P16)/O16</f>
        <v>9</v>
      </c>
      <c r="V16" s="3" t="n">
        <f aca="false">(F16+N16)/O16</f>
        <v>0.833333333333333</v>
      </c>
      <c r="W16" s="3" t="n">
        <v>3</v>
      </c>
      <c r="X16" s="3" t="n">
        <v>2.8</v>
      </c>
      <c r="Y16" s="3" t="n">
        <v>4.4</v>
      </c>
      <c r="Z16" s="3" t="n">
        <v>4.8</v>
      </c>
      <c r="AA16" s="3" t="n">
        <v>4</v>
      </c>
      <c r="AB16" s="3" t="n">
        <v>6.4</v>
      </c>
      <c r="AC16" s="3"/>
      <c r="AD16" s="3" t="n">
        <f aca="false">ROUND(Q16*G16,0)</f>
        <v>15</v>
      </c>
      <c r="AE16" s="3" t="n">
        <f aca="false">ROUND(R16*G16,0)</f>
        <v>0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customFormat="false" ht="12.8" hidden="false" customHeight="false" outlineLevel="0" collapsed="false">
      <c r="A17" s="3" t="s">
        <v>52</v>
      </c>
      <c r="B17" s="3" t="s">
        <v>42</v>
      </c>
      <c r="C17" s="3" t="n">
        <v>152</v>
      </c>
      <c r="D17" s="3" t="n">
        <v>24</v>
      </c>
      <c r="E17" s="3" t="n">
        <v>164</v>
      </c>
      <c r="F17" s="3"/>
      <c r="G17" s="4" t="n">
        <v>0.17</v>
      </c>
      <c r="H17" s="3" t="n">
        <v>180</v>
      </c>
      <c r="I17" s="3" t="s">
        <v>36</v>
      </c>
      <c r="J17" s="3" t="n">
        <v>186</v>
      </c>
      <c r="K17" s="3" t="n">
        <f aca="false">E17-J17</f>
        <v>-22</v>
      </c>
      <c r="L17" s="3" t="n">
        <f aca="false">E17-M17</f>
        <v>164</v>
      </c>
      <c r="M17" s="3"/>
      <c r="N17" s="3" t="n">
        <v>65.6</v>
      </c>
      <c r="O17" s="3" t="n">
        <f aca="false">L17/5</f>
        <v>32.8</v>
      </c>
      <c r="P17" s="10" t="n">
        <f aca="false">10.4*O17-N17-F17</f>
        <v>275.52</v>
      </c>
      <c r="Q17" s="10" t="n">
        <f aca="false">P17-R17</f>
        <v>275.52</v>
      </c>
      <c r="R17" s="10"/>
      <c r="S17" s="10"/>
      <c r="T17" s="3"/>
      <c r="U17" s="3" t="n">
        <f aca="false">(F17+N17+P17)/O17</f>
        <v>10.4</v>
      </c>
      <c r="V17" s="3" t="n">
        <f aca="false">(F17+N17)/O17</f>
        <v>2</v>
      </c>
      <c r="W17" s="3" t="n">
        <v>17.6</v>
      </c>
      <c r="X17" s="3" t="n">
        <v>15</v>
      </c>
      <c r="Y17" s="3" t="n">
        <v>19.2</v>
      </c>
      <c r="Z17" s="3" t="n">
        <v>21</v>
      </c>
      <c r="AA17" s="3" t="n">
        <v>28.6</v>
      </c>
      <c r="AB17" s="3" t="n">
        <v>30.2</v>
      </c>
      <c r="AC17" s="3"/>
      <c r="AD17" s="3" t="n">
        <f aca="false">ROUND(Q17*G17,0)</f>
        <v>47</v>
      </c>
      <c r="AE17" s="3" t="n">
        <f aca="false">ROUND(R17*G17,0)</f>
        <v>0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customFormat="false" ht="12.8" hidden="false" customHeight="false" outlineLevel="0" collapsed="false">
      <c r="A18" s="14" t="s">
        <v>53</v>
      </c>
      <c r="B18" s="14" t="s">
        <v>42</v>
      </c>
      <c r="C18" s="14"/>
      <c r="D18" s="14" t="n">
        <v>244</v>
      </c>
      <c r="E18" s="14" t="n">
        <v>192</v>
      </c>
      <c r="F18" s="14"/>
      <c r="G18" s="15" t="n">
        <v>0</v>
      </c>
      <c r="H18" s="14" t="e">
        <f aca="false">#N/A</f>
        <v>#N/A</v>
      </c>
      <c r="I18" s="14" t="s">
        <v>43</v>
      </c>
      <c r="J18" s="14" t="n">
        <v>192</v>
      </c>
      <c r="K18" s="14" t="n">
        <f aca="false">E18-J18</f>
        <v>0</v>
      </c>
      <c r="L18" s="14" t="n">
        <f aca="false">E18-M18</f>
        <v>0</v>
      </c>
      <c r="M18" s="14" t="n">
        <v>192</v>
      </c>
      <c r="N18" s="14"/>
      <c r="O18" s="14" t="n">
        <f aca="false">L18/5</f>
        <v>0</v>
      </c>
      <c r="P18" s="16"/>
      <c r="Q18" s="16"/>
      <c r="R18" s="16"/>
      <c r="S18" s="16"/>
      <c r="T18" s="14"/>
      <c r="U18" s="14" t="e">
        <f aca="false">(F18+N18+P18)/O18</f>
        <v>#DIV/0!</v>
      </c>
      <c r="V18" s="14" t="e">
        <f aca="false">(F18+N18)/O18</f>
        <v>#DIV/0!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4" t="n">
        <v>0</v>
      </c>
      <c r="AC18" s="14"/>
      <c r="AD18" s="14" t="n">
        <f aca="false">ROUND(Q18*G18,0)</f>
        <v>0</v>
      </c>
      <c r="AE18" s="14" t="n">
        <f aca="false">ROUND(R18*G18,0)</f>
        <v>0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customFormat="false" ht="12.8" hidden="false" customHeight="false" outlineLevel="0" collapsed="false">
      <c r="A19" s="14" t="s">
        <v>54</v>
      </c>
      <c r="B19" s="14" t="s">
        <v>42</v>
      </c>
      <c r="C19" s="14"/>
      <c r="D19" s="14" t="n">
        <v>264</v>
      </c>
      <c r="E19" s="14" t="n">
        <v>120</v>
      </c>
      <c r="F19" s="14"/>
      <c r="G19" s="15" t="n">
        <v>0</v>
      </c>
      <c r="H19" s="14" t="e">
        <f aca="false">#N/A</f>
        <v>#N/A</v>
      </c>
      <c r="I19" s="14" t="s">
        <v>43</v>
      </c>
      <c r="J19" s="14" t="n">
        <v>120</v>
      </c>
      <c r="K19" s="14" t="n">
        <f aca="false">E19-J19</f>
        <v>0</v>
      </c>
      <c r="L19" s="14" t="n">
        <f aca="false">E19-M19</f>
        <v>0</v>
      </c>
      <c r="M19" s="14" t="n">
        <v>120</v>
      </c>
      <c r="N19" s="14"/>
      <c r="O19" s="14" t="n">
        <f aca="false">L19/5</f>
        <v>0</v>
      </c>
      <c r="P19" s="16"/>
      <c r="Q19" s="16"/>
      <c r="R19" s="16"/>
      <c r="S19" s="16"/>
      <c r="T19" s="14"/>
      <c r="U19" s="14" t="e">
        <f aca="false">(F19+N19+P19)/O19</f>
        <v>#DIV/0!</v>
      </c>
      <c r="V19" s="14" t="e">
        <f aca="false">(F19+N19)/O19</f>
        <v>#DIV/0!</v>
      </c>
      <c r="W19" s="14" t="n">
        <v>0</v>
      </c>
      <c r="X19" s="14" t="n">
        <v>0</v>
      </c>
      <c r="Y19" s="14" t="n">
        <v>0</v>
      </c>
      <c r="Z19" s="14" t="n">
        <v>0</v>
      </c>
      <c r="AA19" s="14" t="n">
        <v>0</v>
      </c>
      <c r="AB19" s="14" t="n">
        <v>0</v>
      </c>
      <c r="AC19" s="14"/>
      <c r="AD19" s="14" t="n">
        <f aca="false">ROUND(Q19*G19,0)</f>
        <v>0</v>
      </c>
      <c r="AE19" s="14" t="n">
        <f aca="false">ROUND(R19*G19,0)</f>
        <v>0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customFormat="false" ht="12.8" hidden="false" customHeight="false" outlineLevel="0" collapsed="false">
      <c r="A20" s="14" t="s">
        <v>55</v>
      </c>
      <c r="B20" s="14" t="s">
        <v>42</v>
      </c>
      <c r="C20" s="14"/>
      <c r="D20" s="14" t="n">
        <v>150</v>
      </c>
      <c r="E20" s="14" t="n">
        <v>61</v>
      </c>
      <c r="F20" s="14" t="n">
        <v>-1</v>
      </c>
      <c r="G20" s="15" t="n">
        <v>0</v>
      </c>
      <c r="H20" s="14" t="e">
        <f aca="false">#N/A</f>
        <v>#N/A</v>
      </c>
      <c r="I20" s="14" t="s">
        <v>43</v>
      </c>
      <c r="J20" s="14" t="n">
        <v>60</v>
      </c>
      <c r="K20" s="14" t="n">
        <f aca="false">E20-J20</f>
        <v>1</v>
      </c>
      <c r="L20" s="14" t="n">
        <f aca="false">E20-M20</f>
        <v>1</v>
      </c>
      <c r="M20" s="14" t="n">
        <v>60</v>
      </c>
      <c r="N20" s="14"/>
      <c r="O20" s="14" t="n">
        <f aca="false">L20/5</f>
        <v>0.2</v>
      </c>
      <c r="P20" s="16"/>
      <c r="Q20" s="16"/>
      <c r="R20" s="16"/>
      <c r="S20" s="16"/>
      <c r="T20" s="14"/>
      <c r="U20" s="14" t="n">
        <f aca="false">(F20+N20+P20)/O20</f>
        <v>-5</v>
      </c>
      <c r="V20" s="14" t="n">
        <f aca="false">(F20+N20)/O20</f>
        <v>-5</v>
      </c>
      <c r="W20" s="14" t="n">
        <v>0</v>
      </c>
      <c r="X20" s="14" t="n">
        <v>0</v>
      </c>
      <c r="Y20" s="14" t="n">
        <v>0</v>
      </c>
      <c r="Z20" s="14" t="n">
        <v>0</v>
      </c>
      <c r="AA20" s="14" t="n">
        <v>0</v>
      </c>
      <c r="AB20" s="14" t="n">
        <v>0</v>
      </c>
      <c r="AC20" s="14"/>
      <c r="AD20" s="14" t="n">
        <f aca="false">ROUND(Q20*G20,0)</f>
        <v>0</v>
      </c>
      <c r="AE20" s="14" t="n">
        <f aca="false">ROUND(R20*G20,0)</f>
        <v>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customFormat="false" ht="12.8" hidden="false" customHeight="false" outlineLevel="0" collapsed="false">
      <c r="A21" s="17" t="s">
        <v>56</v>
      </c>
      <c r="B21" s="17" t="s">
        <v>42</v>
      </c>
      <c r="C21" s="17"/>
      <c r="D21" s="17" t="n">
        <v>162</v>
      </c>
      <c r="E21" s="17" t="n">
        <v>90</v>
      </c>
      <c r="F21" s="17"/>
      <c r="G21" s="18" t="n">
        <v>0</v>
      </c>
      <c r="H21" s="17" t="n">
        <v>50</v>
      </c>
      <c r="I21" s="17" t="s">
        <v>36</v>
      </c>
      <c r="J21" s="17" t="n">
        <v>90</v>
      </c>
      <c r="K21" s="17" t="n">
        <f aca="false">E21-J21</f>
        <v>0</v>
      </c>
      <c r="L21" s="17" t="n">
        <f aca="false">E21-M21</f>
        <v>0</v>
      </c>
      <c r="M21" s="17" t="n">
        <v>90</v>
      </c>
      <c r="N21" s="17"/>
      <c r="O21" s="17" t="n">
        <f aca="false">L21/5</f>
        <v>0</v>
      </c>
      <c r="P21" s="19"/>
      <c r="Q21" s="19"/>
      <c r="R21" s="19"/>
      <c r="S21" s="19"/>
      <c r="T21" s="17"/>
      <c r="U21" s="17" t="e">
        <f aca="false">(F21+N21+P21)/O21</f>
        <v>#DIV/0!</v>
      </c>
      <c r="V21" s="17" t="e">
        <f aca="false">(F21+N21)/O21</f>
        <v>#DIV/0!</v>
      </c>
      <c r="W21" s="17" t="n">
        <v>0</v>
      </c>
      <c r="X21" s="17" t="n">
        <v>0</v>
      </c>
      <c r="Y21" s="17" t="n">
        <v>0</v>
      </c>
      <c r="Z21" s="17" t="n">
        <v>0</v>
      </c>
      <c r="AA21" s="17" t="n">
        <v>0</v>
      </c>
      <c r="AB21" s="17" t="n">
        <v>0</v>
      </c>
      <c r="AC21" s="17" t="s">
        <v>57</v>
      </c>
      <c r="AD21" s="17" t="n">
        <f aca="false">ROUND(Q21*G21,0)</f>
        <v>0</v>
      </c>
      <c r="AE21" s="17" t="n">
        <f aca="false">ROUND(R21*G21,0)</f>
        <v>0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customFormat="false" ht="12.8" hidden="false" customHeight="false" outlineLevel="0" collapsed="false">
      <c r="A22" s="3" t="s">
        <v>58</v>
      </c>
      <c r="B22" s="3" t="s">
        <v>42</v>
      </c>
      <c r="C22" s="3"/>
      <c r="D22" s="3" t="n">
        <v>317</v>
      </c>
      <c r="E22" s="3" t="n">
        <v>245</v>
      </c>
      <c r="F22" s="3"/>
      <c r="G22" s="4" t="n">
        <v>0.35</v>
      </c>
      <c r="H22" s="3" t="n">
        <v>50</v>
      </c>
      <c r="I22" s="3" t="s">
        <v>36</v>
      </c>
      <c r="J22" s="3" t="n">
        <v>261</v>
      </c>
      <c r="K22" s="3" t="n">
        <f aca="false">E22-J22</f>
        <v>-16</v>
      </c>
      <c r="L22" s="3" t="n">
        <f aca="false">E22-M22</f>
        <v>161</v>
      </c>
      <c r="M22" s="3" t="n">
        <v>84</v>
      </c>
      <c r="N22" s="3"/>
      <c r="O22" s="3" t="n">
        <f aca="false">L22/5</f>
        <v>32.2</v>
      </c>
      <c r="P22" s="10" t="n">
        <f aca="false">8*O22-N22-F22</f>
        <v>257.6</v>
      </c>
      <c r="Q22" s="10" t="n">
        <f aca="false">P22-R22</f>
        <v>257.6</v>
      </c>
      <c r="R22" s="10"/>
      <c r="S22" s="10"/>
      <c r="T22" s="3"/>
      <c r="U22" s="3" t="n">
        <f aca="false">(F22+N22+P22)/O22</f>
        <v>8</v>
      </c>
      <c r="V22" s="3" t="n">
        <f aca="false">(F22+N22)/O22</f>
        <v>0</v>
      </c>
      <c r="W22" s="3" t="n">
        <v>4.6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s">
        <v>59</v>
      </c>
      <c r="AD22" s="3" t="n">
        <f aca="false">ROUND(Q22*G22,0)</f>
        <v>90</v>
      </c>
      <c r="AE22" s="3" t="n">
        <f aca="false">ROUND(R22*G22,0)</f>
        <v>0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customFormat="false" ht="12.8" hidden="false" customHeight="false" outlineLevel="0" collapsed="false">
      <c r="A23" s="20" t="s">
        <v>60</v>
      </c>
      <c r="B23" s="20" t="s">
        <v>35</v>
      </c>
      <c r="C23" s="20" t="n">
        <v>1322.806</v>
      </c>
      <c r="D23" s="20" t="n">
        <v>379.005</v>
      </c>
      <c r="E23" s="20" t="n">
        <v>803.836</v>
      </c>
      <c r="F23" s="20" t="n">
        <v>736.271</v>
      </c>
      <c r="G23" s="21" t="n">
        <v>1</v>
      </c>
      <c r="H23" s="20" t="n">
        <v>55</v>
      </c>
      <c r="I23" s="20" t="s">
        <v>36</v>
      </c>
      <c r="J23" s="20" t="n">
        <v>754.55</v>
      </c>
      <c r="K23" s="20" t="n">
        <f aca="false">E23-J23</f>
        <v>49.2860000000001</v>
      </c>
      <c r="L23" s="20" t="n">
        <f aca="false">E23-M23</f>
        <v>803.836</v>
      </c>
      <c r="M23" s="20"/>
      <c r="N23" s="20" t="n">
        <v>220.8686</v>
      </c>
      <c r="O23" s="20" t="n">
        <f aca="false">L23/5</f>
        <v>160.7672</v>
      </c>
      <c r="P23" s="22" t="n">
        <f aca="false">12*O23-N23-F23</f>
        <v>972.0668</v>
      </c>
      <c r="Q23" s="10" t="n">
        <f aca="false">P23-R23</f>
        <v>472.0668</v>
      </c>
      <c r="R23" s="22" t="n">
        <v>500</v>
      </c>
      <c r="S23" s="22"/>
      <c r="T23" s="20"/>
      <c r="U23" s="20" t="n">
        <f aca="false">(F23+N23+P23)/O23</f>
        <v>12</v>
      </c>
      <c r="V23" s="20" t="n">
        <f aca="false">(F23+N23)/O23</f>
        <v>5.95357510736021</v>
      </c>
      <c r="W23" s="20" t="n">
        <v>144.6776</v>
      </c>
      <c r="X23" s="20" t="n">
        <v>153.2376</v>
      </c>
      <c r="Y23" s="20" t="n">
        <v>157.8618</v>
      </c>
      <c r="Z23" s="20" t="n">
        <v>166.7148</v>
      </c>
      <c r="AA23" s="20" t="n">
        <v>339.2968</v>
      </c>
      <c r="AB23" s="20" t="n">
        <v>391.3574</v>
      </c>
      <c r="AC23" s="20" t="s">
        <v>61</v>
      </c>
      <c r="AD23" s="20" t="n">
        <f aca="false">ROUND(Q23*G23,0)</f>
        <v>472</v>
      </c>
      <c r="AE23" s="20" t="n">
        <f aca="false">ROUND(R23*G23,0)</f>
        <v>500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customFormat="false" ht="12.8" hidden="false" customHeight="false" outlineLevel="0" collapsed="false">
      <c r="A24" s="11" t="s">
        <v>62</v>
      </c>
      <c r="B24" s="11" t="s">
        <v>35</v>
      </c>
      <c r="C24" s="11" t="n">
        <v>4471.107</v>
      </c>
      <c r="D24" s="11" t="n">
        <v>1558.93</v>
      </c>
      <c r="E24" s="11" t="n">
        <v>3363.254</v>
      </c>
      <c r="F24" s="11" t="n">
        <v>2286.603</v>
      </c>
      <c r="G24" s="12" t="n">
        <v>1</v>
      </c>
      <c r="H24" s="11" t="n">
        <v>50</v>
      </c>
      <c r="I24" s="11" t="s">
        <v>36</v>
      </c>
      <c r="J24" s="11" t="n">
        <v>3402.8</v>
      </c>
      <c r="K24" s="11" t="n">
        <f aca="false">E24-J24</f>
        <v>-39.5460000000003</v>
      </c>
      <c r="L24" s="11" t="n">
        <f aca="false">E24-M24</f>
        <v>3363.254</v>
      </c>
      <c r="M24" s="11"/>
      <c r="N24" s="11" t="n">
        <v>1790</v>
      </c>
      <c r="O24" s="11" t="n">
        <f aca="false">L24/5</f>
        <v>672.6508</v>
      </c>
      <c r="P24" s="13" t="n">
        <f aca="false">8*O24-N24-F24</f>
        <v>1304.6034</v>
      </c>
      <c r="Q24" s="10" t="n">
        <f aca="false">P24-R24</f>
        <v>504.6034</v>
      </c>
      <c r="R24" s="13" t="n">
        <v>800</v>
      </c>
      <c r="S24" s="13"/>
      <c r="T24" s="11"/>
      <c r="U24" s="11" t="n">
        <f aca="false">(F24+N24+P24)/O24</f>
        <v>8</v>
      </c>
      <c r="V24" s="11" t="n">
        <f aca="false">(F24+N24)/O24</f>
        <v>6.06050420218039</v>
      </c>
      <c r="W24" s="11" t="n">
        <v>591.5478</v>
      </c>
      <c r="X24" s="11" t="n">
        <v>534.7242</v>
      </c>
      <c r="Y24" s="11" t="n">
        <v>526.8704</v>
      </c>
      <c r="Z24" s="11" t="n">
        <v>529.3396</v>
      </c>
      <c r="AA24" s="11" t="n">
        <v>700.352</v>
      </c>
      <c r="AB24" s="11" t="n">
        <v>634.6884</v>
      </c>
      <c r="AC24" s="11" t="s">
        <v>39</v>
      </c>
      <c r="AD24" s="11" t="n">
        <f aca="false">ROUND(Q24*G24,0)</f>
        <v>505</v>
      </c>
      <c r="AE24" s="11" t="n">
        <f aca="false">ROUND(R24*G24,0)</f>
        <v>800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customFormat="false" ht="12.8" hidden="false" customHeight="false" outlineLevel="0" collapsed="false">
      <c r="A25" s="11" t="s">
        <v>63</v>
      </c>
      <c r="B25" s="11" t="s">
        <v>35</v>
      </c>
      <c r="C25" s="11" t="n">
        <v>7.053</v>
      </c>
      <c r="D25" s="11" t="n">
        <v>595.346</v>
      </c>
      <c r="E25" s="11" t="n">
        <v>573.016</v>
      </c>
      <c r="F25" s="11" t="n">
        <v>9.939</v>
      </c>
      <c r="G25" s="12" t="n">
        <v>1</v>
      </c>
      <c r="H25" s="11" t="n">
        <v>60</v>
      </c>
      <c r="I25" s="11" t="s">
        <v>36</v>
      </c>
      <c r="J25" s="11" t="n">
        <v>532.65</v>
      </c>
      <c r="K25" s="11" t="n">
        <f aca="false">E25-J25</f>
        <v>40.366</v>
      </c>
      <c r="L25" s="11" t="n">
        <f aca="false">E25-M25</f>
        <v>573.016</v>
      </c>
      <c r="M25" s="11"/>
      <c r="N25" s="11" t="n">
        <v>110.1354</v>
      </c>
      <c r="O25" s="11" t="n">
        <f aca="false">L25/5</f>
        <v>114.6032</v>
      </c>
      <c r="P25" s="13" t="n">
        <f aca="false">5*O25-N25-F25</f>
        <v>452.9416</v>
      </c>
      <c r="Q25" s="10" t="n">
        <f aca="false">P25-R25</f>
        <v>252.9416</v>
      </c>
      <c r="R25" s="13" t="n">
        <v>200</v>
      </c>
      <c r="S25" s="13"/>
      <c r="T25" s="11"/>
      <c r="U25" s="11" t="n">
        <f aca="false">(F25+N25+P25)/O25</f>
        <v>5</v>
      </c>
      <c r="V25" s="11" t="n">
        <f aca="false">(F25+N25)/O25</f>
        <v>1.04774037723205</v>
      </c>
      <c r="W25" s="11" t="n">
        <v>57.4594</v>
      </c>
      <c r="X25" s="11" t="n">
        <v>47.1878</v>
      </c>
      <c r="Y25" s="11" t="n">
        <v>60.8602</v>
      </c>
      <c r="Z25" s="11" t="n">
        <v>74.4702</v>
      </c>
      <c r="AA25" s="11" t="n">
        <v>41.4366</v>
      </c>
      <c r="AB25" s="11" t="n">
        <v>27.8282</v>
      </c>
      <c r="AC25" s="11" t="s">
        <v>64</v>
      </c>
      <c r="AD25" s="11" t="n">
        <f aca="false">ROUND(Q25*G25,0)</f>
        <v>253</v>
      </c>
      <c r="AE25" s="11" t="n">
        <f aca="false">ROUND(R25*G25,0)</f>
        <v>200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customFormat="false" ht="12.8" hidden="false" customHeight="false" outlineLevel="0" collapsed="false">
      <c r="A26" s="17" t="s">
        <v>65</v>
      </c>
      <c r="B26" s="17" t="s">
        <v>35</v>
      </c>
      <c r="C26" s="17"/>
      <c r="D26" s="17"/>
      <c r="E26" s="17"/>
      <c r="F26" s="17"/>
      <c r="G26" s="18" t="n">
        <v>0</v>
      </c>
      <c r="H26" s="17" t="n">
        <v>60</v>
      </c>
      <c r="I26" s="17" t="s">
        <v>36</v>
      </c>
      <c r="J26" s="17"/>
      <c r="K26" s="17" t="n">
        <f aca="false">E26-J26</f>
        <v>0</v>
      </c>
      <c r="L26" s="17" t="n">
        <f aca="false">E26-M26</f>
        <v>0</v>
      </c>
      <c r="M26" s="17"/>
      <c r="N26" s="17"/>
      <c r="O26" s="17" t="n">
        <f aca="false">L26/5</f>
        <v>0</v>
      </c>
      <c r="P26" s="19"/>
      <c r="Q26" s="19"/>
      <c r="R26" s="19"/>
      <c r="S26" s="19"/>
      <c r="T26" s="17"/>
      <c r="U26" s="17" t="e">
        <f aca="false">(F26+N26+P26)/O26</f>
        <v>#DIV/0!</v>
      </c>
      <c r="V26" s="17" t="e">
        <f aca="false">(F26+N26)/O26</f>
        <v>#DIV/0!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s">
        <v>57</v>
      </c>
      <c r="AD26" s="17" t="n">
        <f aca="false">ROUND(Q26*G26,0)</f>
        <v>0</v>
      </c>
      <c r="AE26" s="17" t="n">
        <f aca="false">ROUND(R26*G26,0)</f>
        <v>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customFormat="false" ht="12.8" hidden="false" customHeight="false" outlineLevel="0" collapsed="false">
      <c r="A27" s="20" t="s">
        <v>66</v>
      </c>
      <c r="B27" s="20" t="s">
        <v>35</v>
      </c>
      <c r="C27" s="20" t="n">
        <v>821.107</v>
      </c>
      <c r="D27" s="20" t="n">
        <v>1898.319</v>
      </c>
      <c r="E27" s="20" t="n">
        <v>1365.07</v>
      </c>
      <c r="F27" s="20" t="n">
        <v>1101.678</v>
      </c>
      <c r="G27" s="21" t="n">
        <v>1</v>
      </c>
      <c r="H27" s="20" t="n">
        <v>60</v>
      </c>
      <c r="I27" s="20" t="s">
        <v>36</v>
      </c>
      <c r="J27" s="20" t="n">
        <v>1336.058</v>
      </c>
      <c r="K27" s="20" t="n">
        <f aca="false">E27-J27</f>
        <v>29.0119999999999</v>
      </c>
      <c r="L27" s="20" t="n">
        <f aca="false">E27-M27</f>
        <v>1365.07</v>
      </c>
      <c r="M27" s="20"/>
      <c r="N27" s="20" t="n">
        <v>181.048800000001</v>
      </c>
      <c r="O27" s="20" t="n">
        <f aca="false">L27/5</f>
        <v>273.014</v>
      </c>
      <c r="P27" s="22" t="n">
        <f aca="false">12*O27-N27-F27</f>
        <v>1993.4412</v>
      </c>
      <c r="Q27" s="10" t="n">
        <f aca="false">P27-R27</f>
        <v>693.4412</v>
      </c>
      <c r="R27" s="22" t="n">
        <v>1300</v>
      </c>
      <c r="S27" s="22"/>
      <c r="T27" s="20"/>
      <c r="U27" s="20" t="n">
        <f aca="false">(F27+N27+P27)/O27</f>
        <v>12</v>
      </c>
      <c r="V27" s="20" t="n">
        <f aca="false">(F27+N27)/O27</f>
        <v>4.69839202385226</v>
      </c>
      <c r="W27" s="20" t="n">
        <v>219.6726</v>
      </c>
      <c r="X27" s="20" t="n">
        <v>245.244</v>
      </c>
      <c r="Y27" s="20" t="n">
        <v>231.8136</v>
      </c>
      <c r="Z27" s="20" t="n">
        <v>239.2028</v>
      </c>
      <c r="AA27" s="20" t="n">
        <v>436.1698</v>
      </c>
      <c r="AB27" s="20" t="n">
        <v>495.2318</v>
      </c>
      <c r="AC27" s="20" t="s">
        <v>61</v>
      </c>
      <c r="AD27" s="20" t="n">
        <f aca="false">ROUND(Q27*G27,0)</f>
        <v>693</v>
      </c>
      <c r="AE27" s="20" t="n">
        <f aca="false">ROUND(R27*G27,0)</f>
        <v>1300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customFormat="false" ht="12.8" hidden="false" customHeight="false" outlineLevel="0" collapsed="false">
      <c r="A28" s="11" t="s">
        <v>67</v>
      </c>
      <c r="B28" s="11" t="s">
        <v>35</v>
      </c>
      <c r="C28" s="11" t="n">
        <v>814.776</v>
      </c>
      <c r="D28" s="11" t="n">
        <v>819.86</v>
      </c>
      <c r="E28" s="11" t="n">
        <v>976.101</v>
      </c>
      <c r="F28" s="11" t="n">
        <v>513.408</v>
      </c>
      <c r="G28" s="12" t="n">
        <v>1</v>
      </c>
      <c r="H28" s="11" t="n">
        <v>60</v>
      </c>
      <c r="I28" s="11" t="s">
        <v>36</v>
      </c>
      <c r="J28" s="11" t="n">
        <v>937.65</v>
      </c>
      <c r="K28" s="11" t="n">
        <f aca="false">E28-J28</f>
        <v>38.451</v>
      </c>
      <c r="L28" s="11" t="n">
        <f aca="false">E28-M28</f>
        <v>976.101</v>
      </c>
      <c r="M28" s="11"/>
      <c r="N28" s="11" t="n">
        <v>176.02776</v>
      </c>
      <c r="O28" s="11" t="n">
        <f aca="false">L28/5</f>
        <v>195.2202</v>
      </c>
      <c r="P28" s="13" t="n">
        <f aca="false">8*O28-N28-F28</f>
        <v>872.32584</v>
      </c>
      <c r="Q28" s="10" t="n">
        <f aca="false">P28-R28</f>
        <v>372.32584</v>
      </c>
      <c r="R28" s="13" t="n">
        <v>500</v>
      </c>
      <c r="S28" s="13"/>
      <c r="T28" s="11"/>
      <c r="U28" s="11" t="n">
        <f aca="false">(F28+N28+P28)/O28</f>
        <v>8</v>
      </c>
      <c r="V28" s="11" t="n">
        <f aca="false">(F28+N28)/O28</f>
        <v>3.53158003116481</v>
      </c>
      <c r="W28" s="11" t="n">
        <v>138.4028</v>
      </c>
      <c r="X28" s="11" t="n">
        <v>147.9746</v>
      </c>
      <c r="Y28" s="11" t="n">
        <v>138.97</v>
      </c>
      <c r="Z28" s="11" t="n">
        <v>141.9088</v>
      </c>
      <c r="AA28" s="11" t="n">
        <v>152.736</v>
      </c>
      <c r="AB28" s="11" t="n">
        <v>143.731</v>
      </c>
      <c r="AC28" s="11" t="s">
        <v>39</v>
      </c>
      <c r="AD28" s="11" t="n">
        <f aca="false">ROUND(Q28*G28,0)</f>
        <v>372</v>
      </c>
      <c r="AE28" s="11" t="n">
        <f aca="false">ROUND(R28*G28,0)</f>
        <v>500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customFormat="false" ht="12.8" hidden="false" customHeight="false" outlineLevel="0" collapsed="false">
      <c r="A29" s="3" t="s">
        <v>68</v>
      </c>
      <c r="B29" s="3" t="s">
        <v>35</v>
      </c>
      <c r="C29" s="3" t="n">
        <v>432.078</v>
      </c>
      <c r="D29" s="3" t="n">
        <v>622.365</v>
      </c>
      <c r="E29" s="3" t="n">
        <v>860.28</v>
      </c>
      <c r="F29" s="3" t="n">
        <v>114.177</v>
      </c>
      <c r="G29" s="4" t="n">
        <v>1</v>
      </c>
      <c r="H29" s="3" t="n">
        <v>60</v>
      </c>
      <c r="I29" s="3" t="s">
        <v>36</v>
      </c>
      <c r="J29" s="3" t="n">
        <v>836.65</v>
      </c>
      <c r="K29" s="3" t="n">
        <f aca="false">E29-J29</f>
        <v>23.63</v>
      </c>
      <c r="L29" s="3" t="n">
        <f aca="false">E29-M29</f>
        <v>860.28</v>
      </c>
      <c r="M29" s="3"/>
      <c r="N29" s="3" t="n">
        <v>13.7249999999999</v>
      </c>
      <c r="O29" s="3" t="n">
        <f aca="false">L29/5</f>
        <v>172.056</v>
      </c>
      <c r="P29" s="10" t="n">
        <f aca="false">9*O29-N29-F29</f>
        <v>1420.602</v>
      </c>
      <c r="Q29" s="10" t="n">
        <f aca="false">P29-R29</f>
        <v>520.602</v>
      </c>
      <c r="R29" s="10" t="n">
        <v>900</v>
      </c>
      <c r="S29" s="10"/>
      <c r="T29" s="3"/>
      <c r="U29" s="3" t="n">
        <f aca="false">(F29+N29+P29)/O29</f>
        <v>9</v>
      </c>
      <c r="V29" s="3" t="n">
        <f aca="false">(F29+N29)/O29</f>
        <v>0.743374250244106</v>
      </c>
      <c r="W29" s="3" t="n">
        <v>82.6068</v>
      </c>
      <c r="X29" s="3" t="n">
        <v>96.7144</v>
      </c>
      <c r="Y29" s="3" t="n">
        <v>93.293</v>
      </c>
      <c r="Z29" s="3" t="n">
        <v>94.4212</v>
      </c>
      <c r="AA29" s="3" t="n">
        <v>164.188</v>
      </c>
      <c r="AB29" s="3" t="n">
        <v>180.3276</v>
      </c>
      <c r="AC29" s="3"/>
      <c r="AD29" s="3" t="n">
        <f aca="false">ROUND(Q29*G29,0)</f>
        <v>521</v>
      </c>
      <c r="AE29" s="3" t="n">
        <f aca="false">ROUND(R29*G29,0)</f>
        <v>900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customFormat="false" ht="12.8" hidden="false" customHeight="false" outlineLevel="0" collapsed="false">
      <c r="A30" s="20" t="s">
        <v>69</v>
      </c>
      <c r="B30" s="20" t="s">
        <v>35</v>
      </c>
      <c r="C30" s="20" t="n">
        <v>1017.634</v>
      </c>
      <c r="D30" s="20" t="n">
        <v>664.974</v>
      </c>
      <c r="E30" s="20" t="n">
        <v>741.802</v>
      </c>
      <c r="F30" s="20" t="n">
        <v>799.666</v>
      </c>
      <c r="G30" s="21" t="n">
        <v>1</v>
      </c>
      <c r="H30" s="20" t="n">
        <v>60</v>
      </c>
      <c r="I30" s="20" t="s">
        <v>36</v>
      </c>
      <c r="J30" s="20" t="n">
        <v>695.5</v>
      </c>
      <c r="K30" s="20" t="n">
        <f aca="false">E30-J30</f>
        <v>46.302</v>
      </c>
      <c r="L30" s="20" t="n">
        <f aca="false">E30-M30</f>
        <v>741.802</v>
      </c>
      <c r="M30" s="20"/>
      <c r="N30" s="20" t="n">
        <v>119.8734</v>
      </c>
      <c r="O30" s="20" t="n">
        <f aca="false">L30/5</f>
        <v>148.3604</v>
      </c>
      <c r="P30" s="22" t="n">
        <f aca="false">12*O30-N30-F30</f>
        <v>860.7854</v>
      </c>
      <c r="Q30" s="10" t="n">
        <f aca="false">P30-R30</f>
        <v>460.7854</v>
      </c>
      <c r="R30" s="22" t="n">
        <v>400</v>
      </c>
      <c r="S30" s="22"/>
      <c r="T30" s="20"/>
      <c r="U30" s="20" t="n">
        <f aca="false">(F30+N30+P30)/O30</f>
        <v>12</v>
      </c>
      <c r="V30" s="20" t="n">
        <f aca="false">(F30+N30)/O30</f>
        <v>6.19801105955498</v>
      </c>
      <c r="W30" s="20" t="n">
        <v>137.4014</v>
      </c>
      <c r="X30" s="20" t="n">
        <v>153.0874</v>
      </c>
      <c r="Y30" s="20" t="n">
        <v>153.9446</v>
      </c>
      <c r="Z30" s="20" t="n">
        <v>161.0436</v>
      </c>
      <c r="AA30" s="20" t="n">
        <v>308.8002</v>
      </c>
      <c r="AB30" s="20" t="n">
        <v>347.939</v>
      </c>
      <c r="AC30" s="20" t="s">
        <v>61</v>
      </c>
      <c r="AD30" s="20" t="n">
        <f aca="false">ROUND(Q30*G30,0)</f>
        <v>461</v>
      </c>
      <c r="AE30" s="20" t="n">
        <f aca="false">ROUND(R30*G30,0)</f>
        <v>400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customFormat="false" ht="12.8" hidden="false" customHeight="false" outlineLevel="0" collapsed="false">
      <c r="A31" s="3" t="s">
        <v>70</v>
      </c>
      <c r="B31" s="3" t="s">
        <v>35</v>
      </c>
      <c r="C31" s="3" t="n">
        <v>77.281</v>
      </c>
      <c r="D31" s="3" t="n">
        <v>12.419</v>
      </c>
      <c r="E31" s="3" t="n">
        <v>28.862</v>
      </c>
      <c r="F31" s="3" t="n">
        <v>42.478</v>
      </c>
      <c r="G31" s="4" t="n">
        <v>1</v>
      </c>
      <c r="H31" s="3" t="n">
        <v>35</v>
      </c>
      <c r="I31" s="3" t="s">
        <v>36</v>
      </c>
      <c r="J31" s="3" t="n">
        <v>34.4</v>
      </c>
      <c r="K31" s="3" t="n">
        <f aca="false">E31-J31</f>
        <v>-5.538</v>
      </c>
      <c r="L31" s="3" t="n">
        <f aca="false">E31-M31</f>
        <v>28.862</v>
      </c>
      <c r="M31" s="3"/>
      <c r="N31" s="3"/>
      <c r="O31" s="3" t="n">
        <f aca="false">L31/5</f>
        <v>5.7724</v>
      </c>
      <c r="P31" s="10" t="n">
        <f aca="false">10*O31-N31-F31</f>
        <v>15.246</v>
      </c>
      <c r="Q31" s="10" t="n">
        <f aca="false">P31-R31</f>
        <v>15.246</v>
      </c>
      <c r="R31" s="10"/>
      <c r="S31" s="10"/>
      <c r="T31" s="3"/>
      <c r="U31" s="3" t="n">
        <f aca="false">(F31+N31+P31)/O31</f>
        <v>10</v>
      </c>
      <c r="V31" s="3" t="n">
        <f aca="false">(F31+N31)/O31</f>
        <v>7.35881089321599</v>
      </c>
      <c r="W31" s="3" t="n">
        <v>6.2892</v>
      </c>
      <c r="X31" s="3" t="n">
        <v>7.007</v>
      </c>
      <c r="Y31" s="3" t="n">
        <v>4.6096</v>
      </c>
      <c r="Z31" s="3" t="n">
        <v>5.4532</v>
      </c>
      <c r="AA31" s="3" t="n">
        <v>9.588</v>
      </c>
      <c r="AB31" s="3" t="n">
        <v>9.214</v>
      </c>
      <c r="AC31" s="3"/>
      <c r="AD31" s="3" t="n">
        <f aca="false">ROUND(Q31*G31,0)</f>
        <v>15</v>
      </c>
      <c r="AE31" s="3" t="n">
        <f aca="false">ROUND(R31*G31,0)</f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customFormat="false" ht="12.8" hidden="false" customHeight="false" outlineLevel="0" collapsed="false">
      <c r="A32" s="17" t="s">
        <v>71</v>
      </c>
      <c r="B32" s="17" t="s">
        <v>35</v>
      </c>
      <c r="C32" s="17"/>
      <c r="D32" s="17"/>
      <c r="E32" s="17"/>
      <c r="F32" s="17"/>
      <c r="G32" s="18" t="n">
        <v>0</v>
      </c>
      <c r="H32" s="17" t="n">
        <v>30</v>
      </c>
      <c r="I32" s="17" t="s">
        <v>36</v>
      </c>
      <c r="J32" s="17"/>
      <c r="K32" s="17" t="n">
        <f aca="false">E32-J32</f>
        <v>0</v>
      </c>
      <c r="L32" s="17" t="n">
        <f aca="false">E32-M32</f>
        <v>0</v>
      </c>
      <c r="M32" s="17"/>
      <c r="N32" s="17"/>
      <c r="O32" s="17" t="n">
        <f aca="false">L32/5</f>
        <v>0</v>
      </c>
      <c r="P32" s="19"/>
      <c r="Q32" s="19"/>
      <c r="R32" s="19"/>
      <c r="S32" s="19"/>
      <c r="T32" s="17"/>
      <c r="U32" s="17" t="e">
        <f aca="false">(F32+N32+P32)/O32</f>
        <v>#DIV/0!</v>
      </c>
      <c r="V32" s="17" t="e">
        <f aca="false">(F32+N32)/O32</f>
        <v>#DIV/0!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s">
        <v>57</v>
      </c>
      <c r="AD32" s="17" t="n">
        <f aca="false">ROUND(Q32*G32,0)</f>
        <v>0</v>
      </c>
      <c r="AE32" s="17" t="n">
        <f aca="false">ROUND(R32*G32,0)</f>
        <v>0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customFormat="false" ht="12.8" hidden="false" customHeight="false" outlineLevel="0" collapsed="false">
      <c r="A33" s="17" t="s">
        <v>72</v>
      </c>
      <c r="B33" s="17" t="s">
        <v>35</v>
      </c>
      <c r="C33" s="17" t="n">
        <v>200.754</v>
      </c>
      <c r="D33" s="17" t="n">
        <v>945.098</v>
      </c>
      <c r="E33" s="17" t="n">
        <v>593.732</v>
      </c>
      <c r="F33" s="17" t="n">
        <v>133.564</v>
      </c>
      <c r="G33" s="18" t="n">
        <v>0</v>
      </c>
      <c r="H33" s="17" t="n">
        <v>30</v>
      </c>
      <c r="I33" s="17" t="s">
        <v>36</v>
      </c>
      <c r="J33" s="17" t="n">
        <v>658.206</v>
      </c>
      <c r="K33" s="17" t="n">
        <f aca="false">E33-J33</f>
        <v>-64.4740000000001</v>
      </c>
      <c r="L33" s="17" t="n">
        <f aca="false">E33-M33</f>
        <v>42.626</v>
      </c>
      <c r="M33" s="17" t="n">
        <v>551.106</v>
      </c>
      <c r="N33" s="17"/>
      <c r="O33" s="17" t="n">
        <f aca="false">L33/5</f>
        <v>8.5252</v>
      </c>
      <c r="P33" s="19"/>
      <c r="Q33" s="19"/>
      <c r="R33" s="19"/>
      <c r="S33" s="19"/>
      <c r="T33" s="17"/>
      <c r="U33" s="17" t="n">
        <f aca="false">(F33+N33+P33)/O33</f>
        <v>15.6669638248956</v>
      </c>
      <c r="V33" s="17" t="n">
        <f aca="false">(F33+N33)/O33</f>
        <v>15.6669638248956</v>
      </c>
      <c r="W33" s="17" t="n">
        <v>6.08019999999999</v>
      </c>
      <c r="X33" s="17" t="n">
        <v>10.065</v>
      </c>
      <c r="Y33" s="17" t="n">
        <v>6.6046</v>
      </c>
      <c r="Z33" s="17" t="n">
        <v>2.3532</v>
      </c>
      <c r="AA33" s="17" t="n">
        <v>0</v>
      </c>
      <c r="AB33" s="17" t="n">
        <v>0</v>
      </c>
      <c r="AC33" s="23" t="s">
        <v>73</v>
      </c>
      <c r="AD33" s="17" t="n">
        <f aca="false">ROUND(Q33*G33,0)</f>
        <v>0</v>
      </c>
      <c r="AE33" s="17" t="n">
        <f aca="false">ROUND(R33*G33,0)</f>
        <v>0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customFormat="false" ht="12.8" hidden="false" customHeight="false" outlineLevel="0" collapsed="false">
      <c r="A34" s="11" t="s">
        <v>74</v>
      </c>
      <c r="B34" s="11" t="s">
        <v>35</v>
      </c>
      <c r="C34" s="11" t="n">
        <v>768.764</v>
      </c>
      <c r="D34" s="11" t="n">
        <v>1243.113</v>
      </c>
      <c r="E34" s="11" t="n">
        <v>1176.467</v>
      </c>
      <c r="F34" s="11" t="n">
        <v>614.802</v>
      </c>
      <c r="G34" s="12" t="n">
        <v>1</v>
      </c>
      <c r="H34" s="11" t="n">
        <v>30</v>
      </c>
      <c r="I34" s="11" t="s">
        <v>36</v>
      </c>
      <c r="J34" s="11" t="n">
        <v>1193.2</v>
      </c>
      <c r="K34" s="11" t="n">
        <f aca="false">E34-J34</f>
        <v>-16.7329999999999</v>
      </c>
      <c r="L34" s="11" t="n">
        <f aca="false">E34-M34</f>
        <v>1176.467</v>
      </c>
      <c r="M34" s="11"/>
      <c r="N34" s="11" t="n">
        <v>67.2865200000001</v>
      </c>
      <c r="O34" s="11" t="n">
        <f aca="false">L34/5</f>
        <v>235.2934</v>
      </c>
      <c r="P34" s="13" t="n">
        <f aca="false">7*O34-N34-F34</f>
        <v>964.96528</v>
      </c>
      <c r="Q34" s="10" t="n">
        <f aca="false">P34-R34</f>
        <v>364.96528</v>
      </c>
      <c r="R34" s="13" t="n">
        <v>600</v>
      </c>
      <c r="S34" s="13"/>
      <c r="T34" s="11"/>
      <c r="U34" s="11" t="n">
        <f aca="false">(F34+N34+P34)/O34</f>
        <v>7</v>
      </c>
      <c r="V34" s="11" t="n">
        <f aca="false">(F34+N34)/O34</f>
        <v>2.89888505159941</v>
      </c>
      <c r="W34" s="11" t="n">
        <v>159.3338</v>
      </c>
      <c r="X34" s="11" t="n">
        <v>181.254</v>
      </c>
      <c r="Y34" s="11" t="n">
        <v>185.4342</v>
      </c>
      <c r="Z34" s="11" t="n">
        <v>200.34</v>
      </c>
      <c r="AA34" s="11" t="n">
        <v>172.9084</v>
      </c>
      <c r="AB34" s="11" t="n">
        <v>148.453</v>
      </c>
      <c r="AC34" s="11" t="s">
        <v>39</v>
      </c>
      <c r="AD34" s="11" t="n">
        <f aca="false">ROUND(Q34*G34,0)</f>
        <v>365</v>
      </c>
      <c r="AE34" s="11" t="n">
        <f aca="false">ROUND(R34*G34,0)</f>
        <v>600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customFormat="false" ht="12.8" hidden="false" customHeight="false" outlineLevel="0" collapsed="false">
      <c r="A35" s="17" t="s">
        <v>75</v>
      </c>
      <c r="B35" s="17" t="s">
        <v>35</v>
      </c>
      <c r="C35" s="17"/>
      <c r="D35" s="17"/>
      <c r="E35" s="17"/>
      <c r="F35" s="17"/>
      <c r="G35" s="18" t="n">
        <v>0</v>
      </c>
      <c r="H35" s="17" t="n">
        <v>45</v>
      </c>
      <c r="I35" s="17" t="s">
        <v>36</v>
      </c>
      <c r="J35" s="17"/>
      <c r="K35" s="17" t="n">
        <f aca="false">E35-J35</f>
        <v>0</v>
      </c>
      <c r="L35" s="17" t="n">
        <f aca="false">E35-M35</f>
        <v>0</v>
      </c>
      <c r="M35" s="17"/>
      <c r="N35" s="17"/>
      <c r="O35" s="17" t="n">
        <f aca="false">L35/5</f>
        <v>0</v>
      </c>
      <c r="P35" s="19"/>
      <c r="Q35" s="19"/>
      <c r="R35" s="19"/>
      <c r="S35" s="19"/>
      <c r="T35" s="17"/>
      <c r="U35" s="17" t="e">
        <f aca="false">(F35+N35+P35)/O35</f>
        <v>#DIV/0!</v>
      </c>
      <c r="V35" s="17" t="e">
        <f aca="false">(F35+N35)/O35</f>
        <v>#DIV/0!</v>
      </c>
      <c r="W35" s="17" t="n">
        <v>0</v>
      </c>
      <c r="X35" s="17" t="n">
        <v>0</v>
      </c>
      <c r="Y35" s="17" t="n">
        <v>0</v>
      </c>
      <c r="Z35" s="17" t="n">
        <v>0</v>
      </c>
      <c r="AA35" s="17" t="n">
        <v>0</v>
      </c>
      <c r="AB35" s="17" t="n">
        <v>0</v>
      </c>
      <c r="AC35" s="17" t="s">
        <v>57</v>
      </c>
      <c r="AD35" s="17" t="n">
        <f aca="false">ROUND(Q35*G35,0)</f>
        <v>0</v>
      </c>
      <c r="AE35" s="17" t="n">
        <f aca="false">ROUND(R35*G35,0)</f>
        <v>0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customFormat="false" ht="12.8" hidden="false" customHeight="false" outlineLevel="0" collapsed="false">
      <c r="A36" s="20" t="s">
        <v>76</v>
      </c>
      <c r="B36" s="20" t="s">
        <v>35</v>
      </c>
      <c r="C36" s="20" t="n">
        <v>3289.461</v>
      </c>
      <c r="D36" s="20" t="n">
        <v>73.928</v>
      </c>
      <c r="E36" s="20" t="n">
        <v>2545.034</v>
      </c>
      <c r="F36" s="20" t="n">
        <v>532.79</v>
      </c>
      <c r="G36" s="21" t="n">
        <v>1</v>
      </c>
      <c r="H36" s="20" t="n">
        <v>40</v>
      </c>
      <c r="I36" s="20" t="s">
        <v>36</v>
      </c>
      <c r="J36" s="20" t="n">
        <v>2549.75</v>
      </c>
      <c r="K36" s="20" t="n">
        <f aca="false">E36-J36</f>
        <v>-4.71599999999989</v>
      </c>
      <c r="L36" s="20" t="n">
        <f aca="false">E36-M36</f>
        <v>2545.034</v>
      </c>
      <c r="M36" s="20"/>
      <c r="N36" s="20" t="n">
        <v>423.8928</v>
      </c>
      <c r="O36" s="20" t="n">
        <f aca="false">L36/5</f>
        <v>509.0068</v>
      </c>
      <c r="P36" s="22" t="n">
        <f aca="false">12*O36-N36-F36</f>
        <v>5151.3988</v>
      </c>
      <c r="Q36" s="10" t="n">
        <f aca="false">P36-R36</f>
        <v>1651.3988</v>
      </c>
      <c r="R36" s="22" t="n">
        <v>3500</v>
      </c>
      <c r="S36" s="22"/>
      <c r="T36" s="20"/>
      <c r="U36" s="20" t="n">
        <f aca="false">(F36+N36+P36)/O36</f>
        <v>12</v>
      </c>
      <c r="V36" s="20" t="n">
        <f aca="false">(F36+N36)/O36</f>
        <v>1.87950887885977</v>
      </c>
      <c r="W36" s="20" t="n">
        <v>295.1558</v>
      </c>
      <c r="X36" s="20" t="n">
        <v>307.6666</v>
      </c>
      <c r="Y36" s="20" t="n">
        <v>325.6944</v>
      </c>
      <c r="Z36" s="20" t="n">
        <v>325.9518</v>
      </c>
      <c r="AA36" s="20" t="n">
        <v>723.2224</v>
      </c>
      <c r="AB36" s="20" t="n">
        <v>879.5416</v>
      </c>
      <c r="AC36" s="24" t="s">
        <v>61</v>
      </c>
      <c r="AD36" s="20" t="n">
        <f aca="false">ROUND(Q36*G36,0)</f>
        <v>1651</v>
      </c>
      <c r="AE36" s="20" t="n">
        <f aca="false">ROUND(R36*G36,0)</f>
        <v>3500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customFormat="false" ht="12.8" hidden="false" customHeight="false" outlineLevel="0" collapsed="false">
      <c r="A37" s="17" t="s">
        <v>77</v>
      </c>
      <c r="B37" s="17" t="s">
        <v>35</v>
      </c>
      <c r="C37" s="17"/>
      <c r="D37" s="17"/>
      <c r="E37" s="17"/>
      <c r="F37" s="17"/>
      <c r="G37" s="18" t="n">
        <v>0</v>
      </c>
      <c r="H37" s="17" t="n">
        <v>40</v>
      </c>
      <c r="I37" s="17" t="s">
        <v>36</v>
      </c>
      <c r="J37" s="17"/>
      <c r="K37" s="17" t="n">
        <f aca="false">E37-J37</f>
        <v>0</v>
      </c>
      <c r="L37" s="17" t="n">
        <f aca="false">E37-M37</f>
        <v>0</v>
      </c>
      <c r="M37" s="17"/>
      <c r="N37" s="17"/>
      <c r="O37" s="17" t="n">
        <f aca="false">L37/5</f>
        <v>0</v>
      </c>
      <c r="P37" s="19"/>
      <c r="Q37" s="19"/>
      <c r="R37" s="19"/>
      <c r="S37" s="19"/>
      <c r="T37" s="17"/>
      <c r="U37" s="17" t="e">
        <f aca="false">(F37+N37+P37)/O37</f>
        <v>#DIV/0!</v>
      </c>
      <c r="V37" s="17" t="e">
        <f aca="false">(F37+N37)/O37</f>
        <v>#DIV/0!</v>
      </c>
      <c r="W37" s="17" t="n">
        <v>0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s">
        <v>57</v>
      </c>
      <c r="AD37" s="17" t="n">
        <f aca="false">ROUND(Q37*G37,0)</f>
        <v>0</v>
      </c>
      <c r="AE37" s="17" t="n">
        <f aca="false">ROUND(R37*G37,0)</f>
        <v>0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customFormat="false" ht="12.8" hidden="false" customHeight="false" outlineLevel="0" collapsed="false">
      <c r="A38" s="17" t="s">
        <v>78</v>
      </c>
      <c r="B38" s="17" t="s">
        <v>35</v>
      </c>
      <c r="C38" s="17"/>
      <c r="D38" s="17"/>
      <c r="E38" s="17"/>
      <c r="F38" s="17"/>
      <c r="G38" s="18" t="n">
        <v>0</v>
      </c>
      <c r="H38" s="17" t="n">
        <v>30</v>
      </c>
      <c r="I38" s="17" t="s">
        <v>36</v>
      </c>
      <c r="J38" s="17"/>
      <c r="K38" s="17" t="n">
        <f aca="false">E38-J38</f>
        <v>0</v>
      </c>
      <c r="L38" s="17" t="n">
        <f aca="false">E38-M38</f>
        <v>0</v>
      </c>
      <c r="M38" s="17"/>
      <c r="N38" s="17"/>
      <c r="O38" s="17" t="n">
        <f aca="false">L38/5</f>
        <v>0</v>
      </c>
      <c r="P38" s="19"/>
      <c r="Q38" s="19"/>
      <c r="R38" s="19"/>
      <c r="S38" s="19"/>
      <c r="T38" s="17"/>
      <c r="U38" s="17" t="e">
        <f aca="false">(F38+N38+P38)/O38</f>
        <v>#DIV/0!</v>
      </c>
      <c r="V38" s="17" t="e">
        <f aca="false">(F38+N38)/O38</f>
        <v>#DIV/0!</v>
      </c>
      <c r="W38" s="17" t="n">
        <v>0</v>
      </c>
      <c r="X38" s="17" t="n">
        <v>0</v>
      </c>
      <c r="Y38" s="17" t="n">
        <v>0</v>
      </c>
      <c r="Z38" s="17" t="n">
        <v>0</v>
      </c>
      <c r="AA38" s="17" t="n">
        <v>0</v>
      </c>
      <c r="AB38" s="17" t="n">
        <v>0</v>
      </c>
      <c r="AC38" s="17" t="s">
        <v>57</v>
      </c>
      <c r="AD38" s="17" t="n">
        <f aca="false">ROUND(Q38*G38,0)</f>
        <v>0</v>
      </c>
      <c r="AE38" s="17" t="n">
        <f aca="false">ROUND(R38*G38,0)</f>
        <v>0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customFormat="false" ht="12.8" hidden="false" customHeight="false" outlineLevel="0" collapsed="false">
      <c r="A39" s="17" t="s">
        <v>79</v>
      </c>
      <c r="B39" s="17" t="s">
        <v>35</v>
      </c>
      <c r="C39" s="17"/>
      <c r="D39" s="17"/>
      <c r="E39" s="17"/>
      <c r="F39" s="17"/>
      <c r="G39" s="18" t="n">
        <v>0</v>
      </c>
      <c r="H39" s="17" t="n">
        <v>50</v>
      </c>
      <c r="I39" s="17" t="s">
        <v>36</v>
      </c>
      <c r="J39" s="17"/>
      <c r="K39" s="17" t="n">
        <f aca="false">E39-J39</f>
        <v>0</v>
      </c>
      <c r="L39" s="17" t="n">
        <f aca="false">E39-M39</f>
        <v>0</v>
      </c>
      <c r="M39" s="17"/>
      <c r="N39" s="17"/>
      <c r="O39" s="17" t="n">
        <f aca="false">L39/5</f>
        <v>0</v>
      </c>
      <c r="P39" s="19"/>
      <c r="Q39" s="19"/>
      <c r="R39" s="19"/>
      <c r="S39" s="19"/>
      <c r="T39" s="17"/>
      <c r="U39" s="17" t="e">
        <f aca="false">(F39+N39+P39)/O39</f>
        <v>#DIV/0!</v>
      </c>
      <c r="V39" s="17" t="e">
        <f aca="false">(F39+N39)/O39</f>
        <v>#DIV/0!</v>
      </c>
      <c r="W39" s="17" t="n">
        <v>0</v>
      </c>
      <c r="X39" s="17" t="n">
        <v>0</v>
      </c>
      <c r="Y39" s="17" t="n">
        <v>0</v>
      </c>
      <c r="Z39" s="17" t="n">
        <v>0</v>
      </c>
      <c r="AA39" s="17" t="n">
        <v>0</v>
      </c>
      <c r="AB39" s="17" t="n">
        <v>0</v>
      </c>
      <c r="AC39" s="17" t="s">
        <v>57</v>
      </c>
      <c r="AD39" s="17" t="n">
        <f aca="false">ROUND(Q39*G39,0)</f>
        <v>0</v>
      </c>
      <c r="AE39" s="17" t="n">
        <f aca="false">ROUND(R39*G39,0)</f>
        <v>0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customFormat="false" ht="12.8" hidden="false" customHeight="false" outlineLevel="0" collapsed="false">
      <c r="A40" s="3" t="s">
        <v>80</v>
      </c>
      <c r="B40" s="3" t="s">
        <v>35</v>
      </c>
      <c r="C40" s="3" t="n">
        <v>72.597</v>
      </c>
      <c r="D40" s="3" t="n">
        <v>49.652</v>
      </c>
      <c r="E40" s="3" t="n">
        <v>88.719</v>
      </c>
      <c r="F40" s="3" t="n">
        <v>17.168</v>
      </c>
      <c r="G40" s="4" t="n">
        <v>1</v>
      </c>
      <c r="H40" s="3" t="n">
        <v>50</v>
      </c>
      <c r="I40" s="3" t="s">
        <v>36</v>
      </c>
      <c r="J40" s="3" t="n">
        <v>92.3</v>
      </c>
      <c r="K40" s="3" t="n">
        <f aca="false">E40-J40</f>
        <v>-3.581</v>
      </c>
      <c r="L40" s="3" t="n">
        <f aca="false">E40-M40</f>
        <v>88.719</v>
      </c>
      <c r="M40" s="3"/>
      <c r="N40" s="3"/>
      <c r="O40" s="3" t="n">
        <f aca="false">L40/5</f>
        <v>17.7438</v>
      </c>
      <c r="P40" s="10" t="n">
        <f aca="false">9*O40-N40-F40</f>
        <v>142.5262</v>
      </c>
      <c r="Q40" s="10" t="n">
        <f aca="false">P40-R40</f>
        <v>142.5262</v>
      </c>
      <c r="R40" s="10"/>
      <c r="S40" s="10"/>
      <c r="T40" s="3"/>
      <c r="U40" s="3" t="n">
        <f aca="false">(F40+N40+P40)/O40</f>
        <v>9</v>
      </c>
      <c r="V40" s="3" t="n">
        <f aca="false">(F40+N40)/O40</f>
        <v>0.9675492284629</v>
      </c>
      <c r="W40" s="3" t="n">
        <v>7.007</v>
      </c>
      <c r="X40" s="3" t="n">
        <v>10.0288</v>
      </c>
      <c r="Y40" s="3" t="n">
        <v>10.4286</v>
      </c>
      <c r="Z40" s="3" t="n">
        <v>9.9324</v>
      </c>
      <c r="AA40" s="3" t="n">
        <v>12.355</v>
      </c>
      <c r="AB40" s="3" t="n">
        <v>13.885</v>
      </c>
      <c r="AC40" s="3"/>
      <c r="AD40" s="3" t="n">
        <f aca="false">ROUND(Q40*G40,0)</f>
        <v>143</v>
      </c>
      <c r="AE40" s="3" t="n">
        <f aca="false">ROUND(R40*G40,0)</f>
        <v>0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customFormat="false" ht="12.8" hidden="false" customHeight="false" outlineLevel="0" collapsed="false">
      <c r="A41" s="3" t="s">
        <v>81</v>
      </c>
      <c r="B41" s="3" t="s">
        <v>35</v>
      </c>
      <c r="C41" s="3" t="n">
        <v>87.391</v>
      </c>
      <c r="D41" s="3"/>
      <c r="E41" s="3" t="n">
        <v>76.505</v>
      </c>
      <c r="F41" s="3" t="n">
        <v>-3.561</v>
      </c>
      <c r="G41" s="4" t="n">
        <v>1</v>
      </c>
      <c r="H41" s="3" t="n">
        <v>50</v>
      </c>
      <c r="I41" s="3" t="s">
        <v>36</v>
      </c>
      <c r="J41" s="3" t="n">
        <v>76.3</v>
      </c>
      <c r="K41" s="3" t="n">
        <f aca="false">E41-J41</f>
        <v>0.204999999999998</v>
      </c>
      <c r="L41" s="3" t="n">
        <f aca="false">E41-M41</f>
        <v>76.505</v>
      </c>
      <c r="M41" s="3"/>
      <c r="N41" s="3" t="n">
        <v>10</v>
      </c>
      <c r="O41" s="3" t="n">
        <f aca="false">L41/5</f>
        <v>15.301</v>
      </c>
      <c r="P41" s="10" t="n">
        <f aca="false">8*O41-N41-F41</f>
        <v>115.969</v>
      </c>
      <c r="Q41" s="10" t="n">
        <f aca="false">P41-R41</f>
        <v>115.969</v>
      </c>
      <c r="R41" s="10"/>
      <c r="S41" s="10"/>
      <c r="T41" s="3"/>
      <c r="U41" s="3" t="n">
        <f aca="false">(F41+N41+P41)/O41</f>
        <v>8</v>
      </c>
      <c r="V41" s="3" t="n">
        <f aca="false">(F41+N41)/O41</f>
        <v>0.42082216848572</v>
      </c>
      <c r="W41" s="3" t="n">
        <v>6.656</v>
      </c>
      <c r="X41" s="3" t="n">
        <v>6.2064</v>
      </c>
      <c r="Y41" s="3" t="n">
        <v>4.1418</v>
      </c>
      <c r="Z41" s="3" t="n">
        <v>6.724</v>
      </c>
      <c r="AA41" s="3" t="n">
        <v>9.9212</v>
      </c>
      <c r="AB41" s="3" t="n">
        <v>7.6436</v>
      </c>
      <c r="AC41" s="3"/>
      <c r="AD41" s="3" t="n">
        <f aca="false">ROUND(Q41*G41,0)</f>
        <v>116</v>
      </c>
      <c r="AE41" s="3" t="n">
        <f aca="false">ROUND(R41*G41,0)</f>
        <v>0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customFormat="false" ht="12.8" hidden="false" customHeight="false" outlineLevel="0" collapsed="false">
      <c r="A42" s="3" t="s">
        <v>82</v>
      </c>
      <c r="B42" s="3" t="s">
        <v>42</v>
      </c>
      <c r="C42" s="3" t="n">
        <v>1089</v>
      </c>
      <c r="D42" s="3" t="n">
        <v>1752</v>
      </c>
      <c r="E42" s="3" t="n">
        <v>1341</v>
      </c>
      <c r="F42" s="3" t="n">
        <v>1113</v>
      </c>
      <c r="G42" s="4" t="n">
        <v>0.4</v>
      </c>
      <c r="H42" s="3" t="n">
        <v>45</v>
      </c>
      <c r="I42" s="3" t="s">
        <v>36</v>
      </c>
      <c r="J42" s="3" t="n">
        <v>1362</v>
      </c>
      <c r="K42" s="3" t="n">
        <f aca="false">E42-J42</f>
        <v>-21</v>
      </c>
      <c r="L42" s="3" t="n">
        <f aca="false">E42-M42</f>
        <v>1161</v>
      </c>
      <c r="M42" s="3" t="n">
        <v>180</v>
      </c>
      <c r="N42" s="3" t="n">
        <v>394.4</v>
      </c>
      <c r="O42" s="3" t="n">
        <f aca="false">L42/5</f>
        <v>232.2</v>
      </c>
      <c r="P42" s="10" t="n">
        <f aca="false">10.4*O42-N42-F42</f>
        <v>907.48</v>
      </c>
      <c r="Q42" s="10" t="n">
        <f aca="false">P42-R42</f>
        <v>407.48</v>
      </c>
      <c r="R42" s="10" t="n">
        <v>500</v>
      </c>
      <c r="S42" s="10"/>
      <c r="T42" s="3"/>
      <c r="U42" s="3" t="n">
        <f aca="false">(F42+N42+P42)/O42</f>
        <v>10.4</v>
      </c>
      <c r="V42" s="3" t="n">
        <f aca="false">(F42+N42)/O42</f>
        <v>6.49181739879414</v>
      </c>
      <c r="W42" s="3" t="n">
        <v>224.2</v>
      </c>
      <c r="X42" s="3" t="n">
        <v>228.4</v>
      </c>
      <c r="Y42" s="3" t="n">
        <v>236.2</v>
      </c>
      <c r="Z42" s="3" t="n">
        <v>244.6</v>
      </c>
      <c r="AA42" s="3" t="n">
        <v>217.8</v>
      </c>
      <c r="AB42" s="3" t="n">
        <v>229.6</v>
      </c>
      <c r="AC42" s="3"/>
      <c r="AD42" s="3" t="n">
        <f aca="false">ROUND(Q42*G42,0)</f>
        <v>163</v>
      </c>
      <c r="AE42" s="3" t="n">
        <f aca="false">ROUND(R42*G42,0)</f>
        <v>200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customFormat="false" ht="12.8" hidden="false" customHeight="false" outlineLevel="0" collapsed="false">
      <c r="A43" s="3" t="s">
        <v>83</v>
      </c>
      <c r="B43" s="3" t="s">
        <v>42</v>
      </c>
      <c r="C43" s="3"/>
      <c r="D43" s="3" t="n">
        <v>160</v>
      </c>
      <c r="E43" s="3" t="n">
        <v>159</v>
      </c>
      <c r="F43" s="3" t="n">
        <v>1</v>
      </c>
      <c r="G43" s="4" t="n">
        <v>0.45</v>
      </c>
      <c r="H43" s="3" t="n">
        <v>50</v>
      </c>
      <c r="I43" s="3" t="s">
        <v>36</v>
      </c>
      <c r="J43" s="3" t="n">
        <v>166</v>
      </c>
      <c r="K43" s="3" t="n">
        <f aca="false">E43-J43</f>
        <v>-7</v>
      </c>
      <c r="L43" s="3" t="n">
        <f aca="false">E43-M43</f>
        <v>159</v>
      </c>
      <c r="M43" s="3"/>
      <c r="N43" s="3"/>
      <c r="O43" s="3" t="n">
        <f aca="false">L43/5</f>
        <v>31.8</v>
      </c>
      <c r="P43" s="10" t="n">
        <f aca="false">8*O43-N43-F43</f>
        <v>253.4</v>
      </c>
      <c r="Q43" s="10" t="n">
        <f aca="false">P43-R43</f>
        <v>253.4</v>
      </c>
      <c r="R43" s="10"/>
      <c r="S43" s="10"/>
      <c r="T43" s="3"/>
      <c r="U43" s="3" t="n">
        <f aca="false">(F43+N43+P43)/O43</f>
        <v>8</v>
      </c>
      <c r="V43" s="3" t="n">
        <f aca="false">(F43+N43)/O43</f>
        <v>0.0314465408805031</v>
      </c>
      <c r="W43" s="3" t="n">
        <v>3.6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s">
        <v>59</v>
      </c>
      <c r="AD43" s="3" t="n">
        <f aca="false">ROUND(Q43*G43,0)</f>
        <v>114</v>
      </c>
      <c r="AE43" s="3" t="n">
        <f aca="false">ROUND(R43*G43,0)</f>
        <v>0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customFormat="false" ht="12.8" hidden="false" customHeight="false" outlineLevel="0" collapsed="false">
      <c r="A44" s="3" t="s">
        <v>84</v>
      </c>
      <c r="B44" s="3" t="s">
        <v>42</v>
      </c>
      <c r="C44" s="3" t="n">
        <v>8</v>
      </c>
      <c r="D44" s="3" t="n">
        <v>1776</v>
      </c>
      <c r="E44" s="3" t="n">
        <v>889</v>
      </c>
      <c r="F44" s="3" t="n">
        <v>766</v>
      </c>
      <c r="G44" s="4" t="n">
        <v>0.4</v>
      </c>
      <c r="H44" s="3" t="n">
        <v>45</v>
      </c>
      <c r="I44" s="3" t="s">
        <v>36</v>
      </c>
      <c r="J44" s="3" t="n">
        <v>898</v>
      </c>
      <c r="K44" s="3" t="n">
        <f aca="false">E44-J44</f>
        <v>-9</v>
      </c>
      <c r="L44" s="3" t="n">
        <f aca="false">E44-M44</f>
        <v>769</v>
      </c>
      <c r="M44" s="3" t="n">
        <v>120</v>
      </c>
      <c r="N44" s="3"/>
      <c r="O44" s="3" t="n">
        <f aca="false">L44/5</f>
        <v>153.8</v>
      </c>
      <c r="P44" s="10" t="n">
        <f aca="false">10.4*O44-N44-F44</f>
        <v>833.52</v>
      </c>
      <c r="Q44" s="10" t="n">
        <f aca="false">P44-R44</f>
        <v>533.52</v>
      </c>
      <c r="R44" s="10" t="n">
        <v>300</v>
      </c>
      <c r="S44" s="10"/>
      <c r="T44" s="3"/>
      <c r="U44" s="3" t="n">
        <f aca="false">(F44+N44+P44)/O44</f>
        <v>10.4</v>
      </c>
      <c r="V44" s="3" t="n">
        <f aca="false">(F44+N44)/O44</f>
        <v>4.98049414824447</v>
      </c>
      <c r="W44" s="3" t="n">
        <v>65</v>
      </c>
      <c r="X44" s="3" t="n">
        <v>49.2</v>
      </c>
      <c r="Y44" s="3" t="n">
        <v>155</v>
      </c>
      <c r="Z44" s="3" t="n">
        <v>198.2</v>
      </c>
      <c r="AA44" s="3" t="n">
        <v>138</v>
      </c>
      <c r="AB44" s="3" t="n">
        <v>148.4</v>
      </c>
      <c r="AC44" s="3"/>
      <c r="AD44" s="3" t="n">
        <f aca="false">ROUND(Q44*G44,0)</f>
        <v>213</v>
      </c>
      <c r="AE44" s="3" t="n">
        <f aca="false">ROUND(R44*G44,0)</f>
        <v>120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customFormat="false" ht="12.8" hidden="false" customHeight="false" outlineLevel="0" collapsed="false">
      <c r="A45" s="14" t="s">
        <v>85</v>
      </c>
      <c r="B45" s="14" t="s">
        <v>42</v>
      </c>
      <c r="C45" s="14"/>
      <c r="D45" s="14" t="n">
        <v>822</v>
      </c>
      <c r="E45" s="14" t="n">
        <v>587.822</v>
      </c>
      <c r="F45" s="14" t="n">
        <v>-95.822</v>
      </c>
      <c r="G45" s="15" t="n">
        <v>0</v>
      </c>
      <c r="H45" s="14" t="e">
        <f aca="false">#N/A</f>
        <v>#N/A</v>
      </c>
      <c r="I45" s="14" t="s">
        <v>43</v>
      </c>
      <c r="J45" s="14" t="n">
        <v>582</v>
      </c>
      <c r="K45" s="14" t="n">
        <f aca="false">E45-J45</f>
        <v>5.822</v>
      </c>
      <c r="L45" s="14" t="n">
        <f aca="false">E45-M45</f>
        <v>95.822</v>
      </c>
      <c r="M45" s="14" t="n">
        <v>492</v>
      </c>
      <c r="N45" s="14"/>
      <c r="O45" s="14" t="n">
        <f aca="false">L45/5</f>
        <v>19.1644</v>
      </c>
      <c r="P45" s="16"/>
      <c r="Q45" s="16"/>
      <c r="R45" s="16"/>
      <c r="S45" s="16"/>
      <c r="T45" s="14"/>
      <c r="U45" s="14" t="n">
        <f aca="false">(F45+N45+P45)/O45</f>
        <v>-5</v>
      </c>
      <c r="V45" s="14" t="n">
        <f aca="false">(F45+N45)/O45</f>
        <v>-5</v>
      </c>
      <c r="W45" s="14" t="n">
        <v>0</v>
      </c>
      <c r="X45" s="14" t="n">
        <v>0</v>
      </c>
      <c r="Y45" s="14" t="n">
        <v>0</v>
      </c>
      <c r="Z45" s="14" t="n">
        <v>0</v>
      </c>
      <c r="AA45" s="14" t="n">
        <v>0</v>
      </c>
      <c r="AB45" s="14" t="n">
        <v>0</v>
      </c>
      <c r="AC45" s="14"/>
      <c r="AD45" s="14" t="n">
        <f aca="false">ROUND(Q45*G45,0)</f>
        <v>0</v>
      </c>
      <c r="AE45" s="14" t="n">
        <f aca="false">ROUND(R45*G45,0)</f>
        <v>0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customFormat="false" ht="12.8" hidden="false" customHeight="false" outlineLevel="0" collapsed="false">
      <c r="A46" s="3" t="s">
        <v>86</v>
      </c>
      <c r="B46" s="3" t="s">
        <v>35</v>
      </c>
      <c r="C46" s="3" t="n">
        <v>413.072</v>
      </c>
      <c r="D46" s="3" t="n">
        <v>151.676</v>
      </c>
      <c r="E46" s="3" t="n">
        <v>331.116</v>
      </c>
      <c r="F46" s="3" t="n">
        <v>212.507</v>
      </c>
      <c r="G46" s="4" t="n">
        <v>1</v>
      </c>
      <c r="H46" s="3" t="n">
        <v>45</v>
      </c>
      <c r="I46" s="3" t="s">
        <v>36</v>
      </c>
      <c r="J46" s="3" t="n">
        <v>310.3</v>
      </c>
      <c r="K46" s="3" t="n">
        <f aca="false">E46-J46</f>
        <v>20.816</v>
      </c>
      <c r="L46" s="3" t="n">
        <f aca="false">E46-M46</f>
        <v>331.116</v>
      </c>
      <c r="M46" s="3"/>
      <c r="N46" s="3"/>
      <c r="O46" s="3" t="n">
        <f aca="false">L46/5</f>
        <v>66.2232</v>
      </c>
      <c r="P46" s="10" t="n">
        <f aca="false">10.4*O46-N46-F46</f>
        <v>476.21428</v>
      </c>
      <c r="Q46" s="10" t="n">
        <f aca="false">P46-R46</f>
        <v>376.21428</v>
      </c>
      <c r="R46" s="10" t="n">
        <v>100</v>
      </c>
      <c r="S46" s="10"/>
      <c r="T46" s="3"/>
      <c r="U46" s="3" t="n">
        <f aca="false">(F46+N46+P46)/O46</f>
        <v>10.4</v>
      </c>
      <c r="V46" s="3" t="n">
        <f aca="false">(F46+N46)/O46</f>
        <v>3.20895094166395</v>
      </c>
      <c r="W46" s="3" t="n">
        <v>41.502</v>
      </c>
      <c r="X46" s="3" t="n">
        <v>53.0314</v>
      </c>
      <c r="Y46" s="3" t="n">
        <v>61.7494</v>
      </c>
      <c r="Z46" s="3" t="n">
        <v>59.7442</v>
      </c>
      <c r="AA46" s="3" t="n">
        <v>75.6184</v>
      </c>
      <c r="AB46" s="3" t="n">
        <v>77.1004</v>
      </c>
      <c r="AC46" s="3"/>
      <c r="AD46" s="3" t="n">
        <f aca="false">ROUND(Q46*G46,0)</f>
        <v>376</v>
      </c>
      <c r="AE46" s="3" t="n">
        <f aca="false">ROUND(R46*G46,0)</f>
        <v>100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customFormat="false" ht="12.8" hidden="false" customHeight="false" outlineLevel="0" collapsed="false">
      <c r="A47" s="17" t="s">
        <v>87</v>
      </c>
      <c r="B47" s="17" t="s">
        <v>42</v>
      </c>
      <c r="C47" s="17"/>
      <c r="D47" s="17" t="n">
        <v>534</v>
      </c>
      <c r="E47" s="17" t="n">
        <v>294</v>
      </c>
      <c r="F47" s="17"/>
      <c r="G47" s="18" t="n">
        <v>0</v>
      </c>
      <c r="H47" s="17" t="n">
        <v>45</v>
      </c>
      <c r="I47" s="17" t="s">
        <v>36</v>
      </c>
      <c r="J47" s="17" t="n">
        <v>297</v>
      </c>
      <c r="K47" s="17" t="n">
        <f aca="false">E47-J47</f>
        <v>-3</v>
      </c>
      <c r="L47" s="17" t="n">
        <f aca="false">E47-M47</f>
        <v>0</v>
      </c>
      <c r="M47" s="17" t="n">
        <v>294</v>
      </c>
      <c r="N47" s="17"/>
      <c r="O47" s="17" t="n">
        <f aca="false">L47/5</f>
        <v>0</v>
      </c>
      <c r="P47" s="19"/>
      <c r="Q47" s="19"/>
      <c r="R47" s="19"/>
      <c r="S47" s="19"/>
      <c r="T47" s="17"/>
      <c r="U47" s="17" t="e">
        <f aca="false">(F47+N47+P47)/O47</f>
        <v>#DIV/0!</v>
      </c>
      <c r="V47" s="17" t="e">
        <f aca="false">(F47+N47)/O47</f>
        <v>#DIV/0!</v>
      </c>
      <c r="W47" s="17" t="n">
        <v>0</v>
      </c>
      <c r="X47" s="17" t="n">
        <v>0</v>
      </c>
      <c r="Y47" s="17" t="n">
        <v>0</v>
      </c>
      <c r="Z47" s="17" t="n">
        <v>0</v>
      </c>
      <c r="AA47" s="17" t="n">
        <v>0</v>
      </c>
      <c r="AB47" s="17" t="n">
        <v>0</v>
      </c>
      <c r="AC47" s="17" t="s">
        <v>57</v>
      </c>
      <c r="AD47" s="17" t="n">
        <f aca="false">ROUND(Q47*G47,0)</f>
        <v>0</v>
      </c>
      <c r="AE47" s="17" t="n">
        <f aca="false">ROUND(R47*G47,0)</f>
        <v>0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customFormat="false" ht="12.8" hidden="false" customHeight="false" outlineLevel="0" collapsed="false">
      <c r="A48" s="14" t="s">
        <v>88</v>
      </c>
      <c r="B48" s="14" t="s">
        <v>42</v>
      </c>
      <c r="C48" s="14"/>
      <c r="D48" s="14" t="n">
        <v>780</v>
      </c>
      <c r="E48" s="14" t="n">
        <v>340</v>
      </c>
      <c r="F48" s="14"/>
      <c r="G48" s="15" t="n">
        <v>0</v>
      </c>
      <c r="H48" s="14" t="e">
        <f aca="false">#N/A</f>
        <v>#N/A</v>
      </c>
      <c r="I48" s="14" t="s">
        <v>43</v>
      </c>
      <c r="J48" s="14" t="n">
        <v>340</v>
      </c>
      <c r="K48" s="14" t="n">
        <f aca="false">E48-J48</f>
        <v>0</v>
      </c>
      <c r="L48" s="14" t="n">
        <f aca="false">E48-M48</f>
        <v>0</v>
      </c>
      <c r="M48" s="14" t="n">
        <v>340</v>
      </c>
      <c r="N48" s="14"/>
      <c r="O48" s="14" t="n">
        <f aca="false">L48/5</f>
        <v>0</v>
      </c>
      <c r="P48" s="16"/>
      <c r="Q48" s="16"/>
      <c r="R48" s="16"/>
      <c r="S48" s="16"/>
      <c r="T48" s="14"/>
      <c r="U48" s="14" t="e">
        <f aca="false">(F48+N48+P48)/O48</f>
        <v>#DIV/0!</v>
      </c>
      <c r="V48" s="14" t="e">
        <f aca="false">(F48+N48)/O48</f>
        <v>#DIV/0!</v>
      </c>
      <c r="W48" s="14" t="n">
        <v>0</v>
      </c>
      <c r="X48" s="14" t="n">
        <v>0</v>
      </c>
      <c r="Y48" s="14" t="n">
        <v>0</v>
      </c>
      <c r="Z48" s="14" t="n">
        <v>0</v>
      </c>
      <c r="AA48" s="14" t="n">
        <v>0</v>
      </c>
      <c r="AB48" s="14" t="n">
        <v>0</v>
      </c>
      <c r="AC48" s="14"/>
      <c r="AD48" s="14" t="n">
        <f aca="false">ROUND(Q48*G48,0)</f>
        <v>0</v>
      </c>
      <c r="AE48" s="14" t="n">
        <f aca="false">ROUND(R48*G48,0)</f>
        <v>0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customFormat="false" ht="12.8" hidden="false" customHeight="false" outlineLevel="0" collapsed="false">
      <c r="A49" s="3" t="s">
        <v>89</v>
      </c>
      <c r="B49" s="3" t="s">
        <v>42</v>
      </c>
      <c r="C49" s="3" t="n">
        <v>85.9</v>
      </c>
      <c r="D49" s="3" t="n">
        <v>390</v>
      </c>
      <c r="E49" s="3" t="n">
        <v>192</v>
      </c>
      <c r="F49" s="3" t="n">
        <v>171.9</v>
      </c>
      <c r="G49" s="4" t="n">
        <v>0.35</v>
      </c>
      <c r="H49" s="3" t="n">
        <v>40</v>
      </c>
      <c r="I49" s="3" t="s">
        <v>36</v>
      </c>
      <c r="J49" s="3" t="n">
        <v>241</v>
      </c>
      <c r="K49" s="3" t="n">
        <f aca="false">E49-J49</f>
        <v>-49</v>
      </c>
      <c r="L49" s="3" t="n">
        <f aca="false">E49-M49</f>
        <v>192</v>
      </c>
      <c r="M49" s="3"/>
      <c r="N49" s="3" t="n">
        <v>81.0000000000001</v>
      </c>
      <c r="O49" s="3" t="n">
        <f aca="false">L49/5</f>
        <v>38.4</v>
      </c>
      <c r="P49" s="10" t="n">
        <f aca="false">10.4*O49-N49-F49</f>
        <v>146.46</v>
      </c>
      <c r="Q49" s="10" t="n">
        <f aca="false">P49-R49</f>
        <v>146.46</v>
      </c>
      <c r="R49" s="10"/>
      <c r="S49" s="10"/>
      <c r="T49" s="3"/>
      <c r="U49" s="3" t="n">
        <f aca="false">(F49+N49+P49)/O49</f>
        <v>10.4</v>
      </c>
      <c r="V49" s="3" t="n">
        <f aca="false">(F49+N49)/O49</f>
        <v>6.5859375</v>
      </c>
      <c r="W49" s="3" t="n">
        <v>40.8</v>
      </c>
      <c r="X49" s="3" t="n">
        <v>40.2</v>
      </c>
      <c r="Y49" s="3" t="n">
        <v>40.2</v>
      </c>
      <c r="Z49" s="3" t="n">
        <v>41.4</v>
      </c>
      <c r="AA49" s="3" t="n">
        <v>39.4</v>
      </c>
      <c r="AB49" s="3" t="n">
        <v>43.2</v>
      </c>
      <c r="AC49" s="3"/>
      <c r="AD49" s="3" t="n">
        <f aca="false">ROUND(Q49*G49,0)</f>
        <v>51</v>
      </c>
      <c r="AE49" s="3" t="n">
        <f aca="false">ROUND(R49*G49,0)</f>
        <v>0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customFormat="false" ht="12.8" hidden="false" customHeight="false" outlineLevel="0" collapsed="false">
      <c r="A50" s="3" t="s">
        <v>90</v>
      </c>
      <c r="B50" s="3" t="s">
        <v>35</v>
      </c>
      <c r="C50" s="3" t="n">
        <v>4.375</v>
      </c>
      <c r="D50" s="3" t="n">
        <v>88.94</v>
      </c>
      <c r="E50" s="3" t="n">
        <v>42.096</v>
      </c>
      <c r="F50" s="3" t="n">
        <v>32.34</v>
      </c>
      <c r="G50" s="4" t="n">
        <v>1</v>
      </c>
      <c r="H50" s="3" t="n">
        <v>40</v>
      </c>
      <c r="I50" s="3" t="s">
        <v>36</v>
      </c>
      <c r="J50" s="3" t="n">
        <v>45.2</v>
      </c>
      <c r="K50" s="3" t="n">
        <f aca="false">E50-J50</f>
        <v>-3.10400000000001</v>
      </c>
      <c r="L50" s="3" t="n">
        <f aca="false">E50-M50</f>
        <v>42.096</v>
      </c>
      <c r="M50" s="3"/>
      <c r="N50" s="3" t="n">
        <v>14.4194</v>
      </c>
      <c r="O50" s="3" t="n">
        <f aca="false">L50/5</f>
        <v>8.4192</v>
      </c>
      <c r="P50" s="10" t="n">
        <f aca="false">10.4*O50-N50-F50</f>
        <v>40.80028</v>
      </c>
      <c r="Q50" s="10" t="n">
        <f aca="false">P50-R50</f>
        <v>40.80028</v>
      </c>
      <c r="R50" s="10"/>
      <c r="S50" s="10"/>
      <c r="T50" s="3"/>
      <c r="U50" s="3" t="n">
        <f aca="false">(F50+N50+P50)/O50</f>
        <v>10.4</v>
      </c>
      <c r="V50" s="3" t="n">
        <f aca="false">(F50+N50)/O50</f>
        <v>5.55390060813379</v>
      </c>
      <c r="W50" s="3" t="n">
        <v>7.7814</v>
      </c>
      <c r="X50" s="3" t="n">
        <v>8.2038</v>
      </c>
      <c r="Y50" s="3" t="n">
        <v>7.6664</v>
      </c>
      <c r="Z50" s="3" t="n">
        <v>7.8042</v>
      </c>
      <c r="AA50" s="3" t="n">
        <v>5.385</v>
      </c>
      <c r="AB50" s="3" t="n">
        <v>5.1094</v>
      </c>
      <c r="AC50" s="3"/>
      <c r="AD50" s="3" t="n">
        <f aca="false">ROUND(Q50*G50,0)</f>
        <v>41</v>
      </c>
      <c r="AE50" s="3" t="n">
        <f aca="false">ROUND(R50*G50,0)</f>
        <v>0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customFormat="false" ht="12.8" hidden="false" customHeight="false" outlineLevel="0" collapsed="false">
      <c r="A51" s="3" t="s">
        <v>91</v>
      </c>
      <c r="B51" s="3" t="s">
        <v>42</v>
      </c>
      <c r="C51" s="3" t="n">
        <v>426</v>
      </c>
      <c r="D51" s="3" t="n">
        <v>1386</v>
      </c>
      <c r="E51" s="3" t="n">
        <v>861</v>
      </c>
      <c r="F51" s="3" t="n">
        <v>409</v>
      </c>
      <c r="G51" s="4" t="n">
        <v>0.4</v>
      </c>
      <c r="H51" s="3" t="n">
        <v>40</v>
      </c>
      <c r="I51" s="3" t="s">
        <v>36</v>
      </c>
      <c r="J51" s="3" t="n">
        <v>919</v>
      </c>
      <c r="K51" s="3" t="n">
        <f aca="false">E51-J51</f>
        <v>-58</v>
      </c>
      <c r="L51" s="3" t="n">
        <f aca="false">E51-M51</f>
        <v>291</v>
      </c>
      <c r="M51" s="3" t="n">
        <v>570</v>
      </c>
      <c r="N51" s="3"/>
      <c r="O51" s="3" t="n">
        <f aca="false">L51/5</f>
        <v>58.2</v>
      </c>
      <c r="P51" s="10" t="n">
        <f aca="false">10.4*O51-N51-F51</f>
        <v>196.28</v>
      </c>
      <c r="Q51" s="10" t="n">
        <f aca="false">P51-R51</f>
        <v>196.28</v>
      </c>
      <c r="R51" s="10"/>
      <c r="S51" s="10"/>
      <c r="T51" s="3"/>
      <c r="U51" s="3" t="n">
        <f aca="false">(F51+N51+P51)/O51</f>
        <v>10.4</v>
      </c>
      <c r="V51" s="3" t="n">
        <f aca="false">(F51+N51)/O51</f>
        <v>7.02749140893471</v>
      </c>
      <c r="W51" s="3" t="n">
        <v>54.4</v>
      </c>
      <c r="X51" s="3" t="n">
        <v>73.4</v>
      </c>
      <c r="Y51" s="3" t="n">
        <v>80</v>
      </c>
      <c r="Z51" s="3" t="n">
        <v>83</v>
      </c>
      <c r="AA51" s="3" t="n">
        <v>90.2</v>
      </c>
      <c r="AB51" s="3" t="n">
        <v>87</v>
      </c>
      <c r="AC51" s="3"/>
      <c r="AD51" s="3" t="n">
        <f aca="false">ROUND(Q51*G51,0)</f>
        <v>79</v>
      </c>
      <c r="AE51" s="3" t="n">
        <f aca="false">ROUND(R51*G51,0)</f>
        <v>0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customFormat="false" ht="12.8" hidden="false" customHeight="false" outlineLevel="0" collapsed="false">
      <c r="A52" s="3" t="s">
        <v>92</v>
      </c>
      <c r="B52" s="3" t="s">
        <v>42</v>
      </c>
      <c r="C52" s="3" t="n">
        <v>490</v>
      </c>
      <c r="D52" s="3" t="n">
        <v>1770</v>
      </c>
      <c r="E52" s="3" t="n">
        <v>1359</v>
      </c>
      <c r="F52" s="3" t="n">
        <v>587</v>
      </c>
      <c r="G52" s="4" t="n">
        <v>0.4</v>
      </c>
      <c r="H52" s="3" t="n">
        <v>45</v>
      </c>
      <c r="I52" s="3" t="s">
        <v>36</v>
      </c>
      <c r="J52" s="3" t="n">
        <v>1383</v>
      </c>
      <c r="K52" s="3" t="n">
        <f aca="false">E52-J52</f>
        <v>-24</v>
      </c>
      <c r="L52" s="3" t="n">
        <f aca="false">E52-M52</f>
        <v>759</v>
      </c>
      <c r="M52" s="3" t="n">
        <v>600</v>
      </c>
      <c r="N52" s="3" t="n">
        <v>277.6</v>
      </c>
      <c r="O52" s="3" t="n">
        <f aca="false">L52/5</f>
        <v>151.8</v>
      </c>
      <c r="P52" s="10" t="n">
        <f aca="false">10.4*O52-N52-F52</f>
        <v>714.12</v>
      </c>
      <c r="Q52" s="10" t="n">
        <f aca="false">P52-R52</f>
        <v>314.12</v>
      </c>
      <c r="R52" s="10" t="n">
        <v>400</v>
      </c>
      <c r="S52" s="10"/>
      <c r="T52" s="3"/>
      <c r="U52" s="3" t="n">
        <f aca="false">(F52+N52+P52)/O52</f>
        <v>10.4</v>
      </c>
      <c r="V52" s="3" t="n">
        <f aca="false">(F52+N52)/O52</f>
        <v>5.69565217391304</v>
      </c>
      <c r="W52" s="3" t="n">
        <v>132.2</v>
      </c>
      <c r="X52" s="3" t="n">
        <v>135.8</v>
      </c>
      <c r="Y52" s="3" t="n">
        <v>146.4</v>
      </c>
      <c r="Z52" s="3" t="n">
        <v>145.4</v>
      </c>
      <c r="AA52" s="3" t="n">
        <v>146.4</v>
      </c>
      <c r="AB52" s="3" t="n">
        <v>145.6</v>
      </c>
      <c r="AC52" s="3"/>
      <c r="AD52" s="3" t="n">
        <f aca="false">ROUND(Q52*G52,0)</f>
        <v>126</v>
      </c>
      <c r="AE52" s="3" t="n">
        <f aca="false">ROUND(R52*G52,0)</f>
        <v>160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customFormat="false" ht="12.8" hidden="false" customHeight="false" outlineLevel="0" collapsed="false">
      <c r="A53" s="3" t="s">
        <v>93</v>
      </c>
      <c r="B53" s="3" t="s">
        <v>35</v>
      </c>
      <c r="C53" s="3" t="n">
        <v>57.853</v>
      </c>
      <c r="D53" s="3" t="n">
        <v>130.86</v>
      </c>
      <c r="E53" s="3" t="n">
        <v>113.987</v>
      </c>
      <c r="F53" s="3" t="n">
        <v>54.292</v>
      </c>
      <c r="G53" s="4" t="n">
        <v>1</v>
      </c>
      <c r="H53" s="3" t="n">
        <v>40</v>
      </c>
      <c r="I53" s="3" t="s">
        <v>36</v>
      </c>
      <c r="J53" s="3" t="n">
        <v>112.7</v>
      </c>
      <c r="K53" s="3" t="n">
        <f aca="false">E53-J53</f>
        <v>1.28699999999999</v>
      </c>
      <c r="L53" s="3" t="n">
        <f aca="false">E53-M53</f>
        <v>113.987</v>
      </c>
      <c r="M53" s="3"/>
      <c r="N53" s="3" t="n">
        <v>42.9921</v>
      </c>
      <c r="O53" s="3" t="n">
        <f aca="false">L53/5</f>
        <v>22.7974</v>
      </c>
      <c r="P53" s="10" t="n">
        <f aca="false">10.4*O53-N53-F53</f>
        <v>139.80886</v>
      </c>
      <c r="Q53" s="10" t="n">
        <f aca="false">P53-R53</f>
        <v>139.80886</v>
      </c>
      <c r="R53" s="10"/>
      <c r="S53" s="10"/>
      <c r="T53" s="3"/>
      <c r="U53" s="3" t="n">
        <f aca="false">(F53+N53+P53)/O53</f>
        <v>10.4</v>
      </c>
      <c r="V53" s="3" t="n">
        <f aca="false">(F53+N53)/O53</f>
        <v>4.26733311693439</v>
      </c>
      <c r="W53" s="3" t="n">
        <v>15.0282</v>
      </c>
      <c r="X53" s="3" t="n">
        <v>14.1618</v>
      </c>
      <c r="Y53" s="3" t="n">
        <v>9.18</v>
      </c>
      <c r="Z53" s="3" t="n">
        <v>9.4786</v>
      </c>
      <c r="AA53" s="3" t="n">
        <v>13.1848</v>
      </c>
      <c r="AB53" s="3" t="n">
        <v>12.467</v>
      </c>
      <c r="AC53" s="3"/>
      <c r="AD53" s="3" t="n">
        <f aca="false">ROUND(Q53*G53,0)</f>
        <v>140</v>
      </c>
      <c r="AE53" s="3" t="n">
        <f aca="false">ROUND(R53*G53,0)</f>
        <v>0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customFormat="false" ht="12.8" hidden="false" customHeight="false" outlineLevel="0" collapsed="false">
      <c r="A54" s="3" t="s">
        <v>94</v>
      </c>
      <c r="B54" s="3" t="s">
        <v>42</v>
      </c>
      <c r="C54" s="3" t="n">
        <v>186</v>
      </c>
      <c r="D54" s="3" t="n">
        <v>438</v>
      </c>
      <c r="E54" s="3" t="n">
        <v>548</v>
      </c>
      <c r="F54" s="3" t="n">
        <v>7</v>
      </c>
      <c r="G54" s="4" t="n">
        <v>0.35</v>
      </c>
      <c r="H54" s="3" t="n">
        <v>40</v>
      </c>
      <c r="I54" s="3" t="s">
        <v>36</v>
      </c>
      <c r="J54" s="3" t="n">
        <v>565</v>
      </c>
      <c r="K54" s="3" t="n">
        <f aca="false">E54-J54</f>
        <v>-17</v>
      </c>
      <c r="L54" s="3" t="n">
        <f aca="false">E54-M54</f>
        <v>548</v>
      </c>
      <c r="M54" s="3"/>
      <c r="N54" s="3" t="n">
        <v>188.6</v>
      </c>
      <c r="O54" s="3" t="n">
        <f aca="false">L54/5</f>
        <v>109.6</v>
      </c>
      <c r="P54" s="10" t="n">
        <f aca="false">10.4*O54-N54-F54</f>
        <v>944.24</v>
      </c>
      <c r="Q54" s="10" t="n">
        <f aca="false">P54-R54</f>
        <v>444.24</v>
      </c>
      <c r="R54" s="10" t="n">
        <v>500</v>
      </c>
      <c r="S54" s="10"/>
      <c r="T54" s="3"/>
      <c r="U54" s="3" t="n">
        <f aca="false">(F54+N54+P54)/O54</f>
        <v>10.4</v>
      </c>
      <c r="V54" s="3" t="n">
        <f aca="false">(F54+N54)/O54</f>
        <v>1.78467153284672</v>
      </c>
      <c r="W54" s="3" t="n">
        <v>60.6</v>
      </c>
      <c r="X54" s="3" t="n">
        <v>55</v>
      </c>
      <c r="Y54" s="3" t="n">
        <v>52</v>
      </c>
      <c r="Z54" s="3" t="n">
        <v>54</v>
      </c>
      <c r="AA54" s="3" t="n">
        <v>54.6</v>
      </c>
      <c r="AB54" s="3" t="n">
        <v>54.6</v>
      </c>
      <c r="AC54" s="3" t="s">
        <v>49</v>
      </c>
      <c r="AD54" s="3" t="n">
        <f aca="false">ROUND(Q54*G54,0)</f>
        <v>155</v>
      </c>
      <c r="AE54" s="3" t="n">
        <f aca="false">ROUND(R54*G54,0)</f>
        <v>175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customFormat="false" ht="12.8" hidden="false" customHeight="false" outlineLevel="0" collapsed="false">
      <c r="A55" s="14" t="s">
        <v>95</v>
      </c>
      <c r="B55" s="14" t="s">
        <v>42</v>
      </c>
      <c r="C55" s="14"/>
      <c r="D55" s="14" t="n">
        <v>260</v>
      </c>
      <c r="E55" s="14" t="n">
        <v>204</v>
      </c>
      <c r="F55" s="14"/>
      <c r="G55" s="15" t="n">
        <v>0</v>
      </c>
      <c r="H55" s="14" t="e">
        <f aca="false">#N/A</f>
        <v>#N/A</v>
      </c>
      <c r="I55" s="14" t="s">
        <v>43</v>
      </c>
      <c r="J55" s="14" t="n">
        <v>204</v>
      </c>
      <c r="K55" s="14" t="n">
        <f aca="false">E55-J55</f>
        <v>0</v>
      </c>
      <c r="L55" s="14" t="n">
        <f aca="false">E55-M55</f>
        <v>0</v>
      </c>
      <c r="M55" s="14" t="n">
        <v>204</v>
      </c>
      <c r="N55" s="14"/>
      <c r="O55" s="14" t="n">
        <f aca="false">L55/5</f>
        <v>0</v>
      </c>
      <c r="P55" s="16"/>
      <c r="Q55" s="16"/>
      <c r="R55" s="16"/>
      <c r="S55" s="16"/>
      <c r="T55" s="14"/>
      <c r="U55" s="14" t="e">
        <f aca="false">(F55+N55+P55)/O55</f>
        <v>#DIV/0!</v>
      </c>
      <c r="V55" s="14" t="e">
        <f aca="false">(F55+N55)/O55</f>
        <v>#DIV/0!</v>
      </c>
      <c r="W55" s="14" t="n">
        <v>0</v>
      </c>
      <c r="X55" s="14" t="n">
        <v>0</v>
      </c>
      <c r="Y55" s="14" t="n">
        <v>0</v>
      </c>
      <c r="Z55" s="14" t="n">
        <v>0</v>
      </c>
      <c r="AA55" s="14" t="n">
        <v>0</v>
      </c>
      <c r="AB55" s="14" t="n">
        <v>0</v>
      </c>
      <c r="AC55" s="14"/>
      <c r="AD55" s="14" t="n">
        <f aca="false">ROUND(Q55*G55,0)</f>
        <v>0</v>
      </c>
      <c r="AE55" s="14" t="n">
        <f aca="false">ROUND(R55*G55,0)</f>
        <v>0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customFormat="false" ht="12.8" hidden="false" customHeight="false" outlineLevel="0" collapsed="false">
      <c r="A56" s="3" t="s">
        <v>96</v>
      </c>
      <c r="B56" s="3" t="s">
        <v>42</v>
      </c>
      <c r="C56" s="3" t="n">
        <v>299</v>
      </c>
      <c r="D56" s="3" t="n">
        <v>840</v>
      </c>
      <c r="E56" s="3" t="n">
        <v>563</v>
      </c>
      <c r="F56" s="3" t="n">
        <v>330</v>
      </c>
      <c r="G56" s="4" t="n">
        <v>0.4</v>
      </c>
      <c r="H56" s="3" t="n">
        <v>40</v>
      </c>
      <c r="I56" s="3" t="s">
        <v>36</v>
      </c>
      <c r="J56" s="3" t="n">
        <v>586</v>
      </c>
      <c r="K56" s="3" t="n">
        <f aca="false">E56-J56</f>
        <v>-23</v>
      </c>
      <c r="L56" s="3" t="n">
        <f aca="false">E56-M56</f>
        <v>347</v>
      </c>
      <c r="M56" s="3" t="n">
        <v>216</v>
      </c>
      <c r="N56" s="3" t="n">
        <v>14.2000000000001</v>
      </c>
      <c r="O56" s="3" t="n">
        <f aca="false">L56/5</f>
        <v>69.4</v>
      </c>
      <c r="P56" s="10" t="n">
        <f aca="false">10.4*O56-N56-F56</f>
        <v>377.56</v>
      </c>
      <c r="Q56" s="10" t="n">
        <f aca="false">P56-R56</f>
        <v>377.56</v>
      </c>
      <c r="R56" s="10"/>
      <c r="S56" s="10"/>
      <c r="T56" s="3"/>
      <c r="U56" s="3" t="n">
        <f aca="false">(F56+N56+P56)/O56</f>
        <v>10.4</v>
      </c>
      <c r="V56" s="3" t="n">
        <f aca="false">(F56+N56)/O56</f>
        <v>4.95965417867435</v>
      </c>
      <c r="W56" s="3" t="n">
        <v>59.2</v>
      </c>
      <c r="X56" s="3" t="n">
        <v>60.6</v>
      </c>
      <c r="Y56" s="3" t="n">
        <v>75.6</v>
      </c>
      <c r="Z56" s="3" t="n">
        <v>84.4</v>
      </c>
      <c r="AA56" s="3" t="n">
        <v>76.8</v>
      </c>
      <c r="AB56" s="3" t="n">
        <v>70.4</v>
      </c>
      <c r="AC56" s="3" t="s">
        <v>49</v>
      </c>
      <c r="AD56" s="3" t="n">
        <f aca="false">ROUND(Q56*G56,0)</f>
        <v>151</v>
      </c>
      <c r="AE56" s="3" t="n">
        <f aca="false">ROUND(R56*G56,0)</f>
        <v>0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customFormat="false" ht="12.8" hidden="false" customHeight="false" outlineLevel="0" collapsed="false">
      <c r="A57" s="3" t="s">
        <v>97</v>
      </c>
      <c r="B57" s="3" t="s">
        <v>35</v>
      </c>
      <c r="C57" s="3" t="n">
        <v>122.267</v>
      </c>
      <c r="D57" s="3" t="n">
        <v>225.911</v>
      </c>
      <c r="E57" s="3" t="n">
        <v>219.424</v>
      </c>
      <c r="F57" s="3" t="n">
        <v>94.987</v>
      </c>
      <c r="G57" s="4" t="n">
        <v>1</v>
      </c>
      <c r="H57" s="3" t="n">
        <v>50</v>
      </c>
      <c r="I57" s="3" t="s">
        <v>36</v>
      </c>
      <c r="J57" s="3" t="n">
        <v>229.8</v>
      </c>
      <c r="K57" s="3" t="n">
        <f aca="false">E57-J57</f>
        <v>-10.376</v>
      </c>
      <c r="L57" s="3" t="n">
        <f aca="false">E57-M57</f>
        <v>219.424</v>
      </c>
      <c r="M57" s="3"/>
      <c r="N57" s="3" t="n">
        <v>49.2310000000001</v>
      </c>
      <c r="O57" s="3" t="n">
        <f aca="false">L57/5</f>
        <v>43.8848</v>
      </c>
      <c r="P57" s="10" t="n">
        <f aca="false">10.4*O57-N57-F57</f>
        <v>312.18392</v>
      </c>
      <c r="Q57" s="10" t="n">
        <f aca="false">P57-R57</f>
        <v>312.18392</v>
      </c>
      <c r="R57" s="10"/>
      <c r="S57" s="10"/>
      <c r="T57" s="3"/>
      <c r="U57" s="3" t="n">
        <f aca="false">(F57+N57+P57)/O57</f>
        <v>10.4</v>
      </c>
      <c r="V57" s="3" t="n">
        <f aca="false">(F57+N57)/O57</f>
        <v>3.28628591220651</v>
      </c>
      <c r="W57" s="3" t="n">
        <v>29.1772</v>
      </c>
      <c r="X57" s="3" t="n">
        <v>29.0604</v>
      </c>
      <c r="Y57" s="3" t="n">
        <v>27.0278</v>
      </c>
      <c r="Z57" s="3" t="n">
        <v>30.035</v>
      </c>
      <c r="AA57" s="3" t="n">
        <v>31.1728</v>
      </c>
      <c r="AB57" s="3" t="n">
        <v>31.886</v>
      </c>
      <c r="AC57" s="3"/>
      <c r="AD57" s="3" t="n">
        <f aca="false">ROUND(Q57*G57,0)</f>
        <v>312</v>
      </c>
      <c r="AE57" s="3" t="n">
        <f aca="false">ROUND(R57*G57,0)</f>
        <v>0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customFormat="false" ht="12.8" hidden="false" customHeight="false" outlineLevel="0" collapsed="false">
      <c r="A58" s="20" t="s">
        <v>98</v>
      </c>
      <c r="B58" s="20" t="s">
        <v>35</v>
      </c>
      <c r="C58" s="20" t="n">
        <v>352.05</v>
      </c>
      <c r="D58" s="20" t="n">
        <v>302.148</v>
      </c>
      <c r="E58" s="20" t="n">
        <v>541.509</v>
      </c>
      <c r="F58" s="20" t="n">
        <v>41.744</v>
      </c>
      <c r="G58" s="21" t="n">
        <v>1</v>
      </c>
      <c r="H58" s="20" t="n">
        <v>50</v>
      </c>
      <c r="I58" s="20" t="s">
        <v>36</v>
      </c>
      <c r="J58" s="20" t="n">
        <v>623.6</v>
      </c>
      <c r="K58" s="20" t="n">
        <f aca="false">E58-J58</f>
        <v>-82.091</v>
      </c>
      <c r="L58" s="20" t="n">
        <f aca="false">E58-M58</f>
        <v>541.509</v>
      </c>
      <c r="M58" s="20"/>
      <c r="N58" s="20" t="n">
        <v>181.8072</v>
      </c>
      <c r="O58" s="20" t="n">
        <f aca="false">L58/5</f>
        <v>108.3018</v>
      </c>
      <c r="P58" s="22" t="n">
        <f aca="false">12*O58-N58-F58</f>
        <v>1076.0704</v>
      </c>
      <c r="Q58" s="10" t="n">
        <f aca="false">P58-R58</f>
        <v>476.0704</v>
      </c>
      <c r="R58" s="22" t="n">
        <v>600</v>
      </c>
      <c r="S58" s="22"/>
      <c r="T58" s="20"/>
      <c r="U58" s="20" t="n">
        <f aca="false">(F58+N58+P58)/O58</f>
        <v>12</v>
      </c>
      <c r="V58" s="20" t="n">
        <f aca="false">(F58+N58)/O58</f>
        <v>2.06415036499855</v>
      </c>
      <c r="W58" s="20" t="n">
        <v>63.7502</v>
      </c>
      <c r="X58" s="20" t="n">
        <v>58.4924</v>
      </c>
      <c r="Y58" s="20" t="n">
        <v>63.7792</v>
      </c>
      <c r="Z58" s="20" t="n">
        <v>74.2344</v>
      </c>
      <c r="AA58" s="20" t="n">
        <v>77.6902</v>
      </c>
      <c r="AB58" s="20" t="n">
        <v>82.231</v>
      </c>
      <c r="AC58" s="20" t="s">
        <v>61</v>
      </c>
      <c r="AD58" s="20" t="n">
        <f aca="false">ROUND(Q58*G58,0)</f>
        <v>476</v>
      </c>
      <c r="AE58" s="20" t="n">
        <f aca="false">ROUND(R58*G58,0)</f>
        <v>600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customFormat="false" ht="12.8" hidden="false" customHeight="false" outlineLevel="0" collapsed="false">
      <c r="A59" s="17" t="s">
        <v>99</v>
      </c>
      <c r="B59" s="17" t="s">
        <v>35</v>
      </c>
      <c r="C59" s="17"/>
      <c r="D59" s="17"/>
      <c r="E59" s="17"/>
      <c r="F59" s="17"/>
      <c r="G59" s="18" t="n">
        <v>0</v>
      </c>
      <c r="H59" s="17" t="n">
        <v>40</v>
      </c>
      <c r="I59" s="17" t="s">
        <v>36</v>
      </c>
      <c r="J59" s="17"/>
      <c r="K59" s="17" t="n">
        <f aca="false">E59-J59</f>
        <v>0</v>
      </c>
      <c r="L59" s="17" t="n">
        <f aca="false">E59-M59</f>
        <v>0</v>
      </c>
      <c r="M59" s="17"/>
      <c r="N59" s="17"/>
      <c r="O59" s="17" t="n">
        <f aca="false">L59/5</f>
        <v>0</v>
      </c>
      <c r="P59" s="19"/>
      <c r="Q59" s="19"/>
      <c r="R59" s="19"/>
      <c r="S59" s="19"/>
      <c r="T59" s="17"/>
      <c r="U59" s="17" t="e">
        <f aca="false">(F59+N59+P59)/O59</f>
        <v>#DIV/0!</v>
      </c>
      <c r="V59" s="17" t="e">
        <f aca="false">(F59+N59)/O59</f>
        <v>#DIV/0!</v>
      </c>
      <c r="W59" s="17" t="n">
        <v>0</v>
      </c>
      <c r="X59" s="17" t="n">
        <v>0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s">
        <v>57</v>
      </c>
      <c r="AD59" s="17" t="n">
        <f aca="false">ROUND(Q59*G59,0)</f>
        <v>0</v>
      </c>
      <c r="AE59" s="17" t="n">
        <f aca="false">ROUND(R59*G59,0)</f>
        <v>0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customFormat="false" ht="12.8" hidden="false" customHeight="false" outlineLevel="0" collapsed="false">
      <c r="A60" s="3" t="s">
        <v>100</v>
      </c>
      <c r="B60" s="3" t="s">
        <v>42</v>
      </c>
      <c r="C60" s="3" t="n">
        <v>62</v>
      </c>
      <c r="D60" s="3" t="n">
        <v>190</v>
      </c>
      <c r="E60" s="3" t="n">
        <v>118</v>
      </c>
      <c r="F60" s="3" t="n">
        <v>113</v>
      </c>
      <c r="G60" s="4" t="n">
        <v>0.45</v>
      </c>
      <c r="H60" s="3" t="n">
        <v>50</v>
      </c>
      <c r="I60" s="3" t="s">
        <v>36</v>
      </c>
      <c r="J60" s="3" t="n">
        <v>119</v>
      </c>
      <c r="K60" s="3" t="n">
        <f aca="false">E60-J60</f>
        <v>-1</v>
      </c>
      <c r="L60" s="3" t="n">
        <f aca="false">E60-M60</f>
        <v>118</v>
      </c>
      <c r="M60" s="3"/>
      <c r="N60" s="3"/>
      <c r="O60" s="3" t="n">
        <f aca="false">L60/5</f>
        <v>23.6</v>
      </c>
      <c r="P60" s="10" t="n">
        <f aca="false">10*O60-N60-F60</f>
        <v>123</v>
      </c>
      <c r="Q60" s="10" t="n">
        <f aca="false">P60-R60</f>
        <v>123</v>
      </c>
      <c r="R60" s="10"/>
      <c r="S60" s="10"/>
      <c r="T60" s="3"/>
      <c r="U60" s="3" t="n">
        <f aca="false">(F60+N60+P60)/O60</f>
        <v>10</v>
      </c>
      <c r="V60" s="3" t="n">
        <f aca="false">(F60+N60)/O60</f>
        <v>4.78813559322034</v>
      </c>
      <c r="W60" s="3" t="n">
        <v>18</v>
      </c>
      <c r="X60" s="3" t="n">
        <v>19.8</v>
      </c>
      <c r="Y60" s="3" t="n">
        <v>20</v>
      </c>
      <c r="Z60" s="3" t="n">
        <v>17.2</v>
      </c>
      <c r="AA60" s="3" t="n">
        <v>19.2</v>
      </c>
      <c r="AB60" s="3" t="n">
        <v>21.6</v>
      </c>
      <c r="AC60" s="3" t="s">
        <v>49</v>
      </c>
      <c r="AD60" s="3" t="n">
        <f aca="false">ROUND(Q60*G60,0)</f>
        <v>55</v>
      </c>
      <c r="AE60" s="3" t="n">
        <f aca="false">ROUND(R60*G60,0)</f>
        <v>0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customFormat="false" ht="12.8" hidden="false" customHeight="false" outlineLevel="0" collapsed="false">
      <c r="A61" s="14" t="s">
        <v>101</v>
      </c>
      <c r="B61" s="14" t="s">
        <v>42</v>
      </c>
      <c r="C61" s="14"/>
      <c r="D61" s="14" t="n">
        <v>432</v>
      </c>
      <c r="E61" s="14" t="n">
        <v>300</v>
      </c>
      <c r="F61" s="14"/>
      <c r="G61" s="15" t="n">
        <v>0</v>
      </c>
      <c r="H61" s="14" t="e">
        <f aca="false">#N/A</f>
        <v>#N/A</v>
      </c>
      <c r="I61" s="14" t="s">
        <v>43</v>
      </c>
      <c r="J61" s="14" t="n">
        <v>300</v>
      </c>
      <c r="K61" s="14" t="n">
        <f aca="false">E61-J61</f>
        <v>0</v>
      </c>
      <c r="L61" s="14" t="n">
        <f aca="false">E61-M61</f>
        <v>0</v>
      </c>
      <c r="M61" s="14" t="n">
        <v>300</v>
      </c>
      <c r="N61" s="14"/>
      <c r="O61" s="14" t="n">
        <f aca="false">L61/5</f>
        <v>0</v>
      </c>
      <c r="P61" s="16"/>
      <c r="Q61" s="16"/>
      <c r="R61" s="16"/>
      <c r="S61" s="16"/>
      <c r="T61" s="14"/>
      <c r="U61" s="14" t="e">
        <f aca="false">(F61+N61+P61)/O61</f>
        <v>#DIV/0!</v>
      </c>
      <c r="V61" s="14" t="e">
        <f aca="false">(F61+N61)/O61</f>
        <v>#DIV/0!</v>
      </c>
      <c r="W61" s="14" t="n">
        <v>0</v>
      </c>
      <c r="X61" s="14" t="n">
        <v>0</v>
      </c>
      <c r="Y61" s="14" t="n">
        <v>0</v>
      </c>
      <c r="Z61" s="14" t="n">
        <v>0</v>
      </c>
      <c r="AA61" s="14" t="n">
        <v>0</v>
      </c>
      <c r="AB61" s="14" t="n">
        <v>0</v>
      </c>
      <c r="AC61" s="14"/>
      <c r="AD61" s="14" t="n">
        <f aca="false">ROUND(Q61*G61,0)</f>
        <v>0</v>
      </c>
      <c r="AE61" s="14" t="n">
        <f aca="false">ROUND(R61*G61,0)</f>
        <v>0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customFormat="false" ht="12.8" hidden="false" customHeight="false" outlineLevel="0" collapsed="false">
      <c r="A62" s="17" t="s">
        <v>102</v>
      </c>
      <c r="B62" s="17" t="s">
        <v>35</v>
      </c>
      <c r="C62" s="17"/>
      <c r="D62" s="17"/>
      <c r="E62" s="17"/>
      <c r="F62" s="17"/>
      <c r="G62" s="18" t="n">
        <v>0</v>
      </c>
      <c r="H62" s="17" t="n">
        <v>40</v>
      </c>
      <c r="I62" s="17" t="s">
        <v>36</v>
      </c>
      <c r="J62" s="17"/>
      <c r="K62" s="17" t="n">
        <f aca="false">E62-J62</f>
        <v>0</v>
      </c>
      <c r="L62" s="17" t="n">
        <f aca="false">E62-M62</f>
        <v>0</v>
      </c>
      <c r="M62" s="17"/>
      <c r="N62" s="17"/>
      <c r="O62" s="17" t="n">
        <f aca="false">L62/5</f>
        <v>0</v>
      </c>
      <c r="P62" s="19"/>
      <c r="Q62" s="19"/>
      <c r="R62" s="19"/>
      <c r="S62" s="19"/>
      <c r="T62" s="17"/>
      <c r="U62" s="17" t="e">
        <f aca="false">(F62+N62+P62)/O62</f>
        <v>#DIV/0!</v>
      </c>
      <c r="V62" s="17" t="e">
        <f aca="false">(F62+N62)/O62</f>
        <v>#DIV/0!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v>0</v>
      </c>
      <c r="AB62" s="17" t="n">
        <v>0</v>
      </c>
      <c r="AC62" s="17" t="s">
        <v>57</v>
      </c>
      <c r="AD62" s="17" t="n">
        <f aca="false">ROUND(Q62*G62,0)</f>
        <v>0</v>
      </c>
      <c r="AE62" s="17" t="n">
        <f aca="false">ROUND(R62*G62,0)</f>
        <v>0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customFormat="false" ht="12.8" hidden="false" customHeight="false" outlineLevel="0" collapsed="false">
      <c r="A63" s="3" t="s">
        <v>103</v>
      </c>
      <c r="B63" s="3" t="s">
        <v>42</v>
      </c>
      <c r="C63" s="3" t="n">
        <v>37</v>
      </c>
      <c r="D63" s="3" t="n">
        <v>258</v>
      </c>
      <c r="E63" s="3" t="n">
        <v>96</v>
      </c>
      <c r="F63" s="3" t="n">
        <v>165</v>
      </c>
      <c r="G63" s="4" t="n">
        <v>0.4</v>
      </c>
      <c r="H63" s="3" t="n">
        <v>40</v>
      </c>
      <c r="I63" s="3" t="s">
        <v>36</v>
      </c>
      <c r="J63" s="3" t="n">
        <v>113</v>
      </c>
      <c r="K63" s="3" t="n">
        <f aca="false">E63-J63</f>
        <v>-17</v>
      </c>
      <c r="L63" s="3" t="n">
        <f aca="false">E63-M63</f>
        <v>96</v>
      </c>
      <c r="M63" s="3"/>
      <c r="N63" s="3"/>
      <c r="O63" s="3" t="n">
        <f aca="false">L63/5</f>
        <v>19.2</v>
      </c>
      <c r="P63" s="10" t="n">
        <f aca="false">10.4*O63-N63-F63</f>
        <v>34.68</v>
      </c>
      <c r="Q63" s="10" t="n">
        <f aca="false">P63-R63</f>
        <v>34.68</v>
      </c>
      <c r="R63" s="10"/>
      <c r="S63" s="10"/>
      <c r="T63" s="3"/>
      <c r="U63" s="3" t="n">
        <f aca="false">(F63+N63+P63)/O63</f>
        <v>10.4</v>
      </c>
      <c r="V63" s="3" t="n">
        <f aca="false">(F63+N63)/O63</f>
        <v>8.59375</v>
      </c>
      <c r="W63" s="3" t="n">
        <v>17.8</v>
      </c>
      <c r="X63" s="3" t="n">
        <v>21.6</v>
      </c>
      <c r="Y63" s="3" t="n">
        <v>27.6</v>
      </c>
      <c r="Z63" s="3" t="n">
        <v>26.2</v>
      </c>
      <c r="AA63" s="3" t="n">
        <v>17</v>
      </c>
      <c r="AB63" s="3" t="n">
        <v>18</v>
      </c>
      <c r="AC63" s="3"/>
      <c r="AD63" s="3" t="n">
        <f aca="false">ROUND(Q63*G63,0)</f>
        <v>14</v>
      </c>
      <c r="AE63" s="3" t="n">
        <f aca="false">ROUND(R63*G63,0)</f>
        <v>0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customFormat="false" ht="12.8" hidden="false" customHeight="false" outlineLevel="0" collapsed="false">
      <c r="A64" s="3" t="s">
        <v>104</v>
      </c>
      <c r="B64" s="3" t="s">
        <v>42</v>
      </c>
      <c r="C64" s="3" t="n">
        <v>37</v>
      </c>
      <c r="D64" s="3" t="n">
        <v>186</v>
      </c>
      <c r="E64" s="3" t="n">
        <v>93</v>
      </c>
      <c r="F64" s="3" t="n">
        <v>115</v>
      </c>
      <c r="G64" s="4" t="n">
        <v>0.4</v>
      </c>
      <c r="H64" s="3" t="n">
        <v>40</v>
      </c>
      <c r="I64" s="3" t="s">
        <v>36</v>
      </c>
      <c r="J64" s="3" t="n">
        <v>105</v>
      </c>
      <c r="K64" s="3" t="n">
        <f aca="false">E64-J64</f>
        <v>-12</v>
      </c>
      <c r="L64" s="3" t="n">
        <f aca="false">E64-M64</f>
        <v>93</v>
      </c>
      <c r="M64" s="3"/>
      <c r="N64" s="3"/>
      <c r="O64" s="3" t="n">
        <f aca="false">L64/5</f>
        <v>18.6</v>
      </c>
      <c r="P64" s="10" t="n">
        <f aca="false">10.4*O64-N64-F64</f>
        <v>78.44</v>
      </c>
      <c r="Q64" s="10" t="n">
        <f aca="false">P64-R64</f>
        <v>78.44</v>
      </c>
      <c r="R64" s="10"/>
      <c r="S64" s="10"/>
      <c r="T64" s="3"/>
      <c r="U64" s="3" t="n">
        <f aca="false">(F64+N64+P64)/O64</f>
        <v>10.4</v>
      </c>
      <c r="V64" s="3" t="n">
        <f aca="false">(F64+N64)/O64</f>
        <v>6.18279569892473</v>
      </c>
      <c r="W64" s="3" t="n">
        <v>12</v>
      </c>
      <c r="X64" s="3" t="n">
        <v>15.8</v>
      </c>
      <c r="Y64" s="3" t="n">
        <v>22.6</v>
      </c>
      <c r="Z64" s="3" t="n">
        <v>19.8</v>
      </c>
      <c r="AA64" s="3" t="n">
        <v>15.4</v>
      </c>
      <c r="AB64" s="3" t="n">
        <v>16.2</v>
      </c>
      <c r="AC64" s="3"/>
      <c r="AD64" s="3" t="n">
        <f aca="false">ROUND(Q64*G64,0)</f>
        <v>31</v>
      </c>
      <c r="AE64" s="3" t="n">
        <f aca="false">ROUND(R64*G64,0)</f>
        <v>0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customFormat="false" ht="12.8" hidden="false" customHeight="false" outlineLevel="0" collapsed="false">
      <c r="A65" s="3" t="s">
        <v>105</v>
      </c>
      <c r="B65" s="3" t="s">
        <v>35</v>
      </c>
      <c r="C65" s="3" t="n">
        <v>205.193</v>
      </c>
      <c r="D65" s="3" t="n">
        <v>230.38</v>
      </c>
      <c r="E65" s="3" t="n">
        <v>174.344</v>
      </c>
      <c r="F65" s="3" t="n">
        <v>215.942</v>
      </c>
      <c r="G65" s="4" t="n">
        <v>1</v>
      </c>
      <c r="H65" s="3" t="n">
        <v>50</v>
      </c>
      <c r="I65" s="3" t="s">
        <v>36</v>
      </c>
      <c r="J65" s="3" t="n">
        <v>164.6</v>
      </c>
      <c r="K65" s="3" t="n">
        <f aca="false">E65-J65</f>
        <v>9.744</v>
      </c>
      <c r="L65" s="3" t="n">
        <f aca="false">E65-M65</f>
        <v>174.344</v>
      </c>
      <c r="M65" s="3"/>
      <c r="N65" s="3" t="n">
        <v>45.617</v>
      </c>
      <c r="O65" s="3" t="n">
        <f aca="false">L65/5</f>
        <v>34.8688</v>
      </c>
      <c r="P65" s="10" t="n">
        <f aca="false">10.4*O65-N65-F65</f>
        <v>101.07652</v>
      </c>
      <c r="Q65" s="10" t="n">
        <f aca="false">P65-R65</f>
        <v>101.07652</v>
      </c>
      <c r="R65" s="10"/>
      <c r="S65" s="10"/>
      <c r="T65" s="3"/>
      <c r="U65" s="3" t="n">
        <f aca="false">(F65+N65+P65)/O65</f>
        <v>10.4</v>
      </c>
      <c r="V65" s="3" t="n">
        <f aca="false">(F65+N65)/O65</f>
        <v>7.50123319414491</v>
      </c>
      <c r="W65" s="3" t="n">
        <v>36.1862</v>
      </c>
      <c r="X65" s="3" t="n">
        <v>37.3158</v>
      </c>
      <c r="Y65" s="3" t="n">
        <v>35.9038</v>
      </c>
      <c r="Z65" s="3" t="n">
        <v>36.3244</v>
      </c>
      <c r="AA65" s="3" t="n">
        <v>42.1514</v>
      </c>
      <c r="AB65" s="3" t="n">
        <v>46.1724</v>
      </c>
      <c r="AC65" s="3"/>
      <c r="AD65" s="3" t="n">
        <f aca="false">ROUND(Q65*G65,0)</f>
        <v>101</v>
      </c>
      <c r="AE65" s="3" t="n">
        <f aca="false">ROUND(R65*G65,0)</f>
        <v>0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customFormat="false" ht="12.8" hidden="false" customHeight="false" outlineLevel="0" collapsed="false">
      <c r="A66" s="20" t="s">
        <v>106</v>
      </c>
      <c r="B66" s="20" t="s">
        <v>35</v>
      </c>
      <c r="C66" s="20" t="n">
        <v>243.673</v>
      </c>
      <c r="D66" s="20" t="n">
        <v>272.224</v>
      </c>
      <c r="E66" s="20" t="n">
        <v>283.265</v>
      </c>
      <c r="F66" s="20" t="n">
        <v>178.186</v>
      </c>
      <c r="G66" s="21" t="n">
        <v>1</v>
      </c>
      <c r="H66" s="20" t="n">
        <v>50</v>
      </c>
      <c r="I66" s="20" t="s">
        <v>36</v>
      </c>
      <c r="J66" s="20" t="n">
        <v>272</v>
      </c>
      <c r="K66" s="20" t="n">
        <f aca="false">E66-J66</f>
        <v>11.265</v>
      </c>
      <c r="L66" s="20" t="n">
        <f aca="false">E66-M66</f>
        <v>283.265</v>
      </c>
      <c r="M66" s="20"/>
      <c r="N66" s="20" t="n">
        <v>16.3031999999999</v>
      </c>
      <c r="O66" s="20" t="n">
        <f aca="false">L66/5</f>
        <v>56.653</v>
      </c>
      <c r="P66" s="22" t="n">
        <f aca="false">12*O66-N66-F66</f>
        <v>485.3468</v>
      </c>
      <c r="Q66" s="10" t="n">
        <f aca="false">P66-R66</f>
        <v>285.3468</v>
      </c>
      <c r="R66" s="22" t="n">
        <v>200</v>
      </c>
      <c r="S66" s="22"/>
      <c r="T66" s="20"/>
      <c r="U66" s="20" t="n">
        <f aca="false">(F66+N66+P66)/O66</f>
        <v>12</v>
      </c>
      <c r="V66" s="20" t="n">
        <f aca="false">(F66+N66)/O66</f>
        <v>3.43299030942757</v>
      </c>
      <c r="W66" s="20" t="n">
        <v>40.0368</v>
      </c>
      <c r="X66" s="20" t="n">
        <v>45.4172</v>
      </c>
      <c r="Y66" s="20" t="n">
        <v>38.9696</v>
      </c>
      <c r="Z66" s="20" t="n">
        <v>37.5572</v>
      </c>
      <c r="AA66" s="20" t="n">
        <v>47.3944</v>
      </c>
      <c r="AB66" s="20" t="n">
        <v>48.766</v>
      </c>
      <c r="AC66" s="20" t="s">
        <v>61</v>
      </c>
      <c r="AD66" s="20" t="n">
        <f aca="false">ROUND(Q66*G66,0)</f>
        <v>285</v>
      </c>
      <c r="AE66" s="20" t="n">
        <f aca="false">ROUND(R66*G66,0)</f>
        <v>200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customFormat="false" ht="12.8" hidden="false" customHeight="false" outlineLevel="0" collapsed="false">
      <c r="A67" s="3" t="s">
        <v>107</v>
      </c>
      <c r="B67" s="3" t="s">
        <v>35</v>
      </c>
      <c r="C67" s="3" t="n">
        <v>56.94</v>
      </c>
      <c r="D67" s="3" t="n">
        <v>32.673</v>
      </c>
      <c r="E67" s="3" t="n">
        <v>33.698</v>
      </c>
      <c r="F67" s="3" t="n">
        <v>46.293</v>
      </c>
      <c r="G67" s="4" t="n">
        <v>1</v>
      </c>
      <c r="H67" s="3" t="n">
        <v>50</v>
      </c>
      <c r="I67" s="3" t="s">
        <v>36</v>
      </c>
      <c r="J67" s="3" t="n">
        <v>35.1</v>
      </c>
      <c r="K67" s="3" t="n">
        <f aca="false">E67-J67</f>
        <v>-1.402</v>
      </c>
      <c r="L67" s="3" t="n">
        <f aca="false">E67-M67</f>
        <v>33.698</v>
      </c>
      <c r="M67" s="3"/>
      <c r="N67" s="3"/>
      <c r="O67" s="3" t="n">
        <f aca="false">L67/5</f>
        <v>6.7396</v>
      </c>
      <c r="P67" s="10" t="n">
        <f aca="false">10.4*O67-N67-F67</f>
        <v>23.79884</v>
      </c>
      <c r="Q67" s="10" t="n">
        <f aca="false">P67-R67</f>
        <v>23.79884</v>
      </c>
      <c r="R67" s="10"/>
      <c r="S67" s="10"/>
      <c r="T67" s="3"/>
      <c r="U67" s="3" t="n">
        <f aca="false">(F67+N67+P67)/O67</f>
        <v>10.4</v>
      </c>
      <c r="V67" s="3" t="n">
        <f aca="false">(F67+N67)/O67</f>
        <v>6.86880527034245</v>
      </c>
      <c r="W67" s="3" t="n">
        <v>5.1868</v>
      </c>
      <c r="X67" s="3" t="n">
        <v>5.6104</v>
      </c>
      <c r="Y67" s="3" t="n">
        <v>8.9926</v>
      </c>
      <c r="Z67" s="3" t="n">
        <v>9.5326</v>
      </c>
      <c r="AA67" s="3" t="n">
        <v>8.181</v>
      </c>
      <c r="AB67" s="3" t="n">
        <v>11.948</v>
      </c>
      <c r="AC67" s="3"/>
      <c r="AD67" s="3" t="n">
        <f aca="false">ROUND(Q67*G67,0)</f>
        <v>24</v>
      </c>
      <c r="AE67" s="3" t="n">
        <f aca="false">ROUND(R67*G67,0)</f>
        <v>0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customFormat="false" ht="12.8" hidden="false" customHeight="false" outlineLevel="0" collapsed="false">
      <c r="A68" s="3" t="s">
        <v>108</v>
      </c>
      <c r="B68" s="3" t="s">
        <v>42</v>
      </c>
      <c r="C68" s="3" t="n">
        <v>126.92</v>
      </c>
      <c r="D68" s="3" t="n">
        <v>139.08</v>
      </c>
      <c r="E68" s="3" t="n">
        <v>148</v>
      </c>
      <c r="F68" s="3" t="n">
        <v>96</v>
      </c>
      <c r="G68" s="4" t="n">
        <v>0.4</v>
      </c>
      <c r="H68" s="3" t="n">
        <v>50</v>
      </c>
      <c r="I68" s="3" t="s">
        <v>36</v>
      </c>
      <c r="J68" s="3" t="n">
        <v>149</v>
      </c>
      <c r="K68" s="3" t="n">
        <f aca="false">E68-J68</f>
        <v>-1</v>
      </c>
      <c r="L68" s="3" t="n">
        <f aca="false">E68-M68</f>
        <v>148</v>
      </c>
      <c r="M68" s="3"/>
      <c r="N68" s="3" t="n">
        <v>50.4800000000001</v>
      </c>
      <c r="O68" s="3" t="n">
        <f aca="false">L68/5</f>
        <v>29.6</v>
      </c>
      <c r="P68" s="10" t="n">
        <f aca="false">10.4*O68-N68-F68</f>
        <v>161.36</v>
      </c>
      <c r="Q68" s="10" t="n">
        <f aca="false">P68-R68</f>
        <v>161.36</v>
      </c>
      <c r="R68" s="10"/>
      <c r="S68" s="10"/>
      <c r="T68" s="3"/>
      <c r="U68" s="3" t="n">
        <f aca="false">(F68+N68+P68)/O68</f>
        <v>10.4</v>
      </c>
      <c r="V68" s="3" t="n">
        <f aca="false">(F68+N68)/O68</f>
        <v>4.94864864864865</v>
      </c>
      <c r="W68" s="3" t="n">
        <v>21.6</v>
      </c>
      <c r="X68" s="3" t="n">
        <v>20.8</v>
      </c>
      <c r="Y68" s="3" t="n">
        <v>22.8</v>
      </c>
      <c r="Z68" s="3" t="n">
        <v>20.8</v>
      </c>
      <c r="AA68" s="3" t="n">
        <v>26.1636</v>
      </c>
      <c r="AB68" s="3" t="n">
        <v>30.9636</v>
      </c>
      <c r="AC68" s="3"/>
      <c r="AD68" s="3" t="n">
        <f aca="false">ROUND(Q68*G68,0)</f>
        <v>65</v>
      </c>
      <c r="AE68" s="3" t="n">
        <f aca="false">ROUND(R68*G68,0)</f>
        <v>0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customFormat="false" ht="12.8" hidden="false" customHeight="false" outlineLevel="0" collapsed="false">
      <c r="A69" s="3" t="s">
        <v>109</v>
      </c>
      <c r="B69" s="3" t="s">
        <v>42</v>
      </c>
      <c r="C69" s="3" t="n">
        <v>354</v>
      </c>
      <c r="D69" s="3" t="n">
        <v>978</v>
      </c>
      <c r="E69" s="3" t="n">
        <v>618</v>
      </c>
      <c r="F69" s="3" t="n">
        <v>541</v>
      </c>
      <c r="G69" s="4" t="n">
        <v>0.4</v>
      </c>
      <c r="H69" s="3" t="n">
        <v>40</v>
      </c>
      <c r="I69" s="3" t="s">
        <v>36</v>
      </c>
      <c r="J69" s="3" t="n">
        <v>649</v>
      </c>
      <c r="K69" s="3" t="n">
        <f aca="false">E69-J69</f>
        <v>-31</v>
      </c>
      <c r="L69" s="3" t="n">
        <f aca="false">E69-M69</f>
        <v>618</v>
      </c>
      <c r="M69" s="3"/>
      <c r="N69" s="3" t="n">
        <v>329.8</v>
      </c>
      <c r="O69" s="3" t="n">
        <f aca="false">L69/5</f>
        <v>123.6</v>
      </c>
      <c r="P69" s="10" t="n">
        <f aca="false">10.4*O69-N69-F69</f>
        <v>414.64</v>
      </c>
      <c r="Q69" s="10" t="n">
        <f aca="false">P69-R69</f>
        <v>214.64</v>
      </c>
      <c r="R69" s="10" t="n">
        <v>200</v>
      </c>
      <c r="S69" s="10"/>
      <c r="T69" s="3"/>
      <c r="U69" s="3" t="n">
        <f aca="false">(F69+N69+P69)/O69</f>
        <v>10.4</v>
      </c>
      <c r="V69" s="3" t="n">
        <f aca="false">(F69+N69)/O69</f>
        <v>7.0453074433657</v>
      </c>
      <c r="W69" s="3" t="n">
        <v>124.2</v>
      </c>
      <c r="X69" s="3" t="n">
        <v>116.6</v>
      </c>
      <c r="Y69" s="3" t="n">
        <v>133.6</v>
      </c>
      <c r="Z69" s="3" t="n">
        <v>137.2</v>
      </c>
      <c r="AA69" s="3" t="n">
        <v>124.4</v>
      </c>
      <c r="AB69" s="3" t="n">
        <v>134</v>
      </c>
      <c r="AC69" s="3"/>
      <c r="AD69" s="3" t="n">
        <f aca="false">ROUND(Q69*G69,0)</f>
        <v>86</v>
      </c>
      <c r="AE69" s="3" t="n">
        <f aca="false">ROUND(R69*G69,0)</f>
        <v>80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customFormat="false" ht="12.8" hidden="false" customHeight="false" outlineLevel="0" collapsed="false">
      <c r="A70" s="3" t="s">
        <v>110</v>
      </c>
      <c r="B70" s="3" t="s">
        <v>42</v>
      </c>
      <c r="C70" s="3" t="n">
        <v>236</v>
      </c>
      <c r="D70" s="3" t="n">
        <v>888</v>
      </c>
      <c r="E70" s="3" t="n">
        <v>624</v>
      </c>
      <c r="F70" s="3" t="n">
        <v>349</v>
      </c>
      <c r="G70" s="4" t="n">
        <v>0.4</v>
      </c>
      <c r="H70" s="3" t="n">
        <v>40</v>
      </c>
      <c r="I70" s="3" t="s">
        <v>36</v>
      </c>
      <c r="J70" s="3" t="n">
        <v>640</v>
      </c>
      <c r="K70" s="3" t="n">
        <f aca="false">E70-J70</f>
        <v>-16</v>
      </c>
      <c r="L70" s="3" t="n">
        <f aca="false">E70-M70</f>
        <v>624</v>
      </c>
      <c r="M70" s="3"/>
      <c r="N70" s="3" t="n">
        <v>264.2</v>
      </c>
      <c r="O70" s="3" t="n">
        <f aca="false">L70/5</f>
        <v>124.8</v>
      </c>
      <c r="P70" s="10" t="n">
        <f aca="false">10.4*O70-N70-F70</f>
        <v>684.72</v>
      </c>
      <c r="Q70" s="10" t="n">
        <f aca="false">P70-R70</f>
        <v>484.72</v>
      </c>
      <c r="R70" s="10" t="n">
        <v>200</v>
      </c>
      <c r="S70" s="10"/>
      <c r="T70" s="3"/>
      <c r="U70" s="3" t="n">
        <f aca="false">(F70+N70+P70)/O70</f>
        <v>10.4</v>
      </c>
      <c r="V70" s="3" t="n">
        <f aca="false">(F70+N70)/O70</f>
        <v>4.91346153846154</v>
      </c>
      <c r="W70" s="3" t="n">
        <v>103.6</v>
      </c>
      <c r="X70" s="3" t="n">
        <v>98</v>
      </c>
      <c r="Y70" s="3" t="n">
        <v>113.6</v>
      </c>
      <c r="Z70" s="3" t="n">
        <v>114</v>
      </c>
      <c r="AA70" s="3" t="n">
        <v>99.6</v>
      </c>
      <c r="AB70" s="3" t="n">
        <v>110.4</v>
      </c>
      <c r="AC70" s="3"/>
      <c r="AD70" s="3" t="n">
        <f aca="false">ROUND(Q70*G70,0)</f>
        <v>194</v>
      </c>
      <c r="AE70" s="3" t="n">
        <f aca="false">ROUND(R70*G70,0)</f>
        <v>80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customFormat="false" ht="12.8" hidden="false" customHeight="false" outlineLevel="0" collapsed="false">
      <c r="A71" s="3" t="s">
        <v>111</v>
      </c>
      <c r="B71" s="3" t="s">
        <v>35</v>
      </c>
      <c r="C71" s="3" t="n">
        <v>82.27</v>
      </c>
      <c r="D71" s="3" t="n">
        <v>198.794</v>
      </c>
      <c r="E71" s="3" t="n">
        <v>251.027</v>
      </c>
      <c r="F71" s="3"/>
      <c r="G71" s="4" t="n">
        <v>1</v>
      </c>
      <c r="H71" s="3" t="n">
        <v>40</v>
      </c>
      <c r="I71" s="3" t="s">
        <v>36</v>
      </c>
      <c r="J71" s="3" t="n">
        <v>322.9</v>
      </c>
      <c r="K71" s="3" t="n">
        <f aca="false">E71-J71</f>
        <v>-71.873</v>
      </c>
      <c r="L71" s="3" t="n">
        <f aca="false">E71-M71</f>
        <v>251.027</v>
      </c>
      <c r="M71" s="3"/>
      <c r="N71" s="3" t="n">
        <v>10</v>
      </c>
      <c r="O71" s="3" t="n">
        <f aca="false">L71/5</f>
        <v>50.2054</v>
      </c>
      <c r="P71" s="10" t="n">
        <f aca="false">8*O71-N71-F71</f>
        <v>391.6432</v>
      </c>
      <c r="Q71" s="10" t="n">
        <f aca="false">P71-R71</f>
        <v>391.6432</v>
      </c>
      <c r="R71" s="10"/>
      <c r="S71" s="10"/>
      <c r="T71" s="3"/>
      <c r="U71" s="3" t="n">
        <f aca="false">(F71+N71+P71)/O71</f>
        <v>8</v>
      </c>
      <c r="V71" s="3" t="n">
        <f aca="false">(F71+N71)/O71</f>
        <v>0.199181761324479</v>
      </c>
      <c r="W71" s="3" t="n">
        <v>19.912</v>
      </c>
      <c r="X71" s="3" t="n">
        <v>20.546</v>
      </c>
      <c r="Y71" s="3" t="n">
        <v>27.1562</v>
      </c>
      <c r="Z71" s="3" t="n">
        <v>24.7576</v>
      </c>
      <c r="AA71" s="3" t="n">
        <v>23.6402</v>
      </c>
      <c r="AB71" s="3" t="n">
        <v>27.341</v>
      </c>
      <c r="AC71" s="3"/>
      <c r="AD71" s="3" t="n">
        <f aca="false">ROUND(Q71*G71,0)</f>
        <v>392</v>
      </c>
      <c r="AE71" s="3" t="n">
        <f aca="false">ROUND(R71*G71,0)</f>
        <v>0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customFormat="false" ht="12.8" hidden="false" customHeight="false" outlineLevel="0" collapsed="false">
      <c r="A72" s="3" t="s">
        <v>112</v>
      </c>
      <c r="B72" s="3" t="s">
        <v>35</v>
      </c>
      <c r="C72" s="3" t="n">
        <v>55.141</v>
      </c>
      <c r="D72" s="3" t="n">
        <v>111.989</v>
      </c>
      <c r="E72" s="3" t="n">
        <v>118.03</v>
      </c>
      <c r="F72" s="3" t="n">
        <v>23.281</v>
      </c>
      <c r="G72" s="4" t="n">
        <v>1</v>
      </c>
      <c r="H72" s="3" t="n">
        <v>40</v>
      </c>
      <c r="I72" s="3" t="s">
        <v>36</v>
      </c>
      <c r="J72" s="3" t="n">
        <v>118.6</v>
      </c>
      <c r="K72" s="3" t="n">
        <f aca="false">E72-J72</f>
        <v>-0.569999999999993</v>
      </c>
      <c r="L72" s="3" t="n">
        <f aca="false">E72-M72</f>
        <v>118.03</v>
      </c>
      <c r="M72" s="3"/>
      <c r="N72" s="3" t="n">
        <v>13.7078</v>
      </c>
      <c r="O72" s="3" t="n">
        <f aca="false">L72/5</f>
        <v>23.606</v>
      </c>
      <c r="P72" s="10" t="n">
        <f aca="false">10.4*O72-N72-F72</f>
        <v>208.5136</v>
      </c>
      <c r="Q72" s="10" t="n">
        <f aca="false">P72-R72</f>
        <v>208.5136</v>
      </c>
      <c r="R72" s="10"/>
      <c r="S72" s="10"/>
      <c r="T72" s="3"/>
      <c r="U72" s="3" t="n">
        <f aca="false">(F72+N72+P72)/O72</f>
        <v>10.4</v>
      </c>
      <c r="V72" s="3" t="n">
        <f aca="false">(F72+N72)/O72</f>
        <v>1.56692366347539</v>
      </c>
      <c r="W72" s="3" t="n">
        <v>12.6444</v>
      </c>
      <c r="X72" s="3" t="n">
        <v>12.7392</v>
      </c>
      <c r="Y72" s="3" t="n">
        <v>12.3904</v>
      </c>
      <c r="Z72" s="3" t="n">
        <v>12.1414</v>
      </c>
      <c r="AA72" s="3" t="n">
        <v>13.9682</v>
      </c>
      <c r="AB72" s="3" t="n">
        <v>14.044</v>
      </c>
      <c r="AC72" s="3"/>
      <c r="AD72" s="3" t="n">
        <f aca="false">ROUND(Q72*G72,0)</f>
        <v>209</v>
      </c>
      <c r="AE72" s="3" t="n">
        <f aca="false">ROUND(R72*G72,0)</f>
        <v>0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customFormat="false" ht="12.8" hidden="false" customHeight="false" outlineLevel="0" collapsed="false">
      <c r="A73" s="17" t="s">
        <v>113</v>
      </c>
      <c r="B73" s="17" t="s">
        <v>35</v>
      </c>
      <c r="C73" s="17"/>
      <c r="D73" s="17"/>
      <c r="E73" s="17"/>
      <c r="F73" s="17"/>
      <c r="G73" s="18" t="n">
        <v>0</v>
      </c>
      <c r="H73" s="17" t="n">
        <v>40</v>
      </c>
      <c r="I73" s="17" t="s">
        <v>36</v>
      </c>
      <c r="J73" s="17"/>
      <c r="K73" s="17" t="n">
        <f aca="false">E73-J73</f>
        <v>0</v>
      </c>
      <c r="L73" s="17" t="n">
        <f aca="false">E73-M73</f>
        <v>0</v>
      </c>
      <c r="M73" s="17"/>
      <c r="N73" s="17"/>
      <c r="O73" s="17" t="n">
        <f aca="false">L73/5</f>
        <v>0</v>
      </c>
      <c r="P73" s="19"/>
      <c r="Q73" s="19"/>
      <c r="R73" s="19"/>
      <c r="S73" s="19"/>
      <c r="T73" s="17"/>
      <c r="U73" s="17" t="e">
        <f aca="false">(F73+N73+P73)/O73</f>
        <v>#DIV/0!</v>
      </c>
      <c r="V73" s="17" t="e">
        <f aca="false">(F73+N73)/O73</f>
        <v>#DIV/0!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s">
        <v>57</v>
      </c>
      <c r="AD73" s="17" t="n">
        <f aca="false">ROUND(Q73*G73,0)</f>
        <v>0</v>
      </c>
      <c r="AE73" s="17" t="n">
        <f aca="false">ROUND(R73*G73,0)</f>
        <v>0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customFormat="false" ht="12.8" hidden="false" customHeight="false" outlineLevel="0" collapsed="false">
      <c r="A74" s="14" t="s">
        <v>114</v>
      </c>
      <c r="B74" s="14" t="s">
        <v>42</v>
      </c>
      <c r="C74" s="14"/>
      <c r="D74" s="14" t="n">
        <v>120</v>
      </c>
      <c r="E74" s="14" t="n">
        <v>60</v>
      </c>
      <c r="F74" s="14"/>
      <c r="G74" s="15" t="n">
        <v>0</v>
      </c>
      <c r="H74" s="14" t="e">
        <f aca="false">#N/A</f>
        <v>#N/A</v>
      </c>
      <c r="I74" s="14" t="s">
        <v>43</v>
      </c>
      <c r="J74" s="14" t="n">
        <v>60</v>
      </c>
      <c r="K74" s="14" t="n">
        <f aca="false">E74-J74</f>
        <v>0</v>
      </c>
      <c r="L74" s="14" t="n">
        <f aca="false">E74-M74</f>
        <v>0</v>
      </c>
      <c r="M74" s="14" t="n">
        <v>60</v>
      </c>
      <c r="N74" s="14"/>
      <c r="O74" s="14" t="n">
        <f aca="false">L74/5</f>
        <v>0</v>
      </c>
      <c r="P74" s="16"/>
      <c r="Q74" s="16"/>
      <c r="R74" s="16"/>
      <c r="S74" s="16"/>
      <c r="T74" s="14"/>
      <c r="U74" s="14" t="e">
        <f aca="false">(F74+N74+P74)/O74</f>
        <v>#DIV/0!</v>
      </c>
      <c r="V74" s="14" t="e">
        <f aca="false">(F74+N74)/O74</f>
        <v>#DIV/0!</v>
      </c>
      <c r="W74" s="14" t="n">
        <v>0</v>
      </c>
      <c r="X74" s="14" t="n">
        <v>0</v>
      </c>
      <c r="Y74" s="14" t="n">
        <v>0</v>
      </c>
      <c r="Z74" s="14" t="n">
        <v>0</v>
      </c>
      <c r="AA74" s="14" t="n">
        <v>0</v>
      </c>
      <c r="AB74" s="14" t="n">
        <v>0</v>
      </c>
      <c r="AC74" s="14"/>
      <c r="AD74" s="14" t="n">
        <f aca="false">ROUND(Q74*G74,0)</f>
        <v>0</v>
      </c>
      <c r="AE74" s="14" t="n">
        <f aca="false">ROUND(R74*G74,0)</f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customFormat="false" ht="12.8" hidden="false" customHeight="false" outlineLevel="0" collapsed="false">
      <c r="A75" s="14" t="s">
        <v>115</v>
      </c>
      <c r="B75" s="14" t="s">
        <v>42</v>
      </c>
      <c r="C75" s="14"/>
      <c r="D75" s="14" t="n">
        <v>216</v>
      </c>
      <c r="E75" s="14" t="n">
        <v>96</v>
      </c>
      <c r="F75" s="14"/>
      <c r="G75" s="15" t="n">
        <v>0</v>
      </c>
      <c r="H75" s="14" t="e">
        <f aca="false">#N/A</f>
        <v>#N/A</v>
      </c>
      <c r="I75" s="14" t="s">
        <v>43</v>
      </c>
      <c r="J75" s="14" t="n">
        <v>97</v>
      </c>
      <c r="K75" s="14" t="n">
        <f aca="false">E75-J75</f>
        <v>-1</v>
      </c>
      <c r="L75" s="14" t="n">
        <f aca="false">E75-M75</f>
        <v>0</v>
      </c>
      <c r="M75" s="14" t="n">
        <v>96</v>
      </c>
      <c r="N75" s="14"/>
      <c r="O75" s="14" t="n">
        <f aca="false">L75/5</f>
        <v>0</v>
      </c>
      <c r="P75" s="16"/>
      <c r="Q75" s="16"/>
      <c r="R75" s="16"/>
      <c r="S75" s="16"/>
      <c r="T75" s="14"/>
      <c r="U75" s="14" t="e">
        <f aca="false">(F75+N75+P75)/O75</f>
        <v>#DIV/0!</v>
      </c>
      <c r="V75" s="14" t="e">
        <f aca="false">(F75+N75)/O75</f>
        <v>#DIV/0!</v>
      </c>
      <c r="W75" s="14" t="n">
        <v>0</v>
      </c>
      <c r="X75" s="14" t="n">
        <v>0</v>
      </c>
      <c r="Y75" s="14" t="n">
        <v>0</v>
      </c>
      <c r="Z75" s="14" t="n">
        <v>0</v>
      </c>
      <c r="AA75" s="14" t="n">
        <v>0</v>
      </c>
      <c r="AB75" s="14" t="n">
        <v>0</v>
      </c>
      <c r="AC75" s="14"/>
      <c r="AD75" s="14" t="n">
        <f aca="false">ROUND(Q75*G75,0)</f>
        <v>0</v>
      </c>
      <c r="AE75" s="14" t="n">
        <f aca="false">ROUND(R75*G75,0)</f>
        <v>0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customFormat="false" ht="12.8" hidden="false" customHeight="false" outlineLevel="0" collapsed="false">
      <c r="A76" s="14" t="s">
        <v>116</v>
      </c>
      <c r="B76" s="14" t="s">
        <v>42</v>
      </c>
      <c r="C76" s="14"/>
      <c r="D76" s="14" t="n">
        <v>162</v>
      </c>
      <c r="E76" s="14" t="n">
        <v>90</v>
      </c>
      <c r="F76" s="14"/>
      <c r="G76" s="15" t="n">
        <v>0</v>
      </c>
      <c r="H76" s="14" t="e">
        <f aca="false">#N/A</f>
        <v>#N/A</v>
      </c>
      <c r="I76" s="14" t="s">
        <v>43</v>
      </c>
      <c r="J76" s="14" t="n">
        <v>90</v>
      </c>
      <c r="K76" s="14" t="n">
        <f aca="false">E76-J76</f>
        <v>0</v>
      </c>
      <c r="L76" s="14" t="n">
        <f aca="false">E76-M76</f>
        <v>0</v>
      </c>
      <c r="M76" s="14" t="n">
        <v>90</v>
      </c>
      <c r="N76" s="14"/>
      <c r="O76" s="14" t="n">
        <f aca="false">L76/5</f>
        <v>0</v>
      </c>
      <c r="P76" s="16"/>
      <c r="Q76" s="16"/>
      <c r="R76" s="16"/>
      <c r="S76" s="16"/>
      <c r="T76" s="14"/>
      <c r="U76" s="14" t="e">
        <f aca="false">(F76+N76+P76)/O76</f>
        <v>#DIV/0!</v>
      </c>
      <c r="V76" s="14" t="e">
        <f aca="false">(F76+N76)/O76</f>
        <v>#DIV/0!</v>
      </c>
      <c r="W76" s="14" t="n">
        <v>0</v>
      </c>
      <c r="X76" s="14" t="n">
        <v>0</v>
      </c>
      <c r="Y76" s="14" t="n">
        <v>0</v>
      </c>
      <c r="Z76" s="14" t="n">
        <v>0</v>
      </c>
      <c r="AA76" s="14" t="n">
        <v>0</v>
      </c>
      <c r="AB76" s="14" t="n">
        <v>0</v>
      </c>
      <c r="AC76" s="14"/>
      <c r="AD76" s="14" t="n">
        <f aca="false">ROUND(Q76*G76,0)</f>
        <v>0</v>
      </c>
      <c r="AE76" s="14" t="n">
        <f aca="false">ROUND(R76*G76,0)</f>
        <v>0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customFormat="false" ht="12.8" hidden="false" customHeight="false" outlineLevel="0" collapsed="false">
      <c r="A77" s="3" t="s">
        <v>117</v>
      </c>
      <c r="B77" s="3" t="s">
        <v>35</v>
      </c>
      <c r="C77" s="3" t="n">
        <v>64.14</v>
      </c>
      <c r="D77" s="3" t="n">
        <v>142.873</v>
      </c>
      <c r="E77" s="3" t="n">
        <v>84.202</v>
      </c>
      <c r="F77" s="3" t="n">
        <v>86.001</v>
      </c>
      <c r="G77" s="4" t="n">
        <v>1</v>
      </c>
      <c r="H77" s="3" t="n">
        <v>30</v>
      </c>
      <c r="I77" s="3" t="s">
        <v>36</v>
      </c>
      <c r="J77" s="3" t="n">
        <v>99.5</v>
      </c>
      <c r="K77" s="3" t="n">
        <f aca="false">E77-J77</f>
        <v>-15.298</v>
      </c>
      <c r="L77" s="3" t="n">
        <f aca="false">E77-M77</f>
        <v>84.202</v>
      </c>
      <c r="M77" s="3"/>
      <c r="N77" s="3" t="n">
        <v>21.9608</v>
      </c>
      <c r="O77" s="3" t="n">
        <f aca="false">L77/5</f>
        <v>16.8404</v>
      </c>
      <c r="P77" s="10" t="n">
        <f aca="false">10.4*O77-N77-F77</f>
        <v>67.17836</v>
      </c>
      <c r="Q77" s="10" t="n">
        <f aca="false">P77-R77</f>
        <v>67.17836</v>
      </c>
      <c r="R77" s="10"/>
      <c r="S77" s="10"/>
      <c r="T77" s="3"/>
      <c r="U77" s="3" t="n">
        <f aca="false">(F77+N77+P77)/O77</f>
        <v>10.4</v>
      </c>
      <c r="V77" s="3" t="n">
        <f aca="false">(F77+N77)/O77</f>
        <v>6.41088097669889</v>
      </c>
      <c r="W77" s="3" t="n">
        <v>16.0238</v>
      </c>
      <c r="X77" s="3" t="n">
        <v>15.7404</v>
      </c>
      <c r="Y77" s="3" t="n">
        <v>16.564</v>
      </c>
      <c r="Z77" s="3" t="n">
        <v>14.7224</v>
      </c>
      <c r="AA77" s="3" t="n">
        <v>16.6552</v>
      </c>
      <c r="AB77" s="3" t="n">
        <v>18.3738</v>
      </c>
      <c r="AC77" s="3"/>
      <c r="AD77" s="3" t="n">
        <f aca="false">ROUND(Q77*G77,0)</f>
        <v>67</v>
      </c>
      <c r="AE77" s="3" t="n">
        <f aca="false">ROUND(R77*G77,0)</f>
        <v>0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customFormat="false" ht="12.8" hidden="false" customHeight="false" outlineLevel="0" collapsed="false">
      <c r="A78" s="3" t="s">
        <v>118</v>
      </c>
      <c r="B78" s="3" t="s">
        <v>42</v>
      </c>
      <c r="C78" s="3"/>
      <c r="D78" s="3" t="n">
        <v>150</v>
      </c>
      <c r="E78" s="3" t="n">
        <v>36</v>
      </c>
      <c r="F78" s="3" t="n">
        <v>114</v>
      </c>
      <c r="G78" s="4" t="n">
        <v>0.6</v>
      </c>
      <c r="H78" s="3" t="n">
        <v>60</v>
      </c>
      <c r="I78" s="3" t="s">
        <v>36</v>
      </c>
      <c r="J78" s="3" t="n">
        <v>36</v>
      </c>
      <c r="K78" s="3" t="n">
        <f aca="false">E78-J78</f>
        <v>0</v>
      </c>
      <c r="L78" s="3" t="n">
        <f aca="false">E78-M78</f>
        <v>36</v>
      </c>
      <c r="M78" s="3"/>
      <c r="N78" s="3"/>
      <c r="O78" s="3" t="n">
        <f aca="false">L78/5</f>
        <v>7.2</v>
      </c>
      <c r="P78" s="10"/>
      <c r="Q78" s="10" t="n">
        <f aca="false">P78-R78</f>
        <v>0</v>
      </c>
      <c r="R78" s="10"/>
      <c r="S78" s="10"/>
      <c r="T78" s="3"/>
      <c r="U78" s="3" t="n">
        <f aca="false">(F78+N78+P78)/O78</f>
        <v>15.8333333333333</v>
      </c>
      <c r="V78" s="3" t="n">
        <f aca="false">(F78+N78)/O78</f>
        <v>15.8333333333333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s">
        <v>59</v>
      </c>
      <c r="AD78" s="3" t="n">
        <f aca="false">ROUND(Q78*G78,0)</f>
        <v>0</v>
      </c>
      <c r="AE78" s="3" t="n">
        <f aca="false">ROUND(R78*G78,0)</f>
        <v>0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customFormat="false" ht="12.8" hidden="false" customHeight="false" outlineLevel="0" collapsed="false">
      <c r="A79" s="14" t="s">
        <v>119</v>
      </c>
      <c r="B79" s="14" t="s">
        <v>42</v>
      </c>
      <c r="C79" s="14"/>
      <c r="D79" s="14" t="n">
        <v>672</v>
      </c>
      <c r="E79" s="14" t="n">
        <v>450</v>
      </c>
      <c r="F79" s="14"/>
      <c r="G79" s="15" t="n">
        <v>0</v>
      </c>
      <c r="H79" s="14" t="e">
        <f aca="false">#N/A</f>
        <v>#N/A</v>
      </c>
      <c r="I79" s="14" t="s">
        <v>43</v>
      </c>
      <c r="J79" s="14" t="n">
        <v>450</v>
      </c>
      <c r="K79" s="14" t="n">
        <f aca="false">E79-J79</f>
        <v>0</v>
      </c>
      <c r="L79" s="14" t="n">
        <f aca="false">E79-M79</f>
        <v>0</v>
      </c>
      <c r="M79" s="14" t="n">
        <v>450</v>
      </c>
      <c r="N79" s="14"/>
      <c r="O79" s="14" t="n">
        <f aca="false">L79/5</f>
        <v>0</v>
      </c>
      <c r="P79" s="16"/>
      <c r="Q79" s="16"/>
      <c r="R79" s="16"/>
      <c r="S79" s="16"/>
      <c r="T79" s="14"/>
      <c r="U79" s="14" t="e">
        <f aca="false">(F79+N79+P79)/O79</f>
        <v>#DIV/0!</v>
      </c>
      <c r="V79" s="14" t="e">
        <f aca="false">(F79+N79)/O79</f>
        <v>#DIV/0!</v>
      </c>
      <c r="W79" s="14" t="n">
        <v>0</v>
      </c>
      <c r="X79" s="14" t="n">
        <v>0</v>
      </c>
      <c r="Y79" s="14" t="n">
        <v>0</v>
      </c>
      <c r="Z79" s="14" t="n">
        <v>0</v>
      </c>
      <c r="AA79" s="14" t="n">
        <v>0</v>
      </c>
      <c r="AB79" s="14" t="n">
        <v>0</v>
      </c>
      <c r="AC79" s="14"/>
      <c r="AD79" s="14" t="n">
        <f aca="false">ROUND(Q79*G79,0)</f>
        <v>0</v>
      </c>
      <c r="AE79" s="14" t="n">
        <f aca="false">ROUND(R79*G79,0)</f>
        <v>0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customFormat="false" ht="12.8" hidden="false" customHeight="false" outlineLevel="0" collapsed="false">
      <c r="A80" s="14" t="s">
        <v>120</v>
      </c>
      <c r="B80" s="14" t="s">
        <v>42</v>
      </c>
      <c r="C80" s="14"/>
      <c r="D80" s="14" t="n">
        <v>300</v>
      </c>
      <c r="E80" s="14" t="n">
        <v>208</v>
      </c>
      <c r="F80" s="14"/>
      <c r="G80" s="15" t="n">
        <v>0</v>
      </c>
      <c r="H80" s="14" t="e">
        <f aca="false">#N/A</f>
        <v>#N/A</v>
      </c>
      <c r="I80" s="14" t="s">
        <v>43</v>
      </c>
      <c r="J80" s="14" t="n">
        <v>208</v>
      </c>
      <c r="K80" s="14" t="n">
        <f aca="false">E80-J80</f>
        <v>0</v>
      </c>
      <c r="L80" s="14" t="n">
        <f aca="false">E80-M80</f>
        <v>0</v>
      </c>
      <c r="M80" s="14" t="n">
        <v>208</v>
      </c>
      <c r="N80" s="14"/>
      <c r="O80" s="14" t="n">
        <f aca="false">L80/5</f>
        <v>0</v>
      </c>
      <c r="P80" s="16"/>
      <c r="Q80" s="16"/>
      <c r="R80" s="16"/>
      <c r="S80" s="16"/>
      <c r="T80" s="14"/>
      <c r="U80" s="14" t="e">
        <f aca="false">(F80+N80+P80)/O80</f>
        <v>#DIV/0!</v>
      </c>
      <c r="V80" s="14" t="e">
        <f aca="false">(F80+N80)/O80</f>
        <v>#DIV/0!</v>
      </c>
      <c r="W80" s="14" t="n">
        <v>0</v>
      </c>
      <c r="X80" s="14" t="n">
        <v>0</v>
      </c>
      <c r="Y80" s="14" t="n">
        <v>0</v>
      </c>
      <c r="Z80" s="14" t="n">
        <v>0</v>
      </c>
      <c r="AA80" s="14" t="n">
        <v>0</v>
      </c>
      <c r="AB80" s="14" t="n">
        <v>0</v>
      </c>
      <c r="AC80" s="14"/>
      <c r="AD80" s="14" t="n">
        <f aca="false">ROUND(Q80*G80,0)</f>
        <v>0</v>
      </c>
      <c r="AE80" s="14" t="n">
        <f aca="false">ROUND(R80*G80,0)</f>
        <v>0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customFormat="false" ht="12.8" hidden="false" customHeight="false" outlineLevel="0" collapsed="false">
      <c r="A81" s="17" t="s">
        <v>121</v>
      </c>
      <c r="B81" s="17" t="s">
        <v>42</v>
      </c>
      <c r="C81" s="17"/>
      <c r="D81" s="17"/>
      <c r="E81" s="17"/>
      <c r="F81" s="17"/>
      <c r="G81" s="18" t="n">
        <v>0</v>
      </c>
      <c r="H81" s="17" t="n">
        <v>50</v>
      </c>
      <c r="I81" s="17" t="s">
        <v>36</v>
      </c>
      <c r="J81" s="17"/>
      <c r="K81" s="17" t="n">
        <f aca="false">E81-J81</f>
        <v>0</v>
      </c>
      <c r="L81" s="17" t="n">
        <f aca="false">E81-M81</f>
        <v>0</v>
      </c>
      <c r="M81" s="17"/>
      <c r="N81" s="17"/>
      <c r="O81" s="17" t="n">
        <f aca="false">L81/5</f>
        <v>0</v>
      </c>
      <c r="P81" s="19"/>
      <c r="Q81" s="19"/>
      <c r="R81" s="19"/>
      <c r="S81" s="19"/>
      <c r="T81" s="17"/>
      <c r="U81" s="17" t="e">
        <f aca="false">(F81+N81+P81)/O81</f>
        <v>#DIV/0!</v>
      </c>
      <c r="V81" s="17" t="e">
        <f aca="false">(F81+N81)/O81</f>
        <v>#DIV/0!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0</v>
      </c>
      <c r="AB81" s="17" t="n">
        <v>0</v>
      </c>
      <c r="AC81" s="17" t="s">
        <v>57</v>
      </c>
      <c r="AD81" s="17" t="n">
        <f aca="false">ROUND(Q81*G81,0)</f>
        <v>0</v>
      </c>
      <c r="AE81" s="17" t="n">
        <f aca="false">ROUND(R81*G81,0)</f>
        <v>0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customFormat="false" ht="12.8" hidden="false" customHeight="false" outlineLevel="0" collapsed="false">
      <c r="A82" s="17" t="s">
        <v>122</v>
      </c>
      <c r="B82" s="17" t="s">
        <v>42</v>
      </c>
      <c r="C82" s="17"/>
      <c r="D82" s="17"/>
      <c r="E82" s="17"/>
      <c r="F82" s="17"/>
      <c r="G82" s="18" t="n">
        <v>0</v>
      </c>
      <c r="H82" s="17" t="n">
        <v>50</v>
      </c>
      <c r="I82" s="17" t="s">
        <v>36</v>
      </c>
      <c r="J82" s="17"/>
      <c r="K82" s="17" t="n">
        <f aca="false">E82-J82</f>
        <v>0</v>
      </c>
      <c r="L82" s="17" t="n">
        <f aca="false">E82-M82</f>
        <v>0</v>
      </c>
      <c r="M82" s="17"/>
      <c r="N82" s="17"/>
      <c r="O82" s="17" t="n">
        <f aca="false">L82/5</f>
        <v>0</v>
      </c>
      <c r="P82" s="19"/>
      <c r="Q82" s="19"/>
      <c r="R82" s="19"/>
      <c r="S82" s="19"/>
      <c r="T82" s="17"/>
      <c r="U82" s="17" t="e">
        <f aca="false">(F82+N82+P82)/O82</f>
        <v>#DIV/0!</v>
      </c>
      <c r="V82" s="17" t="e">
        <f aca="false">(F82+N82)/O82</f>
        <v>#DIV/0!</v>
      </c>
      <c r="W82" s="17" t="n">
        <v>0</v>
      </c>
      <c r="X82" s="17" t="n">
        <v>0</v>
      </c>
      <c r="Y82" s="17" t="n">
        <v>0</v>
      </c>
      <c r="Z82" s="17" t="n">
        <v>0</v>
      </c>
      <c r="AA82" s="17" t="n">
        <v>0</v>
      </c>
      <c r="AB82" s="17" t="n">
        <v>0</v>
      </c>
      <c r="AC82" s="17" t="s">
        <v>57</v>
      </c>
      <c r="AD82" s="17" t="n">
        <f aca="false">ROUND(Q82*G82,0)</f>
        <v>0</v>
      </c>
      <c r="AE82" s="17" t="n">
        <f aca="false">ROUND(R82*G82,0)</f>
        <v>0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customFormat="false" ht="12.8" hidden="false" customHeight="false" outlineLevel="0" collapsed="false">
      <c r="A83" s="17" t="s">
        <v>123</v>
      </c>
      <c r="B83" s="17" t="s">
        <v>42</v>
      </c>
      <c r="C83" s="17"/>
      <c r="D83" s="17" t="n">
        <v>492</v>
      </c>
      <c r="E83" s="17" t="n">
        <v>270</v>
      </c>
      <c r="F83" s="17"/>
      <c r="G83" s="18" t="n">
        <v>0</v>
      </c>
      <c r="H83" s="17" t="n">
        <v>30</v>
      </c>
      <c r="I83" s="17" t="s">
        <v>36</v>
      </c>
      <c r="J83" s="17" t="n">
        <v>270</v>
      </c>
      <c r="K83" s="17" t="n">
        <f aca="false">E83-J83</f>
        <v>0</v>
      </c>
      <c r="L83" s="17" t="n">
        <f aca="false">E83-M83</f>
        <v>0</v>
      </c>
      <c r="M83" s="17" t="n">
        <v>270</v>
      </c>
      <c r="N83" s="17"/>
      <c r="O83" s="17" t="n">
        <f aca="false">L83/5</f>
        <v>0</v>
      </c>
      <c r="P83" s="19"/>
      <c r="Q83" s="19"/>
      <c r="R83" s="19"/>
      <c r="S83" s="19"/>
      <c r="T83" s="17"/>
      <c r="U83" s="17" t="e">
        <f aca="false">(F83+N83+P83)/O83</f>
        <v>#DIV/0!</v>
      </c>
      <c r="V83" s="17" t="e">
        <f aca="false">(F83+N83)/O83</f>
        <v>#DIV/0!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0</v>
      </c>
      <c r="AB83" s="17" t="n">
        <v>0</v>
      </c>
      <c r="AC83" s="17" t="s">
        <v>57</v>
      </c>
      <c r="AD83" s="17" t="n">
        <f aca="false">ROUND(Q83*G83,0)</f>
        <v>0</v>
      </c>
      <c r="AE83" s="17" t="n">
        <f aca="false">ROUND(R83*G83,0)</f>
        <v>0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customFormat="false" ht="12.8" hidden="false" customHeight="false" outlineLevel="0" collapsed="false">
      <c r="A84" s="3" t="s">
        <v>124</v>
      </c>
      <c r="B84" s="3" t="s">
        <v>42</v>
      </c>
      <c r="C84" s="3"/>
      <c r="D84" s="3" t="n">
        <v>150</v>
      </c>
      <c r="E84" s="3" t="n">
        <v>140</v>
      </c>
      <c r="F84" s="3" t="n">
        <v>10</v>
      </c>
      <c r="G84" s="4" t="n">
        <v>0.6</v>
      </c>
      <c r="H84" s="3" t="n">
        <v>55</v>
      </c>
      <c r="I84" s="3" t="s">
        <v>36</v>
      </c>
      <c r="J84" s="3" t="n">
        <v>140</v>
      </c>
      <c r="K84" s="3" t="n">
        <f aca="false">E84-J84</f>
        <v>0</v>
      </c>
      <c r="L84" s="3" t="n">
        <f aca="false">E84-M84</f>
        <v>140</v>
      </c>
      <c r="M84" s="3"/>
      <c r="N84" s="3"/>
      <c r="O84" s="3" t="n">
        <f aca="false">L84/5</f>
        <v>28</v>
      </c>
      <c r="P84" s="10" t="n">
        <f aca="false">8*O84-N84-F84</f>
        <v>214</v>
      </c>
      <c r="Q84" s="10" t="n">
        <f aca="false">P84-R84</f>
        <v>214</v>
      </c>
      <c r="R84" s="10"/>
      <c r="S84" s="10"/>
      <c r="T84" s="3"/>
      <c r="U84" s="3" t="n">
        <f aca="false">(F84+N84+P84)/O84</f>
        <v>8</v>
      </c>
      <c r="V84" s="3" t="n">
        <f aca="false">(F84+N84)/O84</f>
        <v>0.357142857142857</v>
      </c>
      <c r="W84" s="3" t="n">
        <v>3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s">
        <v>59</v>
      </c>
      <c r="AD84" s="3" t="n">
        <f aca="false">ROUND(Q84*G84,0)</f>
        <v>128</v>
      </c>
      <c r="AE84" s="3" t="n">
        <f aca="false">ROUND(R84*G84,0)</f>
        <v>0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customFormat="false" ht="12.8" hidden="false" customHeight="false" outlineLevel="0" collapsed="false">
      <c r="A85" s="17" t="s">
        <v>125</v>
      </c>
      <c r="B85" s="17" t="s">
        <v>42</v>
      </c>
      <c r="C85" s="17"/>
      <c r="D85" s="17"/>
      <c r="E85" s="17"/>
      <c r="F85" s="17"/>
      <c r="G85" s="18" t="n">
        <v>0</v>
      </c>
      <c r="H85" s="17" t="n">
        <v>40</v>
      </c>
      <c r="I85" s="17" t="s">
        <v>36</v>
      </c>
      <c r="J85" s="17"/>
      <c r="K85" s="17" t="n">
        <f aca="false">E85-J85</f>
        <v>0</v>
      </c>
      <c r="L85" s="17" t="n">
        <f aca="false">E85-M85</f>
        <v>0</v>
      </c>
      <c r="M85" s="17"/>
      <c r="N85" s="17"/>
      <c r="O85" s="17" t="n">
        <f aca="false">L85/5</f>
        <v>0</v>
      </c>
      <c r="P85" s="19"/>
      <c r="Q85" s="19"/>
      <c r="R85" s="19"/>
      <c r="S85" s="19"/>
      <c r="T85" s="17"/>
      <c r="U85" s="17" t="e">
        <f aca="false">(F85+N85+P85)/O85</f>
        <v>#DIV/0!</v>
      </c>
      <c r="V85" s="17" t="e">
        <f aca="false">(F85+N85)/O85</f>
        <v>#DIV/0!</v>
      </c>
      <c r="W85" s="17" t="n">
        <v>0</v>
      </c>
      <c r="X85" s="17" t="n">
        <v>0</v>
      </c>
      <c r="Y85" s="17" t="n">
        <v>0</v>
      </c>
      <c r="Z85" s="17" t="n">
        <v>0</v>
      </c>
      <c r="AA85" s="17" t="n">
        <v>0</v>
      </c>
      <c r="AB85" s="17" t="n">
        <v>0</v>
      </c>
      <c r="AC85" s="17" t="s">
        <v>57</v>
      </c>
      <c r="AD85" s="17" t="n">
        <f aca="false">ROUND(Q85*G85,0)</f>
        <v>0</v>
      </c>
      <c r="AE85" s="17" t="n">
        <f aca="false">ROUND(R85*G85,0)</f>
        <v>0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customFormat="false" ht="12.8" hidden="false" customHeight="false" outlineLevel="0" collapsed="false">
      <c r="A86" s="3" t="s">
        <v>126</v>
      </c>
      <c r="B86" s="3" t="s">
        <v>42</v>
      </c>
      <c r="C86" s="3" t="n">
        <v>39</v>
      </c>
      <c r="D86" s="3" t="n">
        <v>180</v>
      </c>
      <c r="E86" s="3" t="n">
        <v>74</v>
      </c>
      <c r="F86" s="3" t="n">
        <v>131</v>
      </c>
      <c r="G86" s="4" t="n">
        <v>0.4</v>
      </c>
      <c r="H86" s="3" t="n">
        <v>50</v>
      </c>
      <c r="I86" s="3" t="s">
        <v>36</v>
      </c>
      <c r="J86" s="3" t="n">
        <v>85</v>
      </c>
      <c r="K86" s="3" t="n">
        <f aca="false">E86-J86</f>
        <v>-11</v>
      </c>
      <c r="L86" s="3" t="n">
        <f aca="false">E86-M86</f>
        <v>74</v>
      </c>
      <c r="M86" s="3"/>
      <c r="N86" s="3"/>
      <c r="O86" s="3" t="n">
        <f aca="false">L86/5</f>
        <v>14.8</v>
      </c>
      <c r="P86" s="10" t="n">
        <f aca="false">10.4*O86-N86-F86</f>
        <v>22.92</v>
      </c>
      <c r="Q86" s="10" t="n">
        <f aca="false">P86-R86</f>
        <v>22.92</v>
      </c>
      <c r="R86" s="10"/>
      <c r="S86" s="10"/>
      <c r="T86" s="3"/>
      <c r="U86" s="3" t="n">
        <f aca="false">(F86+N86+P86)/O86</f>
        <v>10.4</v>
      </c>
      <c r="V86" s="3" t="n">
        <f aca="false">(F86+N86)/O86</f>
        <v>8.85135135135135</v>
      </c>
      <c r="W86" s="3" t="n">
        <v>9.2</v>
      </c>
      <c r="X86" s="3" t="n">
        <v>9.4</v>
      </c>
      <c r="Y86" s="3" t="n">
        <v>9.6</v>
      </c>
      <c r="Z86" s="3" t="n">
        <v>8.8</v>
      </c>
      <c r="AA86" s="3" t="n">
        <v>8.6</v>
      </c>
      <c r="AB86" s="3" t="n">
        <v>11.2</v>
      </c>
      <c r="AC86" s="25" t="s">
        <v>49</v>
      </c>
      <c r="AD86" s="3" t="n">
        <f aca="false">ROUND(Q86*G86,0)</f>
        <v>9</v>
      </c>
      <c r="AE86" s="3" t="n">
        <f aca="false">ROUND(R86*G86,0)</f>
        <v>0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customFormat="false" ht="12.8" hidden="false" customHeight="false" outlineLevel="0" collapsed="false">
      <c r="A87" s="14" t="s">
        <v>127</v>
      </c>
      <c r="B87" s="14" t="s">
        <v>42</v>
      </c>
      <c r="C87" s="14"/>
      <c r="D87" s="14" t="n">
        <v>942</v>
      </c>
      <c r="E87" s="14" t="n">
        <v>582</v>
      </c>
      <c r="F87" s="14"/>
      <c r="G87" s="15" t="n">
        <v>0</v>
      </c>
      <c r="H87" s="14" t="e">
        <f aca="false">#N/A</f>
        <v>#N/A</v>
      </c>
      <c r="I87" s="14" t="s">
        <v>43</v>
      </c>
      <c r="J87" s="14" t="n">
        <v>582</v>
      </c>
      <c r="K87" s="14" t="n">
        <f aca="false">E87-J87</f>
        <v>0</v>
      </c>
      <c r="L87" s="14" t="n">
        <f aca="false">E87-M87</f>
        <v>0</v>
      </c>
      <c r="M87" s="14" t="n">
        <v>582</v>
      </c>
      <c r="N87" s="14"/>
      <c r="O87" s="14" t="n">
        <f aca="false">L87/5</f>
        <v>0</v>
      </c>
      <c r="P87" s="16"/>
      <c r="Q87" s="16"/>
      <c r="R87" s="16"/>
      <c r="S87" s="16"/>
      <c r="T87" s="14"/>
      <c r="U87" s="14" t="e">
        <f aca="false">(F87+N87+P87)/O87</f>
        <v>#DIV/0!</v>
      </c>
      <c r="V87" s="14" t="e">
        <f aca="false">(F87+N87)/O87</f>
        <v>#DIV/0!</v>
      </c>
      <c r="W87" s="14" t="n">
        <v>0</v>
      </c>
      <c r="X87" s="14" t="n">
        <v>0</v>
      </c>
      <c r="Y87" s="14" t="n">
        <v>0</v>
      </c>
      <c r="Z87" s="14" t="n">
        <v>0</v>
      </c>
      <c r="AA87" s="14" t="n">
        <v>0</v>
      </c>
      <c r="AB87" s="14" t="n">
        <v>0</v>
      </c>
      <c r="AC87" s="14"/>
      <c r="AD87" s="14" t="n">
        <f aca="false">ROUND(Q87*G87,0)</f>
        <v>0</v>
      </c>
      <c r="AE87" s="14" t="n">
        <f aca="false">ROUND(R87*G87,0)</f>
        <v>0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customFormat="false" ht="12.8" hidden="false" customHeight="false" outlineLevel="0" collapsed="false">
      <c r="A88" s="14" t="s">
        <v>128</v>
      </c>
      <c r="B88" s="14" t="s">
        <v>42</v>
      </c>
      <c r="C88" s="14"/>
      <c r="D88" s="14" t="n">
        <v>1188</v>
      </c>
      <c r="E88" s="14" t="n">
        <v>696</v>
      </c>
      <c r="F88" s="14"/>
      <c r="G88" s="15" t="n">
        <v>0</v>
      </c>
      <c r="H88" s="14" t="e">
        <f aca="false">#N/A</f>
        <v>#N/A</v>
      </c>
      <c r="I88" s="14" t="s">
        <v>43</v>
      </c>
      <c r="J88" s="14" t="n">
        <v>696</v>
      </c>
      <c r="K88" s="14" t="n">
        <f aca="false">E88-J88</f>
        <v>0</v>
      </c>
      <c r="L88" s="14" t="n">
        <f aca="false">E88-M88</f>
        <v>0</v>
      </c>
      <c r="M88" s="14" t="n">
        <v>696</v>
      </c>
      <c r="N88" s="14"/>
      <c r="O88" s="14" t="n">
        <f aca="false">L88/5</f>
        <v>0</v>
      </c>
      <c r="P88" s="16"/>
      <c r="Q88" s="16"/>
      <c r="R88" s="16"/>
      <c r="S88" s="16"/>
      <c r="T88" s="14"/>
      <c r="U88" s="14" t="e">
        <f aca="false">(F88+N88+P88)/O88</f>
        <v>#DIV/0!</v>
      </c>
      <c r="V88" s="14" t="e">
        <f aca="false">(F88+N88)/O88</f>
        <v>#DIV/0!</v>
      </c>
      <c r="W88" s="14" t="n">
        <v>0</v>
      </c>
      <c r="X88" s="14" t="n">
        <v>0</v>
      </c>
      <c r="Y88" s="14" t="n">
        <v>0</v>
      </c>
      <c r="Z88" s="14" t="n">
        <v>0</v>
      </c>
      <c r="AA88" s="14" t="n">
        <v>0</v>
      </c>
      <c r="AB88" s="14" t="n">
        <v>0</v>
      </c>
      <c r="AC88" s="14"/>
      <c r="AD88" s="14" t="n">
        <f aca="false">ROUND(Q88*G88,0)</f>
        <v>0</v>
      </c>
      <c r="AE88" s="14" t="n">
        <f aca="false">ROUND(R88*G88,0)</f>
        <v>0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customFormat="false" ht="12.8" hidden="false" customHeight="false" outlineLevel="0" collapsed="false">
      <c r="A89" s="26" t="s">
        <v>129</v>
      </c>
      <c r="B89" s="3" t="s">
        <v>42</v>
      </c>
      <c r="C89" s="3"/>
      <c r="D89" s="3"/>
      <c r="E89" s="3"/>
      <c r="F89" s="3"/>
      <c r="G89" s="4" t="n">
        <v>0.11</v>
      </c>
      <c r="H89" s="3" t="n">
        <v>150</v>
      </c>
      <c r="I89" s="3" t="s">
        <v>36</v>
      </c>
      <c r="J89" s="3"/>
      <c r="K89" s="3" t="n">
        <f aca="false">E89-J89</f>
        <v>0</v>
      </c>
      <c r="L89" s="3" t="n">
        <f aca="false">E89-M89</f>
        <v>0</v>
      </c>
      <c r="M89" s="3"/>
      <c r="N89" s="26"/>
      <c r="O89" s="3" t="n">
        <f aca="false">L89/5</f>
        <v>0</v>
      </c>
      <c r="P89" s="27" t="n">
        <v>20</v>
      </c>
      <c r="Q89" s="10" t="n">
        <f aca="false">P89-R89</f>
        <v>20</v>
      </c>
      <c r="R89" s="27"/>
      <c r="S89" s="10"/>
      <c r="T89" s="3"/>
      <c r="U89" s="3" t="e">
        <f aca="false">(F89+N89+P89)/O89</f>
        <v>#DIV/0!</v>
      </c>
      <c r="V89" s="3" t="e">
        <f aca="false">(F89+N89)/O89</f>
        <v>#DIV/0!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0.4</v>
      </c>
      <c r="AB89" s="3" t="n">
        <v>0.4</v>
      </c>
      <c r="AC89" s="26" t="s">
        <v>130</v>
      </c>
      <c r="AD89" s="3" t="n">
        <f aca="false">ROUND(Q89*G89,0)</f>
        <v>2</v>
      </c>
      <c r="AE89" s="3" t="n">
        <f aca="false">ROUND(R89*G89,0)</f>
        <v>0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customFormat="false" ht="12.8" hidden="false" customHeight="false" outlineLevel="0" collapsed="false">
      <c r="A90" s="3" t="s">
        <v>131</v>
      </c>
      <c r="B90" s="3" t="s">
        <v>42</v>
      </c>
      <c r="C90" s="3"/>
      <c r="D90" s="3" t="n">
        <v>80</v>
      </c>
      <c r="E90" s="3"/>
      <c r="F90" s="3" t="n">
        <v>80</v>
      </c>
      <c r="G90" s="4" t="n">
        <v>0.06</v>
      </c>
      <c r="H90" s="3" t="n">
        <v>60</v>
      </c>
      <c r="I90" s="3" t="s">
        <v>36</v>
      </c>
      <c r="J90" s="3"/>
      <c r="K90" s="3" t="n">
        <f aca="false">E90-J90</f>
        <v>0</v>
      </c>
      <c r="L90" s="3" t="n">
        <f aca="false">E90-M90</f>
        <v>0</v>
      </c>
      <c r="M90" s="3"/>
      <c r="N90" s="3"/>
      <c r="O90" s="3" t="n">
        <f aca="false">L90/5</f>
        <v>0</v>
      </c>
      <c r="P90" s="10"/>
      <c r="Q90" s="10" t="n">
        <f aca="false">P90-R90</f>
        <v>0</v>
      </c>
      <c r="R90" s="10"/>
      <c r="S90" s="10"/>
      <c r="T90" s="3"/>
      <c r="U90" s="3" t="e">
        <f aca="false">(F90+N90+P90)/O90</f>
        <v>#DIV/0!</v>
      </c>
      <c r="V90" s="3" t="e">
        <f aca="false">(F90+N90)/O90</f>
        <v>#DIV/0!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s">
        <v>132</v>
      </c>
      <c r="AD90" s="3" t="n">
        <f aca="false">ROUND(Q90*G90,0)</f>
        <v>0</v>
      </c>
      <c r="AE90" s="3" t="n">
        <f aca="false">ROUND(R90*G90,0)</f>
        <v>0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customFormat="false" ht="12.8" hidden="false" customHeight="false" outlineLevel="0" collapsed="false">
      <c r="A91" s="26" t="s">
        <v>133</v>
      </c>
      <c r="B91" s="3" t="s">
        <v>42</v>
      </c>
      <c r="C91" s="3"/>
      <c r="D91" s="3"/>
      <c r="E91" s="3"/>
      <c r="F91" s="3"/>
      <c r="G91" s="4" t="n">
        <v>0.15</v>
      </c>
      <c r="H91" s="3" t="n">
        <v>60</v>
      </c>
      <c r="I91" s="3" t="s">
        <v>36</v>
      </c>
      <c r="J91" s="3"/>
      <c r="K91" s="3" t="n">
        <f aca="false">E91-J91</f>
        <v>0</v>
      </c>
      <c r="L91" s="3" t="n">
        <f aca="false">E91-M91</f>
        <v>0</v>
      </c>
      <c r="M91" s="3"/>
      <c r="N91" s="26"/>
      <c r="O91" s="3" t="n">
        <f aca="false">L91/5</f>
        <v>0</v>
      </c>
      <c r="P91" s="27" t="n">
        <v>20</v>
      </c>
      <c r="Q91" s="10" t="n">
        <f aca="false">P91-R91</f>
        <v>20</v>
      </c>
      <c r="R91" s="27"/>
      <c r="S91" s="10"/>
      <c r="T91" s="3"/>
      <c r="U91" s="3" t="e">
        <f aca="false">(F91+N91+P91)/O91</f>
        <v>#DIV/0!</v>
      </c>
      <c r="V91" s="3" t="e">
        <f aca="false">(F91+N91)/O91</f>
        <v>#DIV/0!</v>
      </c>
      <c r="W91" s="3" t="n">
        <v>0</v>
      </c>
      <c r="X91" s="3" t="n">
        <v>0</v>
      </c>
      <c r="Y91" s="3" t="n">
        <v>-0.2</v>
      </c>
      <c r="Z91" s="3" t="n">
        <v>-0.2</v>
      </c>
      <c r="AA91" s="3" t="n">
        <v>0</v>
      </c>
      <c r="AB91" s="3" t="n">
        <v>0</v>
      </c>
      <c r="AC91" s="26" t="s">
        <v>130</v>
      </c>
      <c r="AD91" s="3" t="n">
        <f aca="false">ROUND(Q91*G91,0)</f>
        <v>3</v>
      </c>
      <c r="AE91" s="3" t="n">
        <f aca="false">ROUND(R91*G91,0)</f>
        <v>0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customFormat="false" ht="12.8" hidden="false" customHeight="false" outlineLevel="0" collapsed="false">
      <c r="A92" s="3" t="s">
        <v>134</v>
      </c>
      <c r="B92" s="3" t="s">
        <v>35</v>
      </c>
      <c r="C92" s="3" t="n">
        <v>35.88</v>
      </c>
      <c r="D92" s="3"/>
      <c r="E92" s="3" t="n">
        <v>17.929</v>
      </c>
      <c r="F92" s="3" t="n">
        <v>17.377</v>
      </c>
      <c r="G92" s="4" t="n">
        <v>1</v>
      </c>
      <c r="H92" s="3" t="n">
        <v>55</v>
      </c>
      <c r="I92" s="3" t="s">
        <v>36</v>
      </c>
      <c r="J92" s="3" t="n">
        <v>53.3</v>
      </c>
      <c r="K92" s="3" t="n">
        <f aca="false">E92-J92</f>
        <v>-35.371</v>
      </c>
      <c r="L92" s="3" t="n">
        <f aca="false">E92-M92</f>
        <v>17.929</v>
      </c>
      <c r="M92" s="3"/>
      <c r="N92" s="3"/>
      <c r="O92" s="3" t="n">
        <f aca="false">L92/5</f>
        <v>3.5858</v>
      </c>
      <c r="P92" s="10" t="n">
        <f aca="false">10*O92-N92-F92</f>
        <v>18.481</v>
      </c>
      <c r="Q92" s="10" t="n">
        <f aca="false">P92-R92</f>
        <v>18.481</v>
      </c>
      <c r="R92" s="10"/>
      <c r="S92" s="10"/>
      <c r="T92" s="3"/>
      <c r="U92" s="3" t="n">
        <f aca="false">(F92+N92+P92)/O92</f>
        <v>10</v>
      </c>
      <c r="V92" s="3" t="n">
        <f aca="false">(F92+N92)/O92</f>
        <v>4.84605945674605</v>
      </c>
      <c r="W92" s="3" t="n">
        <v>2.35</v>
      </c>
      <c r="X92" s="3" t="n">
        <v>2.5992</v>
      </c>
      <c r="Y92" s="3" t="n">
        <v>2.3358</v>
      </c>
      <c r="Z92" s="3" t="n">
        <v>2.073</v>
      </c>
      <c r="AA92" s="3" t="n">
        <v>3.4892</v>
      </c>
      <c r="AB92" s="3" t="n">
        <v>5.025</v>
      </c>
      <c r="AC92" s="3"/>
      <c r="AD92" s="3" t="n">
        <f aca="false">ROUND(Q92*G92,0)</f>
        <v>18</v>
      </c>
      <c r="AE92" s="3" t="n">
        <f aca="false">ROUND(R92*G92,0)</f>
        <v>0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customFormat="false" ht="12.8" hidden="false" customHeight="false" outlineLevel="0" collapsed="false">
      <c r="A93" s="14" t="s">
        <v>135</v>
      </c>
      <c r="B93" s="14" t="s">
        <v>42</v>
      </c>
      <c r="C93" s="14"/>
      <c r="D93" s="14" t="n">
        <v>580</v>
      </c>
      <c r="E93" s="14" t="n">
        <v>210</v>
      </c>
      <c r="F93" s="14"/>
      <c r="G93" s="15" t="n">
        <v>0</v>
      </c>
      <c r="H93" s="14" t="e">
        <f aca="false">#N/A</f>
        <v>#N/A</v>
      </c>
      <c r="I93" s="14" t="s">
        <v>43</v>
      </c>
      <c r="J93" s="14" t="n">
        <v>210</v>
      </c>
      <c r="K93" s="14" t="n">
        <f aca="false">E93-J93</f>
        <v>0</v>
      </c>
      <c r="L93" s="14" t="n">
        <f aca="false">E93-M93</f>
        <v>0</v>
      </c>
      <c r="M93" s="14" t="n">
        <v>210</v>
      </c>
      <c r="N93" s="14"/>
      <c r="O93" s="14" t="n">
        <f aca="false">L93/5</f>
        <v>0</v>
      </c>
      <c r="P93" s="16"/>
      <c r="Q93" s="16"/>
      <c r="R93" s="16"/>
      <c r="S93" s="16"/>
      <c r="T93" s="14"/>
      <c r="U93" s="14" t="e">
        <f aca="false">(F93+N93+P93)/O93</f>
        <v>#DIV/0!</v>
      </c>
      <c r="V93" s="14" t="e">
        <f aca="false">(F93+N93)/O93</f>
        <v>#DIV/0!</v>
      </c>
      <c r="W93" s="14" t="n">
        <v>0</v>
      </c>
      <c r="X93" s="14" t="n">
        <v>0</v>
      </c>
      <c r="Y93" s="14" t="n">
        <v>0</v>
      </c>
      <c r="Z93" s="14" t="n">
        <v>0</v>
      </c>
      <c r="AA93" s="14" t="n">
        <v>0</v>
      </c>
      <c r="AB93" s="14" t="n">
        <v>0</v>
      </c>
      <c r="AC93" s="14"/>
      <c r="AD93" s="14" t="n">
        <f aca="false">ROUND(Q93*G93,0)</f>
        <v>0</v>
      </c>
      <c r="AE93" s="14" t="n">
        <f aca="false">ROUND(R93*G93,0)</f>
        <v>0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customFormat="false" ht="12.8" hidden="false" customHeight="false" outlineLevel="0" collapsed="false">
      <c r="A94" s="3" t="s">
        <v>136</v>
      </c>
      <c r="B94" s="3" t="s">
        <v>42</v>
      </c>
      <c r="C94" s="3" t="n">
        <v>20</v>
      </c>
      <c r="D94" s="3" t="n">
        <v>720</v>
      </c>
      <c r="E94" s="3" t="n">
        <v>337</v>
      </c>
      <c r="F94" s="3" t="n">
        <v>27</v>
      </c>
      <c r="G94" s="4" t="n">
        <v>0.4</v>
      </c>
      <c r="H94" s="3" t="n">
        <v>55</v>
      </c>
      <c r="I94" s="3" t="s">
        <v>36</v>
      </c>
      <c r="J94" s="3" t="n">
        <v>337</v>
      </c>
      <c r="K94" s="3" t="n">
        <f aca="false">E94-J94</f>
        <v>0</v>
      </c>
      <c r="L94" s="3" t="n">
        <f aca="false">E94-M94</f>
        <v>7</v>
      </c>
      <c r="M94" s="3" t="n">
        <v>330</v>
      </c>
      <c r="N94" s="3"/>
      <c r="O94" s="3" t="n">
        <f aca="false">L94/5</f>
        <v>1.4</v>
      </c>
      <c r="P94" s="10"/>
      <c r="Q94" s="10" t="n">
        <f aca="false">P94-R94</f>
        <v>0</v>
      </c>
      <c r="R94" s="10"/>
      <c r="S94" s="10"/>
      <c r="T94" s="3"/>
      <c r="U94" s="3" t="n">
        <f aca="false">(F94+N94+P94)/O94</f>
        <v>19.2857142857143</v>
      </c>
      <c r="V94" s="3" t="n">
        <f aca="false">(F94+N94)/O94</f>
        <v>19.2857142857143</v>
      </c>
      <c r="W94" s="3" t="n">
        <v>1.8</v>
      </c>
      <c r="X94" s="3" t="n">
        <v>2.2</v>
      </c>
      <c r="Y94" s="3" t="n">
        <v>2.4</v>
      </c>
      <c r="Z94" s="3" t="n">
        <v>2.2</v>
      </c>
      <c r="AA94" s="3" t="n">
        <v>3</v>
      </c>
      <c r="AB94" s="3" t="n">
        <v>2.8</v>
      </c>
      <c r="AC94" s="23" t="s">
        <v>137</v>
      </c>
      <c r="AD94" s="3" t="n">
        <f aca="false">ROUND(Q94*G94,0)</f>
        <v>0</v>
      </c>
      <c r="AE94" s="3" t="n">
        <f aca="false">ROUND(R94*G94,0)</f>
        <v>0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customFormat="false" ht="12.8" hidden="false" customHeight="false" outlineLevel="0" collapsed="false">
      <c r="A95" s="3" t="s">
        <v>138</v>
      </c>
      <c r="B95" s="3" t="s">
        <v>35</v>
      </c>
      <c r="C95" s="3" t="n">
        <v>55.904</v>
      </c>
      <c r="D95" s="3"/>
      <c r="E95" s="3" t="n">
        <v>7.198</v>
      </c>
      <c r="F95" s="3" t="n">
        <v>48.011</v>
      </c>
      <c r="G95" s="4" t="n">
        <v>1</v>
      </c>
      <c r="H95" s="3" t="n">
        <v>55</v>
      </c>
      <c r="I95" s="3" t="s">
        <v>36</v>
      </c>
      <c r="J95" s="3" t="n">
        <v>7.6</v>
      </c>
      <c r="K95" s="3" t="n">
        <f aca="false">E95-J95</f>
        <v>-0.401999999999999</v>
      </c>
      <c r="L95" s="3" t="n">
        <f aca="false">E95-M95</f>
        <v>7.198</v>
      </c>
      <c r="M95" s="3"/>
      <c r="N95" s="3"/>
      <c r="O95" s="3" t="n">
        <f aca="false">L95/5</f>
        <v>1.4396</v>
      </c>
      <c r="P95" s="10"/>
      <c r="Q95" s="10" t="n">
        <f aca="false">P95-R95</f>
        <v>0</v>
      </c>
      <c r="R95" s="10"/>
      <c r="S95" s="10"/>
      <c r="T95" s="3"/>
      <c r="U95" s="3" t="n">
        <f aca="false">(F95+N95+P95)/O95</f>
        <v>33.3502361767158</v>
      </c>
      <c r="V95" s="3" t="n">
        <f aca="false">(F95+N95)/O95</f>
        <v>33.3502361767158</v>
      </c>
      <c r="W95" s="3" t="n">
        <v>1.2008</v>
      </c>
      <c r="X95" s="3" t="n">
        <v>0.9368</v>
      </c>
      <c r="Y95" s="3" t="n">
        <v>0.4482</v>
      </c>
      <c r="Z95" s="3" t="n">
        <v>0.7152</v>
      </c>
      <c r="AA95" s="3" t="n">
        <v>1.5962</v>
      </c>
      <c r="AB95" s="3" t="n">
        <v>2.4082</v>
      </c>
      <c r="AC95" s="28" t="s">
        <v>139</v>
      </c>
      <c r="AD95" s="3" t="n">
        <f aca="false">ROUND(Q95*G95,0)</f>
        <v>0</v>
      </c>
      <c r="AE95" s="3" t="n">
        <f aca="false">ROUND(R95*G95,0)</f>
        <v>0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customFormat="false" ht="12.8" hidden="false" customHeight="false" outlineLevel="0" collapsed="false">
      <c r="A96" s="3" t="s">
        <v>140</v>
      </c>
      <c r="B96" s="3" t="s">
        <v>42</v>
      </c>
      <c r="C96" s="3" t="n">
        <v>38</v>
      </c>
      <c r="D96" s="3" t="n">
        <v>10</v>
      </c>
      <c r="E96" s="3" t="n">
        <v>6</v>
      </c>
      <c r="F96" s="3" t="n">
        <v>31</v>
      </c>
      <c r="G96" s="4" t="n">
        <v>0.4</v>
      </c>
      <c r="H96" s="3" t="n">
        <v>55</v>
      </c>
      <c r="I96" s="3" t="s">
        <v>36</v>
      </c>
      <c r="J96" s="3" t="n">
        <v>8</v>
      </c>
      <c r="K96" s="3" t="n">
        <f aca="false">E96-J96</f>
        <v>-2</v>
      </c>
      <c r="L96" s="3" t="n">
        <f aca="false">E96-M96</f>
        <v>6</v>
      </c>
      <c r="M96" s="3"/>
      <c r="N96" s="3"/>
      <c r="O96" s="3" t="n">
        <f aca="false">L96/5</f>
        <v>1.2</v>
      </c>
      <c r="P96" s="10"/>
      <c r="Q96" s="10" t="n">
        <f aca="false">P96-R96</f>
        <v>0</v>
      </c>
      <c r="R96" s="10"/>
      <c r="S96" s="10"/>
      <c r="T96" s="3"/>
      <c r="U96" s="3" t="n">
        <f aca="false">(F96+N96+P96)/O96</f>
        <v>25.8333333333333</v>
      </c>
      <c r="V96" s="3" t="n">
        <f aca="false">(F96+N96)/O96</f>
        <v>25.8333333333333</v>
      </c>
      <c r="W96" s="3" t="n">
        <v>2.8</v>
      </c>
      <c r="X96" s="3" t="n">
        <v>3.2</v>
      </c>
      <c r="Y96" s="3" t="n">
        <v>3</v>
      </c>
      <c r="Z96" s="3" t="n">
        <v>3</v>
      </c>
      <c r="AA96" s="3" t="n">
        <v>4</v>
      </c>
      <c r="AB96" s="3" t="n">
        <v>5</v>
      </c>
      <c r="AC96" s="28" t="s">
        <v>139</v>
      </c>
      <c r="AD96" s="3" t="n">
        <f aca="false">ROUND(Q96*G96,0)</f>
        <v>0</v>
      </c>
      <c r="AE96" s="3" t="n">
        <f aca="false">ROUND(R96*G96,0)</f>
        <v>0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customFormat="false" ht="12.8" hidden="false" customHeight="false" outlineLevel="0" collapsed="false">
      <c r="A97" s="3" t="s">
        <v>141</v>
      </c>
      <c r="B97" s="3" t="s">
        <v>35</v>
      </c>
      <c r="C97" s="3" t="n">
        <v>63.731</v>
      </c>
      <c r="D97" s="3" t="n">
        <v>145.89</v>
      </c>
      <c r="E97" s="3" t="n">
        <v>94.741</v>
      </c>
      <c r="F97" s="3" t="n">
        <v>95.382</v>
      </c>
      <c r="G97" s="4" t="n">
        <v>1</v>
      </c>
      <c r="H97" s="3" t="n">
        <v>50</v>
      </c>
      <c r="I97" s="3" t="s">
        <v>36</v>
      </c>
      <c r="J97" s="3" t="n">
        <v>89.9</v>
      </c>
      <c r="K97" s="3" t="n">
        <f aca="false">E97-J97</f>
        <v>4.84099999999999</v>
      </c>
      <c r="L97" s="3" t="n">
        <f aca="false">E97-M97</f>
        <v>94.741</v>
      </c>
      <c r="M97" s="3"/>
      <c r="N97" s="3" t="n">
        <v>60.1084</v>
      </c>
      <c r="O97" s="3" t="n">
        <f aca="false">L97/5</f>
        <v>18.9482</v>
      </c>
      <c r="P97" s="10" t="n">
        <f aca="false">10.4*O97-N97-F97</f>
        <v>41.57088</v>
      </c>
      <c r="Q97" s="10" t="n">
        <f aca="false">P97-R97</f>
        <v>41.57088</v>
      </c>
      <c r="R97" s="10"/>
      <c r="S97" s="10"/>
      <c r="T97" s="3"/>
      <c r="U97" s="3" t="n">
        <f aca="false">(F97+N97+P97)/O97</f>
        <v>10.4</v>
      </c>
      <c r="V97" s="3" t="n">
        <f aca="false">(F97+N97)/O97</f>
        <v>8.20607762214881</v>
      </c>
      <c r="W97" s="3" t="n">
        <v>19.7572</v>
      </c>
      <c r="X97" s="3" t="n">
        <v>18.474</v>
      </c>
      <c r="Y97" s="3" t="n">
        <v>15.6642</v>
      </c>
      <c r="Z97" s="3" t="n">
        <v>15.8992</v>
      </c>
      <c r="AA97" s="3" t="n">
        <v>16.7216</v>
      </c>
      <c r="AB97" s="3" t="n">
        <v>16.4476</v>
      </c>
      <c r="AC97" s="3"/>
      <c r="AD97" s="3" t="n">
        <f aca="false">ROUND(Q97*G97,0)</f>
        <v>42</v>
      </c>
      <c r="AE97" s="3" t="n">
        <f aca="false">ROUND(R97*G97,0)</f>
        <v>0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customFormat="false" ht="12.8" hidden="false" customHeight="false" outlineLevel="0" collapsed="false">
      <c r="A98" s="3" t="s">
        <v>142</v>
      </c>
      <c r="B98" s="3" t="s">
        <v>42</v>
      </c>
      <c r="C98" s="3"/>
      <c r="D98" s="3" t="n">
        <v>24</v>
      </c>
      <c r="E98" s="3" t="n">
        <v>5</v>
      </c>
      <c r="F98" s="3" t="n">
        <v>19</v>
      </c>
      <c r="G98" s="4" t="n">
        <v>0.2</v>
      </c>
      <c r="H98" s="3" t="n">
        <v>40</v>
      </c>
      <c r="I98" s="3" t="s">
        <v>36</v>
      </c>
      <c r="J98" s="3" t="n">
        <v>5</v>
      </c>
      <c r="K98" s="3" t="n">
        <f aca="false">E98-J98</f>
        <v>0</v>
      </c>
      <c r="L98" s="3" t="n">
        <f aca="false">E98-M98</f>
        <v>5</v>
      </c>
      <c r="M98" s="3"/>
      <c r="N98" s="3"/>
      <c r="O98" s="3" t="n">
        <f aca="false">L98/5</f>
        <v>1</v>
      </c>
      <c r="P98" s="10"/>
      <c r="Q98" s="10" t="n">
        <f aca="false">P98-R98</f>
        <v>0</v>
      </c>
      <c r="R98" s="10"/>
      <c r="S98" s="10"/>
      <c r="T98" s="3"/>
      <c r="U98" s="3" t="n">
        <f aca="false">(F98+N98+P98)/O98</f>
        <v>19</v>
      </c>
      <c r="V98" s="3" t="n">
        <f aca="false">(F98+N98)/O98</f>
        <v>19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s">
        <v>143</v>
      </c>
      <c r="AD98" s="3" t="n">
        <f aca="false">ROUND(Q98*G98,0)</f>
        <v>0</v>
      </c>
      <c r="AE98" s="3" t="n">
        <f aca="false">ROUND(R98*G98,0)</f>
        <v>0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customFormat="false" ht="12.8" hidden="false" customHeight="false" outlineLevel="0" collapsed="false">
      <c r="A99" s="3" t="s">
        <v>144</v>
      </c>
      <c r="B99" s="3" t="s">
        <v>42</v>
      </c>
      <c r="C99" s="3"/>
      <c r="D99" s="3" t="n">
        <v>24</v>
      </c>
      <c r="E99" s="3" t="n">
        <v>5</v>
      </c>
      <c r="F99" s="3" t="n">
        <v>19</v>
      </c>
      <c r="G99" s="4" t="n">
        <v>0.2</v>
      </c>
      <c r="H99" s="3" t="n">
        <v>35</v>
      </c>
      <c r="I99" s="3" t="s">
        <v>36</v>
      </c>
      <c r="J99" s="3" t="n">
        <v>5</v>
      </c>
      <c r="K99" s="3" t="n">
        <f aca="false">E99-J99</f>
        <v>0</v>
      </c>
      <c r="L99" s="3" t="n">
        <f aca="false">E99-M99</f>
        <v>5</v>
      </c>
      <c r="M99" s="3"/>
      <c r="N99" s="3"/>
      <c r="O99" s="3" t="n">
        <f aca="false">L99/5</f>
        <v>1</v>
      </c>
      <c r="P99" s="10"/>
      <c r="Q99" s="10" t="n">
        <f aca="false">P99-R99</f>
        <v>0</v>
      </c>
      <c r="R99" s="10"/>
      <c r="S99" s="10"/>
      <c r="T99" s="3"/>
      <c r="U99" s="3" t="n">
        <f aca="false">(F99+N99+P99)/O99</f>
        <v>19</v>
      </c>
      <c r="V99" s="3" t="n">
        <f aca="false">(F99+N99)/O99</f>
        <v>19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s">
        <v>143</v>
      </c>
      <c r="AD99" s="3" t="n">
        <f aca="false">ROUND(Q99*G99,0)</f>
        <v>0</v>
      </c>
      <c r="AE99" s="3" t="n">
        <f aca="false">ROUND(R99*G99,0)</f>
        <v>0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customFormat="false" ht="12.8" hidden="false" customHeight="false" outlineLevel="0" collapsed="false">
      <c r="A100" s="14" t="s">
        <v>145</v>
      </c>
      <c r="B100" s="14" t="s">
        <v>42</v>
      </c>
      <c r="C100" s="14"/>
      <c r="D100" s="14" t="n">
        <v>588</v>
      </c>
      <c r="E100" s="14" t="n">
        <v>228</v>
      </c>
      <c r="F100" s="14"/>
      <c r="G100" s="15" t="n">
        <v>0</v>
      </c>
      <c r="H100" s="14" t="e">
        <f aca="false">#N/A</f>
        <v>#N/A</v>
      </c>
      <c r="I100" s="14" t="s">
        <v>43</v>
      </c>
      <c r="J100" s="14" t="n">
        <v>228</v>
      </c>
      <c r="K100" s="14" t="n">
        <f aca="false">E100-J100</f>
        <v>0</v>
      </c>
      <c r="L100" s="14" t="n">
        <f aca="false">E100-M100</f>
        <v>0</v>
      </c>
      <c r="M100" s="14" t="n">
        <v>228</v>
      </c>
      <c r="N100" s="14"/>
      <c r="O100" s="14" t="n">
        <f aca="false">L100/5</f>
        <v>0</v>
      </c>
      <c r="P100" s="16"/>
      <c r="Q100" s="16"/>
      <c r="R100" s="16"/>
      <c r="S100" s="16"/>
      <c r="T100" s="14"/>
      <c r="U100" s="14" t="e">
        <f aca="false">(F100+N100+P100)/O100</f>
        <v>#DIV/0!</v>
      </c>
      <c r="V100" s="14" t="e">
        <f aca="false">(F100+N100)/O100</f>
        <v>#DIV/0!</v>
      </c>
      <c r="W100" s="14" t="n">
        <v>0</v>
      </c>
      <c r="X100" s="14" t="n">
        <v>0</v>
      </c>
      <c r="Y100" s="14" t="n">
        <v>0</v>
      </c>
      <c r="Z100" s="14" t="n">
        <v>0</v>
      </c>
      <c r="AA100" s="14" t="n">
        <v>0</v>
      </c>
      <c r="AB100" s="14" t="n">
        <v>0</v>
      </c>
      <c r="AC100" s="14"/>
      <c r="AD100" s="14" t="n">
        <f aca="false">ROUND(Q100*G100,0)</f>
        <v>0</v>
      </c>
      <c r="AE100" s="14" t="n">
        <f aca="false">ROUND(R100*G100,0)</f>
        <v>0</v>
      </c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customFormat="false" ht="12.8" hidden="false" customHeight="false" outlineLevel="0" collapsed="false">
      <c r="A101" s="20" t="s">
        <v>146</v>
      </c>
      <c r="B101" s="20" t="s">
        <v>35</v>
      </c>
      <c r="C101" s="20" t="n">
        <v>1154.895</v>
      </c>
      <c r="D101" s="20" t="n">
        <v>600.89</v>
      </c>
      <c r="E101" s="20" t="n">
        <v>703.753</v>
      </c>
      <c r="F101" s="20" t="n">
        <v>888.274</v>
      </c>
      <c r="G101" s="21" t="n">
        <v>1</v>
      </c>
      <c r="H101" s="20" t="n">
        <v>60</v>
      </c>
      <c r="I101" s="20" t="s">
        <v>36</v>
      </c>
      <c r="J101" s="20" t="n">
        <v>679.35</v>
      </c>
      <c r="K101" s="20" t="n">
        <f aca="false">E101-J101</f>
        <v>24.403</v>
      </c>
      <c r="L101" s="20" t="n">
        <f aca="false">E101-M101</f>
        <v>703.753</v>
      </c>
      <c r="M101" s="20"/>
      <c r="N101" s="20" t="n">
        <v>162.2576</v>
      </c>
      <c r="O101" s="20" t="n">
        <f aca="false">L101/5</f>
        <v>140.7506</v>
      </c>
      <c r="P101" s="22" t="n">
        <f aca="false">12*O101-N101-F101</f>
        <v>638.4756</v>
      </c>
      <c r="Q101" s="10" t="n">
        <f aca="false">P101-R101</f>
        <v>338.4756</v>
      </c>
      <c r="R101" s="22" t="n">
        <v>300</v>
      </c>
      <c r="S101" s="22"/>
      <c r="T101" s="20"/>
      <c r="U101" s="20" t="n">
        <f aca="false">(F101+N101+P101)/O101</f>
        <v>12</v>
      </c>
      <c r="V101" s="20" t="n">
        <f aca="false">(F101+N101)/O101</f>
        <v>7.46378061621052</v>
      </c>
      <c r="W101" s="20" t="n">
        <v>145.4086</v>
      </c>
      <c r="X101" s="20" t="n">
        <v>157.8686</v>
      </c>
      <c r="Y101" s="20" t="n">
        <v>163.1238</v>
      </c>
      <c r="Z101" s="20" t="n">
        <v>167.0082</v>
      </c>
      <c r="AA101" s="20" t="n">
        <v>379.4762</v>
      </c>
      <c r="AB101" s="20" t="n">
        <v>433.9762</v>
      </c>
      <c r="AC101" s="20" t="s">
        <v>61</v>
      </c>
      <c r="AD101" s="20" t="n">
        <f aca="false">ROUND(Q101*G101,0)</f>
        <v>338</v>
      </c>
      <c r="AE101" s="20" t="n">
        <f aca="false">ROUND(R101*G101,0)</f>
        <v>300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customFormat="false" ht="12.8" hidden="false" customHeight="false" outlineLevel="0" collapsed="false">
      <c r="A102" s="14" t="s">
        <v>147</v>
      </c>
      <c r="B102" s="14" t="s">
        <v>42</v>
      </c>
      <c r="C102" s="14"/>
      <c r="D102" s="14" t="n">
        <v>576</v>
      </c>
      <c r="E102" s="14" t="n">
        <v>216</v>
      </c>
      <c r="F102" s="14"/>
      <c r="G102" s="15" t="n">
        <v>0</v>
      </c>
      <c r="H102" s="14" t="e">
        <f aca="false">#N/A</f>
        <v>#N/A</v>
      </c>
      <c r="I102" s="14" t="s">
        <v>43</v>
      </c>
      <c r="J102" s="14" t="n">
        <v>216</v>
      </c>
      <c r="K102" s="14" t="n">
        <f aca="false">E102-J102</f>
        <v>0</v>
      </c>
      <c r="L102" s="14" t="n">
        <f aca="false">E102-M102</f>
        <v>0</v>
      </c>
      <c r="M102" s="14" t="n">
        <v>216</v>
      </c>
      <c r="N102" s="14"/>
      <c r="O102" s="14" t="n">
        <f aca="false">L102/5</f>
        <v>0</v>
      </c>
      <c r="P102" s="16"/>
      <c r="Q102" s="16"/>
      <c r="R102" s="16"/>
      <c r="S102" s="16"/>
      <c r="T102" s="14"/>
      <c r="U102" s="14" t="e">
        <f aca="false">(F102+N102+P102)/O102</f>
        <v>#DIV/0!</v>
      </c>
      <c r="V102" s="14" t="e">
        <f aca="false">(F102+N102)/O102</f>
        <v>#DIV/0!</v>
      </c>
      <c r="W102" s="14" t="n">
        <v>0</v>
      </c>
      <c r="X102" s="14" t="n">
        <v>0</v>
      </c>
      <c r="Y102" s="14" t="n">
        <v>0</v>
      </c>
      <c r="Z102" s="14" t="n">
        <v>0</v>
      </c>
      <c r="AA102" s="14" t="n">
        <v>0</v>
      </c>
      <c r="AB102" s="14" t="n">
        <v>0</v>
      </c>
      <c r="AC102" s="14"/>
      <c r="AD102" s="14" t="n">
        <f aca="false">ROUND(Q102*G102,0)</f>
        <v>0</v>
      </c>
      <c r="AE102" s="14" t="n">
        <f aca="false">ROUND(R102*G102,0)</f>
        <v>0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customFormat="false" ht="12.8" hidden="false" customHeight="false" outlineLevel="0" collapsed="false">
      <c r="A103" s="3" t="s">
        <v>148</v>
      </c>
      <c r="B103" s="3" t="s">
        <v>42</v>
      </c>
      <c r="C103" s="3" t="n">
        <v>14</v>
      </c>
      <c r="D103" s="3" t="n">
        <v>582</v>
      </c>
      <c r="E103" s="3" t="n">
        <v>217</v>
      </c>
      <c r="F103" s="3" t="n">
        <v>20</v>
      </c>
      <c r="G103" s="4" t="n">
        <v>0.3</v>
      </c>
      <c r="H103" s="3" t="n">
        <v>40</v>
      </c>
      <c r="I103" s="3" t="s">
        <v>36</v>
      </c>
      <c r="J103" s="3" t="n">
        <v>219</v>
      </c>
      <c r="K103" s="3" t="n">
        <f aca="false">E103-J103</f>
        <v>-2</v>
      </c>
      <c r="L103" s="3" t="n">
        <f aca="false">E103-M103</f>
        <v>7</v>
      </c>
      <c r="M103" s="3" t="n">
        <v>210</v>
      </c>
      <c r="N103" s="3" t="n">
        <v>16</v>
      </c>
      <c r="O103" s="3" t="n">
        <f aca="false">L103/5</f>
        <v>1.4</v>
      </c>
      <c r="P103" s="10"/>
      <c r="Q103" s="10" t="n">
        <f aca="false">P103-R103</f>
        <v>0</v>
      </c>
      <c r="R103" s="10"/>
      <c r="S103" s="10"/>
      <c r="T103" s="3"/>
      <c r="U103" s="3" t="n">
        <f aca="false">(F103+N103+P103)/O103</f>
        <v>25.7142857142857</v>
      </c>
      <c r="V103" s="3" t="n">
        <f aca="false">(F103+N103)/O103</f>
        <v>25.7142857142857</v>
      </c>
      <c r="W103" s="3" t="n">
        <v>3.2</v>
      </c>
      <c r="X103" s="3" t="n">
        <v>2.8</v>
      </c>
      <c r="Y103" s="3" t="n">
        <v>1.2</v>
      </c>
      <c r="Z103" s="3" t="n">
        <v>0.4</v>
      </c>
      <c r="AA103" s="3" t="n">
        <v>2.4</v>
      </c>
      <c r="AB103" s="3" t="n">
        <v>2.8</v>
      </c>
      <c r="AC103" s="28" t="s">
        <v>139</v>
      </c>
      <c r="AD103" s="3" t="n">
        <f aca="false">ROUND(Q103*G103,0)</f>
        <v>0</v>
      </c>
      <c r="AE103" s="3" t="n">
        <f aca="false">ROUND(R103*G103,0)</f>
        <v>0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customFormat="false" ht="12.8" hidden="false" customHeight="false" outlineLevel="0" collapsed="false">
      <c r="A104" s="3" t="s">
        <v>149</v>
      </c>
      <c r="B104" s="3" t="s">
        <v>35</v>
      </c>
      <c r="C104" s="3" t="n">
        <v>2225.075</v>
      </c>
      <c r="D104" s="3" t="n">
        <v>1129.45</v>
      </c>
      <c r="E104" s="3" t="n">
        <v>1480.181</v>
      </c>
      <c r="F104" s="3" t="n">
        <v>1757.557</v>
      </c>
      <c r="G104" s="4" t="n">
        <v>1</v>
      </c>
      <c r="H104" s="3" t="n">
        <v>60</v>
      </c>
      <c r="I104" s="3" t="s">
        <v>36</v>
      </c>
      <c r="J104" s="3" t="n">
        <v>1465</v>
      </c>
      <c r="K104" s="3" t="n">
        <f aca="false">E104-J104</f>
        <v>15.181</v>
      </c>
      <c r="L104" s="3" t="n">
        <f aca="false">E104-M104</f>
        <v>1480.181</v>
      </c>
      <c r="M104" s="3"/>
      <c r="N104" s="3"/>
      <c r="O104" s="3" t="n">
        <f aca="false">L104/5</f>
        <v>296.0362</v>
      </c>
      <c r="P104" s="10" t="n">
        <f aca="false">12.45*O104-N104-F104</f>
        <v>1928.09369</v>
      </c>
      <c r="Q104" s="10" t="n">
        <f aca="false">P104-R104</f>
        <v>628.09369</v>
      </c>
      <c r="R104" s="10" t="n">
        <v>1300</v>
      </c>
      <c r="S104" s="10"/>
      <c r="T104" s="3"/>
      <c r="U104" s="3" t="n">
        <f aca="false">(F104+N104+P104)/O104</f>
        <v>12.45</v>
      </c>
      <c r="V104" s="3" t="n">
        <f aca="false">(F104+N104)/O104</f>
        <v>5.93696649261138</v>
      </c>
      <c r="W104" s="3" t="n">
        <v>154.7998</v>
      </c>
      <c r="X104" s="3" t="n">
        <v>141.4168</v>
      </c>
      <c r="Y104" s="3" t="n">
        <v>291.7476</v>
      </c>
      <c r="Z104" s="3" t="n">
        <v>153.558</v>
      </c>
      <c r="AA104" s="3" t="n">
        <v>304.4514</v>
      </c>
      <c r="AB104" s="3" t="n">
        <v>299.7034</v>
      </c>
      <c r="AC104" s="3"/>
      <c r="AD104" s="3" t="n">
        <f aca="false">ROUND(Q104*G104,0)</f>
        <v>628</v>
      </c>
      <c r="AE104" s="3" t="n">
        <f aca="false">ROUND(R104*G104,0)</f>
        <v>1300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customFormat="false" ht="12.8" hidden="false" customHeight="false" outlineLevel="0" collapsed="false">
      <c r="A105" s="11" t="s">
        <v>150</v>
      </c>
      <c r="B105" s="11" t="s">
        <v>35</v>
      </c>
      <c r="C105" s="11" t="n">
        <v>1820.515</v>
      </c>
      <c r="D105" s="11" t="n">
        <v>8400.5</v>
      </c>
      <c r="E105" s="11" t="n">
        <v>3372.526</v>
      </c>
      <c r="F105" s="11" t="n">
        <v>5677.708</v>
      </c>
      <c r="G105" s="12" t="n">
        <v>1</v>
      </c>
      <c r="H105" s="11" t="n">
        <v>60</v>
      </c>
      <c r="I105" s="11" t="s">
        <v>36</v>
      </c>
      <c r="J105" s="11" t="n">
        <v>3288.8</v>
      </c>
      <c r="K105" s="11" t="n">
        <f aca="false">E105-J105</f>
        <v>83.7259999999997</v>
      </c>
      <c r="L105" s="11" t="n">
        <f aca="false">E105-M105</f>
        <v>3372.526</v>
      </c>
      <c r="M105" s="11"/>
      <c r="N105" s="11" t="n">
        <v>1161.96732</v>
      </c>
      <c r="O105" s="11" t="n">
        <f aca="false">L105/5</f>
        <v>674.5052</v>
      </c>
      <c r="P105" s="13"/>
      <c r="Q105" s="10" t="n">
        <f aca="false">P105-R105</f>
        <v>0</v>
      </c>
      <c r="R105" s="13"/>
      <c r="S105" s="13"/>
      <c r="T105" s="11"/>
      <c r="U105" s="11" t="n">
        <f aca="false">(F105+N105+P105)/O105</f>
        <v>10.1402855307861</v>
      </c>
      <c r="V105" s="11" t="n">
        <f aca="false">(F105+N105)/O105</f>
        <v>10.1402855307861</v>
      </c>
      <c r="W105" s="11" t="n">
        <v>840.4556</v>
      </c>
      <c r="X105" s="11" t="n">
        <v>856.4564</v>
      </c>
      <c r="Y105" s="11" t="n">
        <v>557.7548</v>
      </c>
      <c r="Z105" s="11" t="n">
        <v>690.9416</v>
      </c>
      <c r="AA105" s="11" t="n">
        <v>679.3774</v>
      </c>
      <c r="AB105" s="11" t="n">
        <v>692.4552</v>
      </c>
      <c r="AC105" s="29" t="s">
        <v>39</v>
      </c>
      <c r="AD105" s="11" t="n">
        <f aca="false">ROUND(Q105*G105,0)</f>
        <v>0</v>
      </c>
      <c r="AE105" s="11" t="n">
        <f aca="false">ROUND(R105*G105,0)</f>
        <v>0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customFormat="false" ht="12.8" hidden="false" customHeight="false" outlineLevel="0" collapsed="false">
      <c r="A106" s="11" t="s">
        <v>151</v>
      </c>
      <c r="B106" s="11" t="s">
        <v>35</v>
      </c>
      <c r="C106" s="11" t="n">
        <v>3452.818</v>
      </c>
      <c r="D106" s="11" t="n">
        <v>3794.78</v>
      </c>
      <c r="E106" s="11" t="n">
        <v>2911.891</v>
      </c>
      <c r="F106" s="11" t="n">
        <v>3172.869</v>
      </c>
      <c r="G106" s="12" t="n">
        <v>1</v>
      </c>
      <c r="H106" s="11" t="n">
        <v>60</v>
      </c>
      <c r="I106" s="11" t="s">
        <v>36</v>
      </c>
      <c r="J106" s="11" t="n">
        <v>2855</v>
      </c>
      <c r="K106" s="11" t="n">
        <f aca="false">E106-J106</f>
        <v>56.8910000000001</v>
      </c>
      <c r="L106" s="11" t="n">
        <f aca="false">E106-M106</f>
        <v>2911.891</v>
      </c>
      <c r="M106" s="11"/>
      <c r="N106" s="11" t="n">
        <v>742.1106</v>
      </c>
      <c r="O106" s="11" t="n">
        <f aca="false">L106/5</f>
        <v>582.3782</v>
      </c>
      <c r="P106" s="13" t="n">
        <f aca="false">8*O106-N106-F106</f>
        <v>744.046</v>
      </c>
      <c r="Q106" s="10" t="n">
        <f aca="false">P106-R106</f>
        <v>344.046</v>
      </c>
      <c r="R106" s="13" t="n">
        <v>400</v>
      </c>
      <c r="S106" s="13"/>
      <c r="T106" s="11"/>
      <c r="U106" s="11" t="n">
        <f aca="false">(F106+N106+P106)/O106</f>
        <v>8</v>
      </c>
      <c r="V106" s="11" t="n">
        <f aca="false">(F106+N106)/O106</f>
        <v>6.7224006667832</v>
      </c>
      <c r="W106" s="11" t="n">
        <v>554.4546</v>
      </c>
      <c r="X106" s="11" t="n">
        <v>574.0974</v>
      </c>
      <c r="Y106" s="11" t="n">
        <v>535.199</v>
      </c>
      <c r="Z106" s="11" t="n">
        <v>529.3724</v>
      </c>
      <c r="AA106" s="11" t="n">
        <v>496.4138</v>
      </c>
      <c r="AB106" s="11" t="n">
        <v>547.2802</v>
      </c>
      <c r="AC106" s="11" t="s">
        <v>152</v>
      </c>
      <c r="AD106" s="11" t="n">
        <f aca="false">ROUND(Q106*G106,0)</f>
        <v>344</v>
      </c>
      <c r="AE106" s="11" t="n">
        <f aca="false">ROUND(R106*G106,0)</f>
        <v>400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customFormat="false" ht="12.8" hidden="false" customHeight="false" outlineLevel="0" collapsed="false">
      <c r="A107" s="3" t="s">
        <v>153</v>
      </c>
      <c r="B107" s="3" t="s">
        <v>35</v>
      </c>
      <c r="C107" s="3" t="n">
        <v>69.802</v>
      </c>
      <c r="D107" s="3" t="n">
        <v>116.54</v>
      </c>
      <c r="E107" s="3" t="n">
        <v>24.794</v>
      </c>
      <c r="F107" s="3" t="n">
        <v>140.058</v>
      </c>
      <c r="G107" s="4" t="n">
        <v>1</v>
      </c>
      <c r="H107" s="3" t="n">
        <v>55</v>
      </c>
      <c r="I107" s="3" t="s">
        <v>36</v>
      </c>
      <c r="J107" s="3" t="n">
        <v>35.1</v>
      </c>
      <c r="K107" s="3" t="n">
        <f aca="false">E107-J107</f>
        <v>-10.306</v>
      </c>
      <c r="L107" s="3" t="n">
        <f aca="false">E107-M107</f>
        <v>24.794</v>
      </c>
      <c r="M107" s="3"/>
      <c r="N107" s="3"/>
      <c r="O107" s="3" t="n">
        <f aca="false">L107/5</f>
        <v>4.9588</v>
      </c>
      <c r="P107" s="10"/>
      <c r="Q107" s="10" t="n">
        <f aca="false">P107-R107</f>
        <v>0</v>
      </c>
      <c r="R107" s="10"/>
      <c r="S107" s="10"/>
      <c r="T107" s="3"/>
      <c r="U107" s="3" t="n">
        <f aca="false">(F107+N107+P107)/O107</f>
        <v>28.2443333064451</v>
      </c>
      <c r="V107" s="3" t="n">
        <f aca="false">(F107+N107)/O107</f>
        <v>28.2443333064451</v>
      </c>
      <c r="W107" s="3" t="n">
        <v>13.2634</v>
      </c>
      <c r="X107" s="3" t="n">
        <v>15.8306</v>
      </c>
      <c r="Y107" s="3" t="n">
        <v>18.5162</v>
      </c>
      <c r="Z107" s="3" t="n">
        <v>16.8096</v>
      </c>
      <c r="AA107" s="3" t="n">
        <v>12.0102</v>
      </c>
      <c r="AB107" s="3" t="n">
        <v>13.4466</v>
      </c>
      <c r="AC107" s="28" t="s">
        <v>139</v>
      </c>
      <c r="AD107" s="3" t="n">
        <f aca="false">ROUND(Q107*G107,0)</f>
        <v>0</v>
      </c>
      <c r="AE107" s="3" t="n">
        <f aca="false">ROUND(R107*G107,0)</f>
        <v>0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customFormat="false" ht="12.8" hidden="false" customHeight="false" outlineLevel="0" collapsed="false">
      <c r="A108" s="3" t="s">
        <v>154</v>
      </c>
      <c r="B108" s="3" t="s">
        <v>35</v>
      </c>
      <c r="C108" s="3" t="n">
        <v>59.157</v>
      </c>
      <c r="D108" s="3" t="n">
        <v>203.948</v>
      </c>
      <c r="E108" s="3" t="n">
        <v>48.958</v>
      </c>
      <c r="F108" s="3" t="n">
        <v>186.504</v>
      </c>
      <c r="G108" s="4" t="n">
        <v>1</v>
      </c>
      <c r="H108" s="3" t="n">
        <v>55</v>
      </c>
      <c r="I108" s="3" t="s">
        <v>36</v>
      </c>
      <c r="J108" s="3" t="n">
        <v>51.6</v>
      </c>
      <c r="K108" s="3" t="n">
        <f aca="false">E108-J108</f>
        <v>-2.642</v>
      </c>
      <c r="L108" s="3" t="n">
        <f aca="false">E108-M108</f>
        <v>48.958</v>
      </c>
      <c r="M108" s="3"/>
      <c r="N108" s="3"/>
      <c r="O108" s="3" t="n">
        <f aca="false">L108/5</f>
        <v>9.7916</v>
      </c>
      <c r="P108" s="10"/>
      <c r="Q108" s="10" t="n">
        <f aca="false">P108-R108</f>
        <v>0</v>
      </c>
      <c r="R108" s="10"/>
      <c r="S108" s="10"/>
      <c r="T108" s="3"/>
      <c r="U108" s="3" t="n">
        <f aca="false">(F108+N108+P108)/O108</f>
        <v>19.0473467053393</v>
      </c>
      <c r="V108" s="3" t="n">
        <f aca="false">(F108+N108)/O108</f>
        <v>19.0473467053393</v>
      </c>
      <c r="W108" s="3" t="n">
        <v>13.4682</v>
      </c>
      <c r="X108" s="3" t="n">
        <v>15.2026</v>
      </c>
      <c r="Y108" s="3" t="n">
        <v>25.4224</v>
      </c>
      <c r="Z108" s="3" t="n">
        <v>28.8686</v>
      </c>
      <c r="AA108" s="3" t="n">
        <v>17.8994</v>
      </c>
      <c r="AB108" s="3" t="n">
        <v>23.6544</v>
      </c>
      <c r="AC108" s="23" t="s">
        <v>137</v>
      </c>
      <c r="AD108" s="3" t="n">
        <f aca="false">ROUND(Q108*G108,0)</f>
        <v>0</v>
      </c>
      <c r="AE108" s="3" t="n">
        <f aca="false">ROUND(R108*G108,0)</f>
        <v>0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customFormat="false" ht="12.8" hidden="false" customHeight="false" outlineLevel="0" collapsed="false">
      <c r="A109" s="3" t="s">
        <v>155</v>
      </c>
      <c r="B109" s="3" t="s">
        <v>35</v>
      </c>
      <c r="C109" s="3" t="n">
        <v>131.736</v>
      </c>
      <c r="D109" s="3"/>
      <c r="E109" s="3" t="n">
        <v>17.795</v>
      </c>
      <c r="F109" s="3" t="n">
        <v>105.007</v>
      </c>
      <c r="G109" s="4" t="n">
        <v>1</v>
      </c>
      <c r="H109" s="3" t="n">
        <v>55</v>
      </c>
      <c r="I109" s="3" t="s">
        <v>36</v>
      </c>
      <c r="J109" s="3" t="n">
        <v>20</v>
      </c>
      <c r="K109" s="3" t="n">
        <f aca="false">E109-J109</f>
        <v>-2.205</v>
      </c>
      <c r="L109" s="3" t="n">
        <f aca="false">E109-M109</f>
        <v>17.795</v>
      </c>
      <c r="M109" s="3"/>
      <c r="N109" s="3"/>
      <c r="O109" s="3" t="n">
        <f aca="false">L109/5</f>
        <v>3.559</v>
      </c>
      <c r="P109" s="10"/>
      <c r="Q109" s="10" t="n">
        <f aca="false">P109-R109</f>
        <v>0</v>
      </c>
      <c r="R109" s="10"/>
      <c r="S109" s="10"/>
      <c r="T109" s="3"/>
      <c r="U109" s="3" t="n">
        <f aca="false">(F109+N109+P109)/O109</f>
        <v>29.5046361337454</v>
      </c>
      <c r="V109" s="3" t="n">
        <f aca="false">(F109+N109)/O109</f>
        <v>29.5046361337454</v>
      </c>
      <c r="W109" s="3" t="n">
        <v>3.4568</v>
      </c>
      <c r="X109" s="3" t="n">
        <v>4.4264</v>
      </c>
      <c r="Y109" s="3" t="n">
        <v>9.9546</v>
      </c>
      <c r="Z109" s="3" t="n">
        <v>11.6526</v>
      </c>
      <c r="AA109" s="3" t="n">
        <v>9.6514</v>
      </c>
      <c r="AB109" s="3" t="n">
        <v>9.6708</v>
      </c>
      <c r="AC109" s="28" t="s">
        <v>139</v>
      </c>
      <c r="AD109" s="3" t="n">
        <f aca="false">ROUND(Q109*G109,0)</f>
        <v>0</v>
      </c>
      <c r="AE109" s="3" t="n">
        <f aca="false">ROUND(R109*G109,0)</f>
        <v>0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customFormat="false" ht="12.8" hidden="false" customHeight="false" outlineLevel="0" collapsed="false">
      <c r="A110" s="17" t="s">
        <v>156</v>
      </c>
      <c r="B110" s="17" t="s">
        <v>35</v>
      </c>
      <c r="C110" s="17"/>
      <c r="D110" s="17"/>
      <c r="E110" s="17"/>
      <c r="F110" s="17"/>
      <c r="G110" s="18" t="n">
        <v>0</v>
      </c>
      <c r="H110" s="17" t="n">
        <v>60</v>
      </c>
      <c r="I110" s="17" t="s">
        <v>36</v>
      </c>
      <c r="J110" s="17"/>
      <c r="K110" s="17" t="n">
        <f aca="false">E110-J110</f>
        <v>0</v>
      </c>
      <c r="L110" s="17" t="n">
        <f aca="false">E110-M110</f>
        <v>0</v>
      </c>
      <c r="M110" s="17"/>
      <c r="N110" s="17"/>
      <c r="O110" s="17" t="n">
        <f aca="false">L110/5</f>
        <v>0</v>
      </c>
      <c r="P110" s="19"/>
      <c r="Q110" s="19"/>
      <c r="R110" s="19"/>
      <c r="S110" s="19"/>
      <c r="T110" s="17"/>
      <c r="U110" s="17" t="e">
        <f aca="false">(F110+N110+P110)/O110</f>
        <v>#DIV/0!</v>
      </c>
      <c r="V110" s="17" t="e">
        <f aca="false">(F110+N110)/O110</f>
        <v>#DIV/0!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0</v>
      </c>
      <c r="AC110" s="17" t="s">
        <v>57</v>
      </c>
      <c r="AD110" s="17" t="n">
        <f aca="false">ROUND(Q110*G110,0)</f>
        <v>0</v>
      </c>
      <c r="AE110" s="17" t="n">
        <f aca="false">ROUND(R110*G110,0)</f>
        <v>0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customFormat="false" ht="12.8" hidden="false" customHeight="false" outlineLevel="0" collapsed="false">
      <c r="A111" s="14" t="s">
        <v>157</v>
      </c>
      <c r="B111" s="14" t="s">
        <v>42</v>
      </c>
      <c r="C111" s="14"/>
      <c r="D111" s="14" t="n">
        <v>570</v>
      </c>
      <c r="E111" s="14" t="n">
        <v>350</v>
      </c>
      <c r="F111" s="14"/>
      <c r="G111" s="15" t="n">
        <v>0</v>
      </c>
      <c r="H111" s="14" t="e">
        <f aca="false">#N/A</f>
        <v>#N/A</v>
      </c>
      <c r="I111" s="14" t="s">
        <v>43</v>
      </c>
      <c r="J111" s="14" t="n">
        <v>350</v>
      </c>
      <c r="K111" s="14" t="n">
        <f aca="false">E111-J111</f>
        <v>0</v>
      </c>
      <c r="L111" s="14" t="n">
        <f aca="false">E111-M111</f>
        <v>0</v>
      </c>
      <c r="M111" s="14" t="n">
        <v>350</v>
      </c>
      <c r="N111" s="14"/>
      <c r="O111" s="14" t="n">
        <f aca="false">L111/5</f>
        <v>0</v>
      </c>
      <c r="P111" s="16"/>
      <c r="Q111" s="16"/>
      <c r="R111" s="16"/>
      <c r="S111" s="16"/>
      <c r="T111" s="14"/>
      <c r="U111" s="14" t="e">
        <f aca="false">(F111+N111+P111)/O111</f>
        <v>#DIV/0!</v>
      </c>
      <c r="V111" s="14" t="e">
        <f aca="false">(F111+N111)/O111</f>
        <v>#DIV/0!</v>
      </c>
      <c r="W111" s="14" t="n">
        <v>0</v>
      </c>
      <c r="X111" s="14" t="n">
        <v>0</v>
      </c>
      <c r="Y111" s="14" t="n">
        <v>0</v>
      </c>
      <c r="Z111" s="14" t="n">
        <v>0</v>
      </c>
      <c r="AA111" s="14" t="n">
        <v>0</v>
      </c>
      <c r="AB111" s="14" t="n">
        <v>0</v>
      </c>
      <c r="AC111" s="14"/>
      <c r="AD111" s="14" t="n">
        <f aca="false">ROUND(Q111*G111,0)</f>
        <v>0</v>
      </c>
      <c r="AE111" s="14" t="n">
        <f aca="false">ROUND(R111*G111,0)</f>
        <v>0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customFormat="false" ht="12.8" hidden="false" customHeight="false" outlineLevel="0" collapsed="false">
      <c r="A112" s="14" t="s">
        <v>158</v>
      </c>
      <c r="B112" s="14" t="s">
        <v>42</v>
      </c>
      <c r="C112" s="14"/>
      <c r="D112" s="14" t="n">
        <v>580</v>
      </c>
      <c r="E112" s="14" t="n">
        <v>220</v>
      </c>
      <c r="F112" s="14"/>
      <c r="G112" s="15" t="n">
        <v>0</v>
      </c>
      <c r="H112" s="14" t="e">
        <f aca="false">#N/A</f>
        <v>#N/A</v>
      </c>
      <c r="I112" s="14" t="s">
        <v>43</v>
      </c>
      <c r="J112" s="14" t="n">
        <v>220</v>
      </c>
      <c r="K112" s="14" t="n">
        <f aca="false">E112-J112</f>
        <v>0</v>
      </c>
      <c r="L112" s="14" t="n">
        <f aca="false">E112-M112</f>
        <v>0</v>
      </c>
      <c r="M112" s="14" t="n">
        <v>220</v>
      </c>
      <c r="N112" s="14"/>
      <c r="O112" s="14" t="n">
        <f aca="false">L112/5</f>
        <v>0</v>
      </c>
      <c r="P112" s="16"/>
      <c r="Q112" s="16"/>
      <c r="R112" s="16"/>
      <c r="S112" s="16"/>
      <c r="T112" s="14"/>
      <c r="U112" s="14" t="e">
        <f aca="false">(F112+N112+P112)/O112</f>
        <v>#DIV/0!</v>
      </c>
      <c r="V112" s="14" t="e">
        <f aca="false">(F112+N112)/O112</f>
        <v>#DIV/0!</v>
      </c>
      <c r="W112" s="14" t="n">
        <v>0</v>
      </c>
      <c r="X112" s="14" t="n">
        <v>0</v>
      </c>
      <c r="Y112" s="14" t="n">
        <v>0</v>
      </c>
      <c r="Z112" s="14" t="n">
        <v>0</v>
      </c>
      <c r="AA112" s="14" t="n">
        <v>0</v>
      </c>
      <c r="AB112" s="14" t="n">
        <v>0</v>
      </c>
      <c r="AC112" s="14"/>
      <c r="AD112" s="14" t="n">
        <f aca="false">ROUND(Q112*G112,0)</f>
        <v>0</v>
      </c>
      <c r="AE112" s="14" t="n">
        <f aca="false">ROUND(R112*G112,0)</f>
        <v>0</v>
      </c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customFormat="false" ht="12.8" hidden="false" customHeight="false" outlineLevel="0" collapsed="false">
      <c r="A113" s="14" t="s">
        <v>159</v>
      </c>
      <c r="B113" s="14" t="s">
        <v>42</v>
      </c>
      <c r="C113" s="14"/>
      <c r="D113" s="14" t="n">
        <v>582</v>
      </c>
      <c r="E113" s="14" t="n">
        <v>222</v>
      </c>
      <c r="F113" s="14"/>
      <c r="G113" s="15" t="n">
        <v>0</v>
      </c>
      <c r="H113" s="14" t="e">
        <f aca="false">#N/A</f>
        <v>#N/A</v>
      </c>
      <c r="I113" s="14" t="s">
        <v>43</v>
      </c>
      <c r="J113" s="14" t="n">
        <v>222</v>
      </c>
      <c r="K113" s="14" t="n">
        <f aca="false">E113-J113</f>
        <v>0</v>
      </c>
      <c r="L113" s="14" t="n">
        <f aca="false">E113-M113</f>
        <v>0</v>
      </c>
      <c r="M113" s="14" t="n">
        <v>222</v>
      </c>
      <c r="N113" s="14"/>
      <c r="O113" s="14" t="n">
        <f aca="false">L113/5</f>
        <v>0</v>
      </c>
      <c r="P113" s="16"/>
      <c r="Q113" s="16"/>
      <c r="R113" s="16"/>
      <c r="S113" s="16"/>
      <c r="T113" s="14"/>
      <c r="U113" s="14" t="e">
        <f aca="false">(F113+N113+P113)/O113</f>
        <v>#DIV/0!</v>
      </c>
      <c r="V113" s="14" t="e">
        <f aca="false">(F113+N113)/O113</f>
        <v>#DIV/0!</v>
      </c>
      <c r="W113" s="14" t="n">
        <v>0</v>
      </c>
      <c r="X113" s="14" t="n">
        <v>0</v>
      </c>
      <c r="Y113" s="14" t="n">
        <v>0</v>
      </c>
      <c r="Z113" s="14" t="n">
        <v>0</v>
      </c>
      <c r="AA113" s="14" t="n">
        <v>0</v>
      </c>
      <c r="AB113" s="14" t="n">
        <v>0</v>
      </c>
      <c r="AC113" s="14"/>
      <c r="AD113" s="14" t="n">
        <f aca="false">ROUND(Q113*G113,0)</f>
        <v>0</v>
      </c>
      <c r="AE113" s="14" t="n">
        <f aca="false">ROUND(R113*G113,0)</f>
        <v>0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customFormat="false" ht="12.8" hidden="false" customHeight="false" outlineLevel="0" collapsed="false">
      <c r="A114" s="3" t="s">
        <v>160</v>
      </c>
      <c r="B114" s="3" t="s">
        <v>42</v>
      </c>
      <c r="C114" s="3" t="n">
        <v>71</v>
      </c>
      <c r="D114" s="3" t="n">
        <v>144</v>
      </c>
      <c r="E114" s="3" t="n">
        <v>74</v>
      </c>
      <c r="F114" s="3" t="n">
        <v>108</v>
      </c>
      <c r="G114" s="4" t="n">
        <v>0.3</v>
      </c>
      <c r="H114" s="3" t="n">
        <v>40</v>
      </c>
      <c r="I114" s="3" t="s">
        <v>36</v>
      </c>
      <c r="J114" s="3" t="n">
        <v>82</v>
      </c>
      <c r="K114" s="3" t="n">
        <f aca="false">E114-J114</f>
        <v>-8</v>
      </c>
      <c r="L114" s="3" t="n">
        <f aca="false">E114-M114</f>
        <v>74</v>
      </c>
      <c r="M114" s="3"/>
      <c r="N114" s="3" t="n">
        <v>14.6</v>
      </c>
      <c r="O114" s="3" t="n">
        <f aca="false">L114/5</f>
        <v>14.8</v>
      </c>
      <c r="P114" s="10" t="n">
        <f aca="false">10.4*O114-N114-F114</f>
        <v>31.32</v>
      </c>
      <c r="Q114" s="10" t="n">
        <f aca="false">P114-R114</f>
        <v>31.32</v>
      </c>
      <c r="R114" s="10"/>
      <c r="S114" s="10"/>
      <c r="T114" s="3"/>
      <c r="U114" s="3" t="n">
        <f aca="false">(F114+N114+P114)/O114</f>
        <v>10.4</v>
      </c>
      <c r="V114" s="3" t="n">
        <f aca="false">(F114+N114)/O114</f>
        <v>8.28378378378378</v>
      </c>
      <c r="W114" s="3" t="n">
        <v>17.2</v>
      </c>
      <c r="X114" s="3" t="n">
        <v>18.8</v>
      </c>
      <c r="Y114" s="3" t="n">
        <v>18.4</v>
      </c>
      <c r="Z114" s="3" t="n">
        <v>20.4</v>
      </c>
      <c r="AA114" s="3" t="n">
        <v>12</v>
      </c>
      <c r="AB114" s="3" t="n">
        <v>11.6</v>
      </c>
      <c r="AC114" s="3"/>
      <c r="AD114" s="3" t="n">
        <f aca="false">ROUND(Q114*G114,0)</f>
        <v>9</v>
      </c>
      <c r="AE114" s="3" t="n">
        <f aca="false">ROUND(R114*G114,0)</f>
        <v>0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customFormat="false" ht="12.8" hidden="false" customHeight="false" outlineLevel="0" collapsed="false">
      <c r="A115" s="3" t="s">
        <v>161</v>
      </c>
      <c r="B115" s="3" t="s">
        <v>42</v>
      </c>
      <c r="C115" s="3" t="n">
        <v>53</v>
      </c>
      <c r="D115" s="3" t="n">
        <v>132</v>
      </c>
      <c r="E115" s="3" t="n">
        <v>62</v>
      </c>
      <c r="F115" s="3" t="n">
        <v>96</v>
      </c>
      <c r="G115" s="4" t="n">
        <v>0.3</v>
      </c>
      <c r="H115" s="3" t="n">
        <v>40</v>
      </c>
      <c r="I115" s="3" t="s">
        <v>36</v>
      </c>
      <c r="J115" s="3" t="n">
        <v>70</v>
      </c>
      <c r="K115" s="3" t="n">
        <f aca="false">E115-J115</f>
        <v>-8</v>
      </c>
      <c r="L115" s="3" t="n">
        <f aca="false">E115-M115</f>
        <v>62</v>
      </c>
      <c r="M115" s="3"/>
      <c r="N115" s="3"/>
      <c r="O115" s="3" t="n">
        <f aca="false">L115/5</f>
        <v>12.4</v>
      </c>
      <c r="P115" s="10" t="n">
        <f aca="false">10.4*O115-N115-F115</f>
        <v>32.96</v>
      </c>
      <c r="Q115" s="10" t="n">
        <f aca="false">P115-R115</f>
        <v>32.96</v>
      </c>
      <c r="R115" s="10"/>
      <c r="S115" s="10"/>
      <c r="T115" s="3"/>
      <c r="U115" s="3" t="n">
        <f aca="false">(F115+N115+P115)/O115</f>
        <v>10.4</v>
      </c>
      <c r="V115" s="3" t="n">
        <f aca="false">(F115+N115)/O115</f>
        <v>7.74193548387097</v>
      </c>
      <c r="W115" s="3" t="n">
        <v>13.8</v>
      </c>
      <c r="X115" s="3" t="n">
        <v>16.4</v>
      </c>
      <c r="Y115" s="3" t="n">
        <v>15.8</v>
      </c>
      <c r="Z115" s="3" t="n">
        <v>16.8</v>
      </c>
      <c r="AA115" s="3" t="n">
        <v>15.2</v>
      </c>
      <c r="AB115" s="3" t="n">
        <v>15.2</v>
      </c>
      <c r="AC115" s="3"/>
      <c r="AD115" s="3" t="n">
        <f aca="false">ROUND(Q115*G115,0)</f>
        <v>10</v>
      </c>
      <c r="AE115" s="3" t="n">
        <f aca="false">ROUND(R115*G115,0)</f>
        <v>0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customFormat="false" ht="12.8" hidden="false" customHeight="false" outlineLevel="0" collapsed="false">
      <c r="A116" s="3" t="s">
        <v>162</v>
      </c>
      <c r="B116" s="3" t="s">
        <v>35</v>
      </c>
      <c r="C116" s="3"/>
      <c r="D116" s="3" t="n">
        <v>31.372</v>
      </c>
      <c r="E116" s="3" t="n">
        <v>1.301</v>
      </c>
      <c r="F116" s="3" t="n">
        <v>30.071</v>
      </c>
      <c r="G116" s="4" t="n">
        <v>1</v>
      </c>
      <c r="H116" s="3" t="n">
        <v>45</v>
      </c>
      <c r="I116" s="3" t="s">
        <v>36</v>
      </c>
      <c r="J116" s="3" t="n">
        <v>1.3</v>
      </c>
      <c r="K116" s="3" t="n">
        <f aca="false">E116-J116</f>
        <v>0.00099999999999989</v>
      </c>
      <c r="L116" s="3" t="n">
        <f aca="false">E116-M116</f>
        <v>1.301</v>
      </c>
      <c r="M116" s="3"/>
      <c r="N116" s="3"/>
      <c r="O116" s="3" t="n">
        <f aca="false">L116/5</f>
        <v>0.2602</v>
      </c>
      <c r="P116" s="10"/>
      <c r="Q116" s="10" t="n">
        <f aca="false">P116-R116</f>
        <v>0</v>
      </c>
      <c r="R116" s="10"/>
      <c r="S116" s="10"/>
      <c r="T116" s="3"/>
      <c r="U116" s="3" t="n">
        <f aca="false">(F116+N116+P116)/O116</f>
        <v>115.568793235972</v>
      </c>
      <c r="V116" s="3" t="n">
        <f aca="false">(F116+N116)/O116</f>
        <v>115.568793235972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s">
        <v>143</v>
      </c>
      <c r="AD116" s="3" t="n">
        <f aca="false">ROUND(Q116*G116,0)</f>
        <v>0</v>
      </c>
      <c r="AE116" s="3" t="n">
        <f aca="false">ROUND(R116*G116,0)</f>
        <v>0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</sheetData>
  <autoFilter ref="A3:AD49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2024-10-23T12:36:42Z</dcterms:created>
  <dc:creator>openpyxl</dc:creator>
  <dc:description/>
  <dc:language>ru-RU</dc:language>
  <cp:lastModifiedBy/>
  <dcterms:modified xsi:type="dcterms:W3CDTF">2024-10-24T10:57:28Z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