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definedNames>
    <definedName function="false" hidden="true" localSheetId="0" name="_xlnm._FilterDatabase" vbProcedure="false">Sheet!$A$3:$AB$487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<sst xmlns="http://schemas.openxmlformats.org/spreadsheetml/2006/main" count="356" uniqueCount="137">
  <si>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</si>
  <si>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</si>
  <si>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</si>
  <si>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</si>
  <si>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</si>
  <si>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</si>
  <si>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</si>
  <si>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</si>
  <si>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</si>
  <si>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</si>
  <si>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</si>
  <si>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</si>
  <si>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</si>
  <si>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</si>
  <si>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</si>
  <si>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заказ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</si>
  <si>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</si>
  <si>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</si>
  <si>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</si>
  <si>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</si>
  <si>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</si>
  <si>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</si>
  <si>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</si>
  <si>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21,10,</t>
  </si>
  <si>
    <t xml:space="preserve">23,10,</t>
  </si>
  <si>
    <t xml:space="preserve">26,10,</t>
  </si>
  <si>
    <t xml:space="preserve">17,10,</t>
  </si>
  <si>
    <t xml:space="preserve">16,10,</t>
  </si>
  <si>
    <t xml:space="preserve">10,10,</t>
  </si>
  <si>
    <t xml:space="preserve">09,10,</t>
  </si>
  <si>
    <t xml:space="preserve">03,10,</t>
  </si>
  <si>
    <t xml:space="preserve">02,10,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</si>
  <si>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</si>
  <si>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</si>
  <si>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</si>
  <si>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</si>
  <si>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</si>
  <si>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</si>
  <si>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</si>
  <si>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</si>
  <si>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шт</t>
  </si>
  <si>
    <t xml:space="preserve"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</si>
  <si>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</si>
  <si>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</si>
  <si>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</si>
  <si>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</si>
  <si>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</si>
  <si>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</si>
  <si>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</si>
  <si>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</si>
  <si>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</si>
  <si>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</si>
  <si>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</si>
  <si>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ТМА октябрь / новинка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</si>
  <si>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</si>
  <si>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</si>
  <si>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</si>
  <si>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</si>
  <si>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</si>
  <si>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</si>
  <si>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</si>
  <si>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</si>
  <si>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</si>
  <si>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</si>
  <si>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</si>
  <si>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</si>
  <si>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</si>
  <si>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</si>
  <si>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</si>
  <si>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</si>
  <si>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</si>
  <si>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</si>
  <si>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</si>
  <si>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</si>
  <si>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</si>
  <si>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</si>
  <si>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</si>
  <si>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</si>
  <si>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</si>
  <si>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</si>
  <si>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</si>
  <si>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</si>
  <si>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</si>
  <si>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</si>
  <si>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</si>
  <si>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</si>
  <si>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</si>
  <si>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</si>
  <si>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</si>
  <si>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</si>
  <si>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</si>
  <si>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</si>
  <si>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</si>
  <si>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</si>
  <si>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</si>
  <si>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</si>
  <si>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</si>
  <si>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</si>
  <si>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</si>
  <si>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</si>
  <si>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</si>
  <si>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</si>
  <si>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</si>
  <si>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</si>
  <si>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</si>
  <si>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</si>
  <si>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</si>
  <si>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нет в блаке / 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</si>
  <si>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</si>
  <si>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</si>
  <si>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11,10,24 появилась в бланке</t>
  </si>
  <si>
    <t xml:space="preserve"> 422  Деликатесы Бекон Балыкбургский ТМ Баварушка  0,15 кг.ПОКОМ</t>
  </si>
  <si>
    <t xml:space="preserve">нет в бланке</t>
  </si>
  <si>
    <t xml:space="preserve"> 427  Колбаса Филедворская ТМ Стародворье в оболочке полиамид. ВЕС ПОКОМ</t>
  </si>
  <si>
    <t xml:space="preserve"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</si>
  <si>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</si>
  <si>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</si>
  <si>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</si>
  <si>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</si>
  <si>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</si>
  <si>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</si>
  <si>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</si>
  <si>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</si>
  <si>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</si>
  <si>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не в матрице</t>
  </si>
  <si>
    <t xml:space="preserve">вывод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</si>
  <si>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</si>
  <si>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</si>
  <si>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</si>
  <si>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</si>
  <si>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</si>
  <si>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</si>
  <si>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</si>
  <si>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</si>
  <si>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</si>
  <si>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</si>
  <si>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501 Сосиски Филейские по-ганноверски ТМ Вязанка.в оболочке амицел в м.г.с ВЕС. ПОКОМ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</si>
</sst>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9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3D69B"/>
      </patternFill>
    </fill>
    <fill>
      <patternFill patternType="solid">
        <fgColor rgb="FF758CE0"/>
        <bgColor rgb="FF969696"/>
      </patternFill>
    </fill>
    <fill>
      <patternFill patternType="solid">
        <fgColor theme="4" tint="0.5999"/>
        <bgColor rgb="FF99CCFF"/>
      </patternFill>
    </fill>
    <fill>
      <patternFill patternType="solid">
        <fgColor theme="0" tint="-0.15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theme="6" tint="0.3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dxfs count="11">
    <dxf>
      <fill>
        <patternFill patternType="solid">
          <fgColor rgb="FF808080"/>
          <bgColor rgb="FF000000"/>
        </patternFill>
      </fill>
    </dxf>
    <dxf>
      <fill>
        <patternFill patternType="solid">
          <fgColor rgb="FFB9CDE5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 patternType="solid">
          <fgColor rgb="FFD99694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4C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758CE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48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Q4" activeCellId="0" sqref="Q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60"/>
    <col collapsed="false" customWidth="true" hidden="false" outlineLevel="0" max="2" min="2" style="1" width="3.86"/>
    <col collapsed="false" customWidth="true" hidden="false" outlineLevel="0" max="6" min="3" style="1" width="6.43"/>
    <col collapsed="false" customWidth="true" hidden="false" outlineLevel="0" max="7" min="7" style="2" width="5"/>
    <col collapsed="false" customWidth="true" hidden="false" outlineLevel="0" max="8" min="8" style="1" width="5"/>
    <col collapsed="false" customWidth="true" hidden="false" outlineLevel="0" max="9" min="9" style="1" width="12.71"/>
    <col collapsed="false" customWidth="true" hidden="false" outlineLevel="0" max="10" min="10" style="1" width="7"/>
    <col collapsed="false" customWidth="true" hidden="false" outlineLevel="0" max="11" min="11" style="1" width="7.42"/>
    <col collapsed="false" customWidth="true" hidden="false" outlineLevel="0" max="17" min="12" style="1" width="6.43"/>
    <col collapsed="false" customWidth="true" hidden="false" outlineLevel="0" max="18" min="18" style="1" width="21.57"/>
    <col collapsed="false" customWidth="true" hidden="false" outlineLevel="0" max="20" min="19" style="1" width="5.29"/>
    <col collapsed="false" customWidth="true" hidden="false" outlineLevel="0" max="26" min="21" style="1" width="5.86"/>
    <col collapsed="false" customWidth="true" hidden="false" outlineLevel="0" max="27" min="27" style="1" width="30.85"/>
    <col collapsed="false" customWidth="true" hidden="false" outlineLevel="0" max="49" min="28" style="1" width="8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customFormat="false" ht="15" hidden="false" customHeight="false" outlineLevel="0" collapsed="false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7" t="s">
        <v>15</v>
      </c>
      <c r="Q3" s="8" t="s">
        <v>16</v>
      </c>
      <c r="R3" s="8" t="s">
        <v>17</v>
      </c>
      <c r="S3" s="5" t="s">
        <v>18</v>
      </c>
      <c r="T3" s="5" t="s">
        <v>19</v>
      </c>
      <c r="U3" s="5" t="s">
        <v>20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21</v>
      </c>
      <c r="AB3" s="5" t="s">
        <v>22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 t="s">
        <v>25</v>
      </c>
      <c r="Q4" s="3"/>
      <c r="R4" s="3"/>
      <c r="S4" s="3"/>
      <c r="T4" s="3"/>
      <c r="U4" s="3" t="s">
        <v>26</v>
      </c>
      <c r="V4" s="3" t="s">
        <v>27</v>
      </c>
      <c r="W4" s="3" t="s">
        <v>28</v>
      </c>
      <c r="X4" s="3" t="s">
        <v>29</v>
      </c>
      <c r="Y4" s="3" t="s">
        <v>30</v>
      </c>
      <c r="Z4" s="3" t="s">
        <v>31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customFormat="false" ht="15" hidden="false" customHeight="false" outlineLevel="0" collapsed="false">
      <c r="A5" s="3"/>
      <c r="B5" s="3"/>
      <c r="C5" s="3"/>
      <c r="D5" s="3"/>
      <c r="E5" s="9" t="n">
        <f aca="false">SUM(E6:E487)</f>
        <v>16469.951</v>
      </c>
      <c r="F5" s="9" t="n">
        <f aca="false">SUM(F6:F487)</f>
        <v>17217.549</v>
      </c>
      <c r="G5" s="4"/>
      <c r="H5" s="3"/>
      <c r="I5" s="3"/>
      <c r="J5" s="9" t="n">
        <f aca="false">SUM(J6:J487)</f>
        <v>38497.551</v>
      </c>
      <c r="K5" s="9" t="n">
        <f aca="false">SUM(K6:K487)</f>
        <v>-22027.6</v>
      </c>
      <c r="L5" s="9" t="n">
        <f aca="false">SUM(L6:L487)</f>
        <v>13479.591</v>
      </c>
      <c r="M5" s="9" t="n">
        <f aca="false">SUM(M6:M487)</f>
        <v>2990.36</v>
      </c>
      <c r="N5" s="9" t="n">
        <f aca="false">SUM(N6:N487)</f>
        <v>3978.07746</v>
      </c>
      <c r="O5" s="9" t="n">
        <f aca="false">SUM(O6:O487)</f>
        <v>2695.9182</v>
      </c>
      <c r="P5" s="9" t="n">
        <f aca="false">SUM(P6:P487)</f>
        <v>7120.69646</v>
      </c>
      <c r="Q5" s="9" t="n">
        <f aca="false">SUM(Q6:Q487)</f>
        <v>0</v>
      </c>
      <c r="R5" s="3"/>
      <c r="S5" s="3"/>
      <c r="T5" s="3"/>
      <c r="U5" s="9" t="n">
        <f aca="false">SUM(U6:U487)</f>
        <v>2770.3208</v>
      </c>
      <c r="V5" s="9" t="n">
        <f aca="false">SUM(V6:V487)</f>
        <v>3016.1462</v>
      </c>
      <c r="W5" s="9" t="n">
        <f aca="false">SUM(W6:W487)</f>
        <v>2975.8344</v>
      </c>
      <c r="X5" s="9" t="n">
        <f aca="false">SUM(X6:X487)</f>
        <v>3298.0772</v>
      </c>
      <c r="Y5" s="9" t="n">
        <f aca="false">SUM(Y6:Y487)</f>
        <v>3403.8132</v>
      </c>
      <c r="Z5" s="9" t="n">
        <f aca="false">SUM(Z6:Z487)</f>
        <v>3180.7216</v>
      </c>
      <c r="AA5" s="3"/>
      <c r="AB5" s="9" t="n">
        <f aca="false">SUM(AB6:AB487)</f>
        <v>6457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customFormat="false" ht="12.8" hidden="false" customHeight="false" outlineLevel="0" collapsed="false">
      <c r="A6" s="3" t="s">
        <v>32</v>
      </c>
      <c r="B6" s="3" t="s">
        <v>33</v>
      </c>
      <c r="C6" s="3" t="n">
        <v>82.376</v>
      </c>
      <c r="D6" s="3" t="n">
        <v>91.834</v>
      </c>
      <c r="E6" s="3" t="n">
        <v>95.31</v>
      </c>
      <c r="F6" s="3" t="n">
        <v>70.372</v>
      </c>
      <c r="G6" s="4" t="n">
        <v>1</v>
      </c>
      <c r="H6" s="3" t="n">
        <v>50</v>
      </c>
      <c r="I6" s="3" t="s">
        <v>34</v>
      </c>
      <c r="J6" s="3" t="n">
        <v>90</v>
      </c>
      <c r="K6" s="3" t="n">
        <f aca="false">E6-J6</f>
        <v>5.31</v>
      </c>
      <c r="L6" s="3" t="n">
        <f aca="false">E6-M6</f>
        <v>86.678</v>
      </c>
      <c r="M6" s="3" t="n">
        <v>8.632</v>
      </c>
      <c r="N6" s="3" t="n">
        <v>64.2412000000001</v>
      </c>
      <c r="O6" s="3" t="n">
        <f aca="false">L6/5</f>
        <v>17.3356</v>
      </c>
      <c r="P6" s="10" t="n">
        <f aca="false">10.4*O6-N6-F6</f>
        <v>45.6770399999999</v>
      </c>
      <c r="Q6" s="10"/>
      <c r="R6" s="3"/>
      <c r="S6" s="3" t="n">
        <f aca="false">(F6+N6+P6)/O6</f>
        <v>10.4</v>
      </c>
      <c r="T6" s="3" t="n">
        <f aca="false">(F6+N6)/O6</f>
        <v>7.76513071367591</v>
      </c>
      <c r="U6" s="3" t="n">
        <v>17.0992</v>
      </c>
      <c r="V6" s="3" t="n">
        <v>12.3732</v>
      </c>
      <c r="W6" s="3" t="n">
        <v>18.2178</v>
      </c>
      <c r="X6" s="3" t="n">
        <v>21.2302</v>
      </c>
      <c r="Y6" s="3" t="n">
        <v>19.318</v>
      </c>
      <c r="Z6" s="3" t="n">
        <v>20.3952</v>
      </c>
      <c r="AA6" s="3"/>
      <c r="AB6" s="3" t="n">
        <f aca="false">ROUND(P6*G6,0)</f>
        <v>46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customFormat="false" ht="15" hidden="false" customHeight="false" outlineLevel="0" collapsed="false">
      <c r="A7" s="3" t="s">
        <v>35</v>
      </c>
      <c r="B7" s="3" t="s">
        <v>33</v>
      </c>
      <c r="C7" s="3" t="n">
        <v>176.223</v>
      </c>
      <c r="D7" s="3" t="n">
        <v>356.54</v>
      </c>
      <c r="E7" s="3" t="n">
        <v>183.143</v>
      </c>
      <c r="F7" s="3" t="n">
        <v>303.534</v>
      </c>
      <c r="G7" s="4" t="n">
        <v>1</v>
      </c>
      <c r="H7" s="3" t="n">
        <v>45</v>
      </c>
      <c r="I7" s="3" t="s">
        <v>34</v>
      </c>
      <c r="J7" s="3" t="n">
        <v>212.5</v>
      </c>
      <c r="K7" s="3" t="n">
        <f aca="false">E7-J7</f>
        <v>-29.357</v>
      </c>
      <c r="L7" s="3" t="n">
        <f aca="false">E7-M7</f>
        <v>57.77</v>
      </c>
      <c r="M7" s="3" t="n">
        <v>125.373</v>
      </c>
      <c r="N7" s="3"/>
      <c r="O7" s="3" t="n">
        <f aca="false">L7/5</f>
        <v>11.554</v>
      </c>
      <c r="P7" s="10"/>
      <c r="Q7" s="10"/>
      <c r="R7" s="3"/>
      <c r="S7" s="3" t="n">
        <f aca="false">(F7+N7+P7)/O7</f>
        <v>26.2709018521724</v>
      </c>
      <c r="T7" s="3" t="n">
        <f aca="false">(F7+N7)/O7</f>
        <v>26.2709018521724</v>
      </c>
      <c r="U7" s="3" t="n">
        <v>32.192</v>
      </c>
      <c r="V7" s="3" t="n">
        <v>47.855</v>
      </c>
      <c r="W7" s="3" t="n">
        <v>34.7656</v>
      </c>
      <c r="X7" s="3" t="n">
        <v>50.1712</v>
      </c>
      <c r="Y7" s="3" t="n">
        <v>24.036</v>
      </c>
      <c r="Z7" s="3" t="n">
        <v>12.2376</v>
      </c>
      <c r="AA7" s="3"/>
      <c r="AB7" s="3" t="n">
        <f aca="false">ROUND(P7*G7,0)</f>
        <v>0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customFormat="false" ht="15" hidden="false" customHeight="false" outlineLevel="0" collapsed="false">
      <c r="A8" s="11" t="s">
        <v>36</v>
      </c>
      <c r="B8" s="11" t="s">
        <v>33</v>
      </c>
      <c r="C8" s="11" t="n">
        <v>239.803</v>
      </c>
      <c r="D8" s="11" t="n">
        <v>698.405</v>
      </c>
      <c r="E8" s="11" t="n">
        <v>593.82</v>
      </c>
      <c r="F8" s="11" t="n">
        <v>238.27</v>
      </c>
      <c r="G8" s="12" t="n">
        <v>1</v>
      </c>
      <c r="H8" s="11" t="n">
        <v>45</v>
      </c>
      <c r="I8" s="11" t="s">
        <v>34</v>
      </c>
      <c r="J8" s="11" t="n">
        <v>537.8</v>
      </c>
      <c r="K8" s="11" t="n">
        <f aca="false">E8-J8</f>
        <v>56.0200000000001</v>
      </c>
      <c r="L8" s="11" t="n">
        <f aca="false">E8-M8</f>
        <v>347.756</v>
      </c>
      <c r="M8" s="11" t="n">
        <v>246.064</v>
      </c>
      <c r="N8" s="11"/>
      <c r="O8" s="11" t="n">
        <f aca="false">L8/5</f>
        <v>69.5512</v>
      </c>
      <c r="P8" s="13" t="n">
        <f aca="false">8*O8-N8-F8</f>
        <v>318.1396</v>
      </c>
      <c r="Q8" s="13"/>
      <c r="R8" s="11"/>
      <c r="S8" s="11" t="n">
        <f aca="false">(F8+N8+P8)/O8</f>
        <v>8</v>
      </c>
      <c r="T8" s="11" t="n">
        <f aca="false">(F8+N8)/O8</f>
        <v>3.42582155304294</v>
      </c>
      <c r="U8" s="11" t="n">
        <v>42.4528</v>
      </c>
      <c r="V8" s="11" t="n">
        <v>82.4684</v>
      </c>
      <c r="W8" s="11" t="n">
        <v>76.8602</v>
      </c>
      <c r="X8" s="11" t="n">
        <v>100.1916</v>
      </c>
      <c r="Y8" s="11" t="n">
        <v>85.3478</v>
      </c>
      <c r="Z8" s="11" t="n">
        <v>70.0848</v>
      </c>
      <c r="AA8" s="11" t="s">
        <v>37</v>
      </c>
      <c r="AB8" s="11" t="n">
        <f aca="false">ROUND(P8*G8,0)</f>
        <v>318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customFormat="false" ht="12.8" hidden="false" customHeight="false" outlineLevel="0" collapsed="false">
      <c r="A9" s="3" t="s">
        <v>38</v>
      </c>
      <c r="B9" s="3" t="s">
        <v>33</v>
      </c>
      <c r="C9" s="3" t="n">
        <v>162.848</v>
      </c>
      <c r="D9" s="3" t="n">
        <v>81.232</v>
      </c>
      <c r="E9" s="3" t="n">
        <v>98.391</v>
      </c>
      <c r="F9" s="3" t="n">
        <v>126.855</v>
      </c>
      <c r="G9" s="4" t="n">
        <v>1</v>
      </c>
      <c r="H9" s="3" t="n">
        <v>40</v>
      </c>
      <c r="I9" s="3" t="s">
        <v>34</v>
      </c>
      <c r="J9" s="3" t="n">
        <v>123.944</v>
      </c>
      <c r="K9" s="3" t="n">
        <f aca="false">E9-J9</f>
        <v>-25.553</v>
      </c>
      <c r="L9" s="3" t="n">
        <f aca="false">E9-M9</f>
        <v>98.391</v>
      </c>
      <c r="M9" s="3"/>
      <c r="N9" s="3" t="n">
        <v>37.6744</v>
      </c>
      <c r="O9" s="3" t="n">
        <f aca="false">L9/5</f>
        <v>19.6782</v>
      </c>
      <c r="P9" s="10" t="n">
        <f aca="false">10.4*O9-N9-F9</f>
        <v>40.12388</v>
      </c>
      <c r="Q9" s="10"/>
      <c r="R9" s="3"/>
      <c r="S9" s="3" t="n">
        <f aca="false">(F9+N9+P9)/O9</f>
        <v>10.4</v>
      </c>
      <c r="T9" s="3" t="n">
        <f aca="false">(F9+N9)/O9</f>
        <v>8.36099846530679</v>
      </c>
      <c r="U9" s="3" t="n">
        <v>19.3814</v>
      </c>
      <c r="V9" s="3" t="n">
        <v>20.707</v>
      </c>
      <c r="W9" s="3" t="n">
        <v>15.8442</v>
      </c>
      <c r="X9" s="3" t="n">
        <v>11.882</v>
      </c>
      <c r="Y9" s="3" t="n">
        <v>24.4318</v>
      </c>
      <c r="Z9" s="3" t="n">
        <v>29.0864</v>
      </c>
      <c r="AA9" s="3"/>
      <c r="AB9" s="3" t="n">
        <f aca="false">ROUND(P9*G9,0)</f>
        <v>40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customFormat="false" ht="15" hidden="false" customHeight="false" outlineLevel="0" collapsed="false">
      <c r="A10" s="14" t="s">
        <v>39</v>
      </c>
      <c r="B10" s="14" t="s">
        <v>40</v>
      </c>
      <c r="C10" s="14"/>
      <c r="D10" s="14"/>
      <c r="E10" s="14"/>
      <c r="F10" s="14"/>
      <c r="G10" s="15" t="n">
        <v>0</v>
      </c>
      <c r="H10" s="14" t="n">
        <v>45</v>
      </c>
      <c r="I10" s="14" t="s">
        <v>34</v>
      </c>
      <c r="J10" s="14"/>
      <c r="K10" s="14" t="n">
        <f aca="false">E10-J10</f>
        <v>0</v>
      </c>
      <c r="L10" s="14" t="n">
        <f aca="false">E10-M10</f>
        <v>0</v>
      </c>
      <c r="M10" s="14"/>
      <c r="N10" s="14"/>
      <c r="O10" s="14" t="n">
        <f aca="false">L10/5</f>
        <v>0</v>
      </c>
      <c r="P10" s="16"/>
      <c r="Q10" s="16"/>
      <c r="R10" s="14"/>
      <c r="S10" s="14" t="e">
        <f aca="false">(F10+N10+P10)/O10</f>
        <v>#DIV/0!</v>
      </c>
      <c r="T10" s="14" t="e">
        <f aca="false">(F10+N10)/O10</f>
        <v>#DIV/0!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4" t="n">
        <v>0</v>
      </c>
      <c r="AA10" s="14" t="s">
        <v>41</v>
      </c>
      <c r="AB10" s="14" t="n">
        <f aca="false">ROUND(P10*G10,0)</f>
        <v>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customFormat="false" ht="15" hidden="false" customHeight="false" outlineLevel="0" collapsed="false">
      <c r="A11" s="14" t="s">
        <v>42</v>
      </c>
      <c r="B11" s="14" t="s">
        <v>40</v>
      </c>
      <c r="C11" s="14"/>
      <c r="D11" s="14"/>
      <c r="E11" s="14"/>
      <c r="F11" s="14"/>
      <c r="G11" s="15" t="n">
        <v>0</v>
      </c>
      <c r="H11" s="14" t="n">
        <v>45</v>
      </c>
      <c r="I11" s="14" t="s">
        <v>34</v>
      </c>
      <c r="J11" s="14"/>
      <c r="K11" s="14" t="n">
        <f aca="false">E11-J11</f>
        <v>0</v>
      </c>
      <c r="L11" s="14" t="n">
        <f aca="false">E11-M11</f>
        <v>0</v>
      </c>
      <c r="M11" s="14"/>
      <c r="N11" s="14"/>
      <c r="O11" s="14" t="n">
        <f aca="false">L11/5</f>
        <v>0</v>
      </c>
      <c r="P11" s="16"/>
      <c r="Q11" s="16"/>
      <c r="R11" s="14"/>
      <c r="S11" s="14" t="e">
        <f aca="false">(F11+N11+P11)/O11</f>
        <v>#DIV/0!</v>
      </c>
      <c r="T11" s="14" t="e">
        <f aca="false">(F11+N11)/O11</f>
        <v>#DIV/0!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4" t="n">
        <v>0</v>
      </c>
      <c r="AA11" s="14" t="s">
        <v>41</v>
      </c>
      <c r="AB11" s="14" t="n">
        <f aca="false">ROUND(P11*G11,0)</f>
        <v>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customFormat="false" ht="15" hidden="false" customHeight="false" outlineLevel="0" collapsed="false">
      <c r="A12" s="14" t="s">
        <v>43</v>
      </c>
      <c r="B12" s="14" t="s">
        <v>40</v>
      </c>
      <c r="C12" s="14"/>
      <c r="D12" s="14"/>
      <c r="E12" s="14"/>
      <c r="F12" s="14"/>
      <c r="G12" s="15" t="n">
        <v>0</v>
      </c>
      <c r="H12" s="14" t="n">
        <v>180</v>
      </c>
      <c r="I12" s="14" t="s">
        <v>34</v>
      </c>
      <c r="J12" s="14"/>
      <c r="K12" s="14" t="n">
        <f aca="false">E12-J12</f>
        <v>0</v>
      </c>
      <c r="L12" s="14" t="n">
        <f aca="false">E12-M12</f>
        <v>0</v>
      </c>
      <c r="M12" s="14"/>
      <c r="N12" s="14"/>
      <c r="O12" s="14" t="n">
        <f aca="false">L12/5</f>
        <v>0</v>
      </c>
      <c r="P12" s="16"/>
      <c r="Q12" s="16"/>
      <c r="R12" s="14"/>
      <c r="S12" s="14" t="e">
        <f aca="false">(F12+N12+P12)/O12</f>
        <v>#DIV/0!</v>
      </c>
      <c r="T12" s="14" t="e">
        <f aca="false">(F12+N12)/O12</f>
        <v>#DIV/0!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4" t="n">
        <v>0</v>
      </c>
      <c r="AA12" s="14" t="s">
        <v>41</v>
      </c>
      <c r="AB12" s="14" t="n">
        <f aca="false">ROUND(P12*G12,0)</f>
        <v>0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customFormat="false" ht="12.8" hidden="false" customHeight="false" outlineLevel="0" collapsed="false">
      <c r="A13" s="3" t="s">
        <v>44</v>
      </c>
      <c r="B13" s="3" t="s">
        <v>40</v>
      </c>
      <c r="C13" s="3"/>
      <c r="D13" s="3" t="n">
        <v>210</v>
      </c>
      <c r="E13" s="3" t="n">
        <v>92</v>
      </c>
      <c r="F13" s="3" t="n">
        <v>117</v>
      </c>
      <c r="G13" s="4" t="n">
        <v>0.3</v>
      </c>
      <c r="H13" s="3" t="n">
        <v>40</v>
      </c>
      <c r="I13" s="3" t="s">
        <v>34</v>
      </c>
      <c r="J13" s="3" t="n">
        <v>93</v>
      </c>
      <c r="K13" s="3" t="n">
        <f aca="false">E13-J13</f>
        <v>-1</v>
      </c>
      <c r="L13" s="3" t="n">
        <f aca="false">E13-M13</f>
        <v>92</v>
      </c>
      <c r="M13" s="3"/>
      <c r="N13" s="3"/>
      <c r="O13" s="3" t="n">
        <f aca="false">L13/5</f>
        <v>18.4</v>
      </c>
      <c r="P13" s="10" t="n">
        <f aca="false">10.4*O13-N13-F13</f>
        <v>74.36</v>
      </c>
      <c r="Q13" s="10"/>
      <c r="R13" s="3"/>
      <c r="S13" s="3" t="n">
        <f aca="false">(F13+N13+P13)/O13</f>
        <v>10.4</v>
      </c>
      <c r="T13" s="3" t="n">
        <f aca="false">(F13+N13)/O13</f>
        <v>6.35869565217391</v>
      </c>
      <c r="U13" s="3" t="n">
        <v>4.4</v>
      </c>
      <c r="V13" s="3" t="n">
        <v>6.4</v>
      </c>
      <c r="W13" s="3" t="n">
        <v>19.4</v>
      </c>
      <c r="X13" s="3" t="n">
        <v>17.6</v>
      </c>
      <c r="Y13" s="3" t="n">
        <v>2.4</v>
      </c>
      <c r="Z13" s="3" t="n">
        <v>6.4</v>
      </c>
      <c r="AA13" s="3"/>
      <c r="AB13" s="3" t="n">
        <f aca="false">ROUND(P13*G13,0)</f>
        <v>22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customFormat="false" ht="15" hidden="false" customHeight="false" outlineLevel="0" collapsed="false">
      <c r="A14" s="3" t="s">
        <v>45</v>
      </c>
      <c r="B14" s="3" t="s">
        <v>40</v>
      </c>
      <c r="C14" s="3" t="n">
        <v>330</v>
      </c>
      <c r="D14" s="3"/>
      <c r="E14" s="3" t="n">
        <v>59</v>
      </c>
      <c r="F14" s="3" t="n">
        <v>249</v>
      </c>
      <c r="G14" s="4" t="n">
        <v>0.17</v>
      </c>
      <c r="H14" s="3" t="n">
        <v>180</v>
      </c>
      <c r="I14" s="3" t="s">
        <v>34</v>
      </c>
      <c r="J14" s="3" t="n">
        <v>59</v>
      </c>
      <c r="K14" s="3" t="n">
        <f aca="false">E14-J14</f>
        <v>0</v>
      </c>
      <c r="L14" s="3" t="n">
        <f aca="false">E14-M14</f>
        <v>59</v>
      </c>
      <c r="M14" s="3"/>
      <c r="N14" s="3"/>
      <c r="O14" s="3" t="n">
        <f aca="false">L14/5</f>
        <v>11.8</v>
      </c>
      <c r="P14" s="10"/>
      <c r="Q14" s="10"/>
      <c r="R14" s="3"/>
      <c r="S14" s="3" t="n">
        <f aca="false">(F14+N14+P14)/O14</f>
        <v>21.1016949152542</v>
      </c>
      <c r="T14" s="3" t="n">
        <f aca="false">(F14+N14)/O14</f>
        <v>21.1016949152542</v>
      </c>
      <c r="U14" s="3" t="n">
        <v>16.2</v>
      </c>
      <c r="V14" s="3" t="n">
        <v>19.2</v>
      </c>
      <c r="W14" s="3" t="n">
        <v>17.6</v>
      </c>
      <c r="X14" s="3" t="n">
        <v>21.2</v>
      </c>
      <c r="Y14" s="3" t="n">
        <v>9.8</v>
      </c>
      <c r="Z14" s="3" t="n">
        <v>-0.2</v>
      </c>
      <c r="AA14" s="17" t="s">
        <v>46</v>
      </c>
      <c r="AB14" s="3" t="n">
        <f aca="false">ROUND(P14*G14,0)</f>
        <v>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customFormat="false" ht="15" hidden="false" customHeight="false" outlineLevel="0" collapsed="false">
      <c r="A15" s="14" t="s">
        <v>47</v>
      </c>
      <c r="B15" s="14" t="s">
        <v>40</v>
      </c>
      <c r="C15" s="14"/>
      <c r="D15" s="14"/>
      <c r="E15" s="14"/>
      <c r="F15" s="14"/>
      <c r="G15" s="15" t="n">
        <v>0</v>
      </c>
      <c r="H15" s="14" t="n">
        <v>50</v>
      </c>
      <c r="I15" s="14" t="s">
        <v>34</v>
      </c>
      <c r="J15" s="14"/>
      <c r="K15" s="14" t="n">
        <f aca="false">E15-J15</f>
        <v>0</v>
      </c>
      <c r="L15" s="14" t="n">
        <f aca="false">E15-M15</f>
        <v>0</v>
      </c>
      <c r="M15" s="14"/>
      <c r="N15" s="14"/>
      <c r="O15" s="14" t="n">
        <f aca="false">L15/5</f>
        <v>0</v>
      </c>
      <c r="P15" s="16"/>
      <c r="Q15" s="16"/>
      <c r="R15" s="14"/>
      <c r="S15" s="14" t="e">
        <f aca="false">(F15+N15+P15)/O15</f>
        <v>#DIV/0!</v>
      </c>
      <c r="T15" s="14" t="e">
        <f aca="false">(F15+N15)/O15</f>
        <v>#DIV/0!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4" t="n">
        <v>0</v>
      </c>
      <c r="AA15" s="14" t="s">
        <v>41</v>
      </c>
      <c r="AB15" s="14" t="n">
        <f aca="false">ROUND(P15*G15,0)</f>
        <v>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customFormat="false" ht="15" hidden="false" customHeight="false" outlineLevel="0" collapsed="false">
      <c r="A16" s="3" t="s">
        <v>48</v>
      </c>
      <c r="B16" s="3" t="s">
        <v>40</v>
      </c>
      <c r="C16" s="3" t="n">
        <v>246</v>
      </c>
      <c r="D16" s="3" t="n">
        <v>24</v>
      </c>
      <c r="E16" s="3" t="n">
        <v>76</v>
      </c>
      <c r="F16" s="3" t="n">
        <v>175</v>
      </c>
      <c r="G16" s="4" t="n">
        <v>0.35</v>
      </c>
      <c r="H16" s="3" t="n">
        <v>50</v>
      </c>
      <c r="I16" s="3" t="s">
        <v>34</v>
      </c>
      <c r="J16" s="3" t="n">
        <v>114</v>
      </c>
      <c r="K16" s="3" t="n">
        <f aca="false">E16-J16</f>
        <v>-38</v>
      </c>
      <c r="L16" s="3" t="n">
        <f aca="false">E16-M16</f>
        <v>76</v>
      </c>
      <c r="M16" s="3"/>
      <c r="N16" s="3"/>
      <c r="O16" s="3" t="n">
        <f aca="false">L16/5</f>
        <v>15.2</v>
      </c>
      <c r="P16" s="10"/>
      <c r="Q16" s="10"/>
      <c r="R16" s="3"/>
      <c r="S16" s="3" t="n">
        <f aca="false">(F16+N16+P16)/O16</f>
        <v>11.5131578947368</v>
      </c>
      <c r="T16" s="3" t="n">
        <f aca="false">(F16+N16)/O16</f>
        <v>11.5131578947368</v>
      </c>
      <c r="U16" s="3" t="n">
        <v>17.8</v>
      </c>
      <c r="V16" s="3" t="n">
        <v>15</v>
      </c>
      <c r="W16" s="3" t="n">
        <v>14.6</v>
      </c>
      <c r="X16" s="3" t="n">
        <v>32.2</v>
      </c>
      <c r="Y16" s="3" t="n">
        <v>32.8</v>
      </c>
      <c r="Z16" s="3" t="n">
        <v>16.6</v>
      </c>
      <c r="AA16" s="3"/>
      <c r="AB16" s="3" t="n">
        <f aca="false">ROUND(P16*G16,0)</f>
        <v>0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customFormat="false" ht="15" hidden="false" customHeight="false" outlineLevel="0" collapsed="false">
      <c r="A17" s="18" t="s">
        <v>49</v>
      </c>
      <c r="B17" s="18" t="s">
        <v>33</v>
      </c>
      <c r="C17" s="18" t="n">
        <v>19.578</v>
      </c>
      <c r="D17" s="18" t="n">
        <v>461.331</v>
      </c>
      <c r="E17" s="18" t="n">
        <v>131.781</v>
      </c>
      <c r="F17" s="18" t="n">
        <v>329.55</v>
      </c>
      <c r="G17" s="19" t="n">
        <v>1</v>
      </c>
      <c r="H17" s="18" t="n">
        <v>55</v>
      </c>
      <c r="I17" s="18" t="s">
        <v>34</v>
      </c>
      <c r="J17" s="18" t="n">
        <v>133.7</v>
      </c>
      <c r="K17" s="18" t="n">
        <f aca="false">E17-J17</f>
        <v>-1.91899999999998</v>
      </c>
      <c r="L17" s="18" t="n">
        <f aca="false">E17-M17</f>
        <v>56.206</v>
      </c>
      <c r="M17" s="18" t="n">
        <v>75.575</v>
      </c>
      <c r="N17" s="18"/>
      <c r="O17" s="18" t="n">
        <f aca="false">L17/5</f>
        <v>11.2412</v>
      </c>
      <c r="P17" s="20" t="n">
        <v>100</v>
      </c>
      <c r="Q17" s="20"/>
      <c r="R17" s="18"/>
      <c r="S17" s="18" t="n">
        <f aca="false">(F17+N17+P17)/O17</f>
        <v>38.2121125858449</v>
      </c>
      <c r="T17" s="18" t="n">
        <f aca="false">(F17+N17)/O17</f>
        <v>29.3162651674198</v>
      </c>
      <c r="U17" s="18" t="n">
        <v>34.6556</v>
      </c>
      <c r="V17" s="18" t="n">
        <v>45.2256</v>
      </c>
      <c r="W17" s="18" t="n">
        <v>40.2036</v>
      </c>
      <c r="X17" s="18" t="n">
        <v>46.876</v>
      </c>
      <c r="Y17" s="18" t="n">
        <v>48.2874</v>
      </c>
      <c r="Z17" s="18" t="n">
        <v>53.5648</v>
      </c>
      <c r="AA17" s="18" t="s">
        <v>50</v>
      </c>
      <c r="AB17" s="18" t="n">
        <f aca="false">ROUND(P17*G17,0)</f>
        <v>100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customFormat="false" ht="15" hidden="false" customHeight="false" outlineLevel="0" collapsed="false">
      <c r="A18" s="11" t="s">
        <v>51</v>
      </c>
      <c r="B18" s="11" t="s">
        <v>33</v>
      </c>
      <c r="C18" s="11" t="n">
        <v>820.157</v>
      </c>
      <c r="D18" s="11" t="n">
        <v>2898.571</v>
      </c>
      <c r="E18" s="11" t="n">
        <v>2030.027</v>
      </c>
      <c r="F18" s="11" t="n">
        <v>1275.001</v>
      </c>
      <c r="G18" s="12" t="n">
        <v>1</v>
      </c>
      <c r="H18" s="11" t="n">
        <v>50</v>
      </c>
      <c r="I18" s="11" t="s">
        <v>34</v>
      </c>
      <c r="J18" s="11" t="n">
        <v>4063.572</v>
      </c>
      <c r="K18" s="11" t="n">
        <f aca="false">E18-J18</f>
        <v>-2033.545</v>
      </c>
      <c r="L18" s="11" t="n">
        <f aca="false">E18-M18</f>
        <v>1629.561</v>
      </c>
      <c r="M18" s="11" t="n">
        <v>400.466</v>
      </c>
      <c r="N18" s="11" t="n">
        <v>180.376020000001</v>
      </c>
      <c r="O18" s="11" t="n">
        <f aca="false">L18/5</f>
        <v>325.9122</v>
      </c>
      <c r="P18" s="13" t="n">
        <f aca="false">8*O18-N18-F18</f>
        <v>1151.92058</v>
      </c>
      <c r="Q18" s="13"/>
      <c r="R18" s="11"/>
      <c r="S18" s="11" t="n">
        <f aca="false">(F18+N18+P18)/O18</f>
        <v>8</v>
      </c>
      <c r="T18" s="11" t="n">
        <f aca="false">(F18+N18)/O18</f>
        <v>4.46554937188605</v>
      </c>
      <c r="U18" s="11" t="n">
        <v>262.2746</v>
      </c>
      <c r="V18" s="11" t="n">
        <v>297.5088</v>
      </c>
      <c r="W18" s="11" t="n">
        <v>313.301</v>
      </c>
      <c r="X18" s="11" t="n">
        <v>336.7444</v>
      </c>
      <c r="Y18" s="11" t="n">
        <v>298.9136</v>
      </c>
      <c r="Z18" s="11" t="n">
        <v>269.1596</v>
      </c>
      <c r="AA18" s="11" t="s">
        <v>37</v>
      </c>
      <c r="AB18" s="11" t="n">
        <f aca="false">ROUND(P18*G18,0)</f>
        <v>1152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customFormat="false" ht="15" hidden="false" customHeight="false" outlineLevel="0" collapsed="false">
      <c r="A19" s="11" t="s">
        <v>52</v>
      </c>
      <c r="B19" s="11" t="s">
        <v>33</v>
      </c>
      <c r="C19" s="11"/>
      <c r="D19" s="11" t="n">
        <v>439.259</v>
      </c>
      <c r="E19" s="11" t="n">
        <v>333.194</v>
      </c>
      <c r="F19" s="11" t="n">
        <v>102.417</v>
      </c>
      <c r="G19" s="12" t="n">
        <v>1</v>
      </c>
      <c r="H19" s="11" t="n">
        <v>60</v>
      </c>
      <c r="I19" s="11" t="s">
        <v>34</v>
      </c>
      <c r="J19" s="11" t="n">
        <v>318.81</v>
      </c>
      <c r="K19" s="11" t="n">
        <f aca="false">E19-J19</f>
        <v>14.384</v>
      </c>
      <c r="L19" s="11" t="n">
        <f aca="false">E19-M19</f>
        <v>333.194</v>
      </c>
      <c r="M19" s="11"/>
      <c r="N19" s="11"/>
      <c r="O19" s="11" t="n">
        <f aca="false">L19/5</f>
        <v>66.6388</v>
      </c>
      <c r="P19" s="13" t="n">
        <f aca="false">6*O19-N19-F19</f>
        <v>297.4158</v>
      </c>
      <c r="Q19" s="13"/>
      <c r="R19" s="11"/>
      <c r="S19" s="11" t="n">
        <f aca="false">(F19+N19+P19)/O19</f>
        <v>6</v>
      </c>
      <c r="T19" s="11" t="n">
        <f aca="false">(F19+N19)/O19</f>
        <v>1.53689742312287</v>
      </c>
      <c r="U19" s="11" t="n">
        <v>7.4668</v>
      </c>
      <c r="V19" s="11" t="n">
        <v>0</v>
      </c>
      <c r="W19" s="11" t="n">
        <v>31.389</v>
      </c>
      <c r="X19" s="11" t="n">
        <v>40.2094</v>
      </c>
      <c r="Y19" s="11" t="n">
        <v>9.352</v>
      </c>
      <c r="Z19" s="11" t="n">
        <v>0.5316</v>
      </c>
      <c r="AA19" s="11" t="s">
        <v>53</v>
      </c>
      <c r="AB19" s="11" t="n">
        <f aca="false">ROUND(P19*G19,0)</f>
        <v>297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Format="false" ht="15" hidden="false" customHeight="false" outlineLevel="0" collapsed="false">
      <c r="A20" s="14" t="s">
        <v>54</v>
      </c>
      <c r="B20" s="14" t="s">
        <v>33</v>
      </c>
      <c r="C20" s="14" t="n">
        <v>-1.34</v>
      </c>
      <c r="D20" s="14" t="n">
        <v>1.34</v>
      </c>
      <c r="E20" s="14"/>
      <c r="F20" s="14"/>
      <c r="G20" s="15" t="n">
        <v>0</v>
      </c>
      <c r="H20" s="14" t="n">
        <v>60</v>
      </c>
      <c r="I20" s="14" t="s">
        <v>34</v>
      </c>
      <c r="J20" s="14" t="n">
        <v>47.339</v>
      </c>
      <c r="K20" s="14" t="n">
        <f aca="false">E20-J20</f>
        <v>-47.339</v>
      </c>
      <c r="L20" s="14" t="n">
        <f aca="false">E20-M20</f>
        <v>0</v>
      </c>
      <c r="M20" s="14"/>
      <c r="N20" s="14"/>
      <c r="O20" s="14" t="n">
        <f aca="false">L20/5</f>
        <v>0</v>
      </c>
      <c r="P20" s="16"/>
      <c r="Q20" s="16"/>
      <c r="R20" s="14"/>
      <c r="S20" s="14" t="e">
        <f aca="false">(F20+N20+P20)/O20</f>
        <v>#DIV/0!</v>
      </c>
      <c r="T20" s="14" t="e">
        <f aca="false">(F20+N20)/O20</f>
        <v>#DIV/0!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4" t="n">
        <v>0</v>
      </c>
      <c r="AA20" s="14" t="s">
        <v>41</v>
      </c>
      <c r="AB20" s="14" t="n">
        <f aca="false">ROUND(P20*G20,0)</f>
        <v>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Format="false" ht="12.8" hidden="false" customHeight="false" outlineLevel="0" collapsed="false">
      <c r="A21" s="18" t="s">
        <v>55</v>
      </c>
      <c r="B21" s="18" t="s">
        <v>33</v>
      </c>
      <c r="C21" s="18"/>
      <c r="D21" s="18" t="n">
        <v>554.512</v>
      </c>
      <c r="E21" s="18" t="n">
        <v>267.6</v>
      </c>
      <c r="F21" s="18" t="n">
        <v>286.912</v>
      </c>
      <c r="G21" s="19" t="n">
        <v>1</v>
      </c>
      <c r="H21" s="18" t="n">
        <v>60</v>
      </c>
      <c r="I21" s="18" t="s">
        <v>34</v>
      </c>
      <c r="J21" s="18" t="n">
        <v>379.05</v>
      </c>
      <c r="K21" s="18" t="n">
        <f aca="false">E21-J21</f>
        <v>-111.45</v>
      </c>
      <c r="L21" s="18" t="n">
        <f aca="false">E21-M21</f>
        <v>145.986</v>
      </c>
      <c r="M21" s="18" t="n">
        <v>121.614</v>
      </c>
      <c r="N21" s="18"/>
      <c r="O21" s="18" t="n">
        <f aca="false">L21/5</f>
        <v>29.1972</v>
      </c>
      <c r="P21" s="20" t="n">
        <f aca="false">12*O21-N21-F21</f>
        <v>63.4544</v>
      </c>
      <c r="Q21" s="20"/>
      <c r="R21" s="18"/>
      <c r="S21" s="18" t="n">
        <f aca="false">(F21+N21+P21)/O21</f>
        <v>12</v>
      </c>
      <c r="T21" s="18" t="n">
        <f aca="false">(F21+N21)/O21</f>
        <v>9.82669571054759</v>
      </c>
      <c r="U21" s="18" t="n">
        <v>37.6504</v>
      </c>
      <c r="V21" s="18" t="n">
        <v>54.0848</v>
      </c>
      <c r="W21" s="18" t="n">
        <v>52.1322</v>
      </c>
      <c r="X21" s="18" t="n">
        <v>58.1034</v>
      </c>
      <c r="Y21" s="18" t="n">
        <v>92.7468</v>
      </c>
      <c r="Z21" s="18" t="n">
        <v>102.1412</v>
      </c>
      <c r="AA21" s="18" t="s">
        <v>50</v>
      </c>
      <c r="AB21" s="18" t="n">
        <f aca="false">ROUND(P21*G21,0)</f>
        <v>63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customFormat="false" ht="12.8" hidden="false" customHeight="false" outlineLevel="0" collapsed="false">
      <c r="A22" s="11" t="s">
        <v>56</v>
      </c>
      <c r="B22" s="11" t="s">
        <v>33</v>
      </c>
      <c r="C22" s="11" t="n">
        <v>157.496</v>
      </c>
      <c r="D22" s="11" t="n">
        <v>477.61</v>
      </c>
      <c r="E22" s="11" t="n">
        <v>282.929</v>
      </c>
      <c r="F22" s="11" t="n">
        <v>280.364</v>
      </c>
      <c r="G22" s="12" t="n">
        <v>1</v>
      </c>
      <c r="H22" s="11" t="n">
        <v>60</v>
      </c>
      <c r="I22" s="11" t="s">
        <v>34</v>
      </c>
      <c r="J22" s="11" t="n">
        <v>275.49</v>
      </c>
      <c r="K22" s="11" t="n">
        <f aca="false">E22-J22</f>
        <v>7.43899999999996</v>
      </c>
      <c r="L22" s="11" t="n">
        <f aca="false">E22-M22</f>
        <v>199.869</v>
      </c>
      <c r="M22" s="11" t="n">
        <v>83.06</v>
      </c>
      <c r="N22" s="11" t="n">
        <v>100.6032</v>
      </c>
      <c r="O22" s="11" t="n">
        <f aca="false">L22/5</f>
        <v>39.9738</v>
      </c>
      <c r="P22" s="13"/>
      <c r="Q22" s="13"/>
      <c r="R22" s="11"/>
      <c r="S22" s="11" t="n">
        <f aca="false">(F22+N22+P22)/O22</f>
        <v>9.53042242668948</v>
      </c>
      <c r="T22" s="11" t="n">
        <f aca="false">(F22+N22)/O22</f>
        <v>9.53042242668948</v>
      </c>
      <c r="U22" s="11" t="n">
        <v>54.3012</v>
      </c>
      <c r="V22" s="11" t="n">
        <v>55.1976</v>
      </c>
      <c r="W22" s="11" t="n">
        <v>53.3318</v>
      </c>
      <c r="X22" s="11" t="n">
        <v>53.3206</v>
      </c>
      <c r="Y22" s="11" t="n">
        <v>43.6136</v>
      </c>
      <c r="Z22" s="11" t="n">
        <v>45.9188</v>
      </c>
      <c r="AA22" s="11" t="s">
        <v>37</v>
      </c>
      <c r="AB22" s="11" t="n">
        <f aca="false">ROUND(P22*G22,0)</f>
        <v>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customFormat="false" ht="12.8" hidden="false" customHeight="false" outlineLevel="0" collapsed="false">
      <c r="A23" s="3" t="s">
        <v>57</v>
      </c>
      <c r="B23" s="3" t="s">
        <v>33</v>
      </c>
      <c r="C23" s="3" t="n">
        <v>28.62</v>
      </c>
      <c r="D23" s="3" t="n">
        <v>253.111</v>
      </c>
      <c r="E23" s="3" t="n">
        <v>66.75</v>
      </c>
      <c r="F23" s="3" t="n">
        <v>185.431</v>
      </c>
      <c r="G23" s="4" t="n">
        <v>1</v>
      </c>
      <c r="H23" s="3" t="n">
        <v>60</v>
      </c>
      <c r="I23" s="3" t="s">
        <v>34</v>
      </c>
      <c r="J23" s="3" t="n">
        <v>107.228</v>
      </c>
      <c r="K23" s="3" t="n">
        <f aca="false">E23-J23</f>
        <v>-40.478</v>
      </c>
      <c r="L23" s="3" t="n">
        <f aca="false">E23-M23</f>
        <v>66.75</v>
      </c>
      <c r="M23" s="3"/>
      <c r="N23" s="3" t="n">
        <v>117.375</v>
      </c>
      <c r="O23" s="3" t="n">
        <f aca="false">L23/5</f>
        <v>13.35</v>
      </c>
      <c r="P23" s="10"/>
      <c r="Q23" s="10"/>
      <c r="R23" s="3"/>
      <c r="S23" s="3" t="n">
        <f aca="false">(F23+N23+P23)/O23</f>
        <v>22.6820973782772</v>
      </c>
      <c r="T23" s="3" t="n">
        <f aca="false">(F23+N23)/O23</f>
        <v>22.6820973782772</v>
      </c>
      <c r="U23" s="3" t="n">
        <v>30.3868</v>
      </c>
      <c r="V23" s="3" t="n">
        <v>27.2202</v>
      </c>
      <c r="W23" s="3" t="n">
        <v>19.4652</v>
      </c>
      <c r="X23" s="3" t="n">
        <v>21.235</v>
      </c>
      <c r="Y23" s="3" t="n">
        <v>30.0544</v>
      </c>
      <c r="Z23" s="3" t="n">
        <v>30.2248</v>
      </c>
      <c r="AA23" s="3"/>
      <c r="AB23" s="3" t="n">
        <f aca="false">ROUND(P23*G23,0)</f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customFormat="false" ht="12.8" hidden="false" customHeight="false" outlineLevel="0" collapsed="false">
      <c r="A24" s="18" t="s">
        <v>58</v>
      </c>
      <c r="B24" s="18" t="s">
        <v>33</v>
      </c>
      <c r="C24" s="18"/>
      <c r="D24" s="18" t="n">
        <v>332.012</v>
      </c>
      <c r="E24" s="18" t="n">
        <v>250.094</v>
      </c>
      <c r="F24" s="18" t="n">
        <v>81.918</v>
      </c>
      <c r="G24" s="19" t="n">
        <v>1</v>
      </c>
      <c r="H24" s="18" t="n">
        <v>60</v>
      </c>
      <c r="I24" s="18" t="s">
        <v>34</v>
      </c>
      <c r="J24" s="18" t="n">
        <v>236.9</v>
      </c>
      <c r="K24" s="18" t="n">
        <f aca="false">E24-J24</f>
        <v>13.194</v>
      </c>
      <c r="L24" s="18" t="n">
        <f aca="false">E24-M24</f>
        <v>198.316</v>
      </c>
      <c r="M24" s="18" t="n">
        <v>51.778</v>
      </c>
      <c r="N24" s="18"/>
      <c r="O24" s="18" t="n">
        <f aca="false">L24/5</f>
        <v>39.6632</v>
      </c>
      <c r="P24" s="20" t="n">
        <f aca="false">12*O24-N24-F24</f>
        <v>394.0404</v>
      </c>
      <c r="Q24" s="20"/>
      <c r="R24" s="18"/>
      <c r="S24" s="18" t="n">
        <f aca="false">(F24+N24+P24)/O24</f>
        <v>12</v>
      </c>
      <c r="T24" s="18" t="n">
        <f aca="false">(F24+N24)/O24</f>
        <v>2.06534016418242</v>
      </c>
      <c r="U24" s="18" t="n">
        <v>12.2722</v>
      </c>
      <c r="V24" s="18" t="n">
        <v>14.3834</v>
      </c>
      <c r="W24" s="18" t="n">
        <v>40.3696</v>
      </c>
      <c r="X24" s="18" t="n">
        <v>41.072</v>
      </c>
      <c r="Y24" s="18" t="n">
        <v>37.086</v>
      </c>
      <c r="Z24" s="18" t="n">
        <v>39.8854</v>
      </c>
      <c r="AA24" s="18" t="s">
        <v>50</v>
      </c>
      <c r="AB24" s="18" t="n">
        <f aca="false">ROUND(P24*G24,0)</f>
        <v>394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customFormat="false" ht="12.8" hidden="false" customHeight="false" outlineLevel="0" collapsed="false">
      <c r="A25" s="3" t="s">
        <v>59</v>
      </c>
      <c r="B25" s="3" t="s">
        <v>33</v>
      </c>
      <c r="C25" s="3" t="n">
        <v>20.232</v>
      </c>
      <c r="D25" s="3" t="n">
        <v>162.565</v>
      </c>
      <c r="E25" s="3" t="n">
        <v>-2.094</v>
      </c>
      <c r="F25" s="3" t="n">
        <v>161.491</v>
      </c>
      <c r="G25" s="4" t="n">
        <v>1</v>
      </c>
      <c r="H25" s="3" t="n">
        <v>35</v>
      </c>
      <c r="I25" s="3" t="s">
        <v>34</v>
      </c>
      <c r="J25" s="3" t="n">
        <v>101.51</v>
      </c>
      <c r="K25" s="3" t="n">
        <f aca="false">E25-J25</f>
        <v>-103.604</v>
      </c>
      <c r="L25" s="3" t="n">
        <f aca="false">E25-M25</f>
        <v>-2.094</v>
      </c>
      <c r="M25" s="3"/>
      <c r="N25" s="3"/>
      <c r="O25" s="3" t="n">
        <f aca="false">L25/5</f>
        <v>-0.4188</v>
      </c>
      <c r="P25" s="10"/>
      <c r="Q25" s="10"/>
      <c r="R25" s="3"/>
      <c r="S25" s="3" t="n">
        <f aca="false">(F25+N25+P25)/O25</f>
        <v>-385.604106972302</v>
      </c>
      <c r="T25" s="3" t="n">
        <f aca="false">(F25+N25)/O25</f>
        <v>-385.604106972302</v>
      </c>
      <c r="U25" s="3" t="n">
        <v>17.363</v>
      </c>
      <c r="V25" s="3" t="n">
        <v>21.2758</v>
      </c>
      <c r="W25" s="3" t="n">
        <v>11.7098</v>
      </c>
      <c r="X25" s="3" t="n">
        <v>10.3094</v>
      </c>
      <c r="Y25" s="3" t="n">
        <v>14.9778</v>
      </c>
      <c r="Z25" s="3" t="n">
        <v>16.7788</v>
      </c>
      <c r="AA25" s="3"/>
      <c r="AB25" s="3" t="n">
        <f aca="false">ROUND(P25*G25,0)</f>
        <v>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customFormat="false" ht="12.8" hidden="false" customHeight="false" outlineLevel="0" collapsed="false">
      <c r="A26" s="3" t="s">
        <v>60</v>
      </c>
      <c r="B26" s="3" t="s">
        <v>33</v>
      </c>
      <c r="C26" s="3" t="n">
        <v>138.13</v>
      </c>
      <c r="D26" s="3" t="n">
        <v>125.99</v>
      </c>
      <c r="E26" s="3" t="n">
        <v>100.409</v>
      </c>
      <c r="F26" s="3" t="n">
        <v>142.469</v>
      </c>
      <c r="G26" s="4" t="n">
        <v>1</v>
      </c>
      <c r="H26" s="3" t="n">
        <v>30</v>
      </c>
      <c r="I26" s="3" t="s">
        <v>34</v>
      </c>
      <c r="J26" s="3" t="n">
        <v>560.579</v>
      </c>
      <c r="K26" s="3" t="n">
        <f aca="false">E26-J26</f>
        <v>-460.17</v>
      </c>
      <c r="L26" s="3" t="n">
        <f aca="false">E26-M26</f>
        <v>100.409</v>
      </c>
      <c r="M26" s="3"/>
      <c r="N26" s="3" t="n">
        <v>198.9714</v>
      </c>
      <c r="O26" s="3" t="n">
        <f aca="false">L26/5</f>
        <v>20.0818</v>
      </c>
      <c r="P26" s="10"/>
      <c r="Q26" s="10"/>
      <c r="R26" s="3"/>
      <c r="S26" s="3" t="n">
        <f aca="false">(F26+N26+P26)/O26</f>
        <v>17.0024798573833</v>
      </c>
      <c r="T26" s="3" t="n">
        <f aca="false">(F26+N26)/O26</f>
        <v>17.0024798573833</v>
      </c>
      <c r="U26" s="3" t="n">
        <v>30.8674</v>
      </c>
      <c r="V26" s="3" t="n">
        <v>22.5722</v>
      </c>
      <c r="W26" s="3" t="n">
        <v>20.6954</v>
      </c>
      <c r="X26" s="3" t="n">
        <v>17.7494</v>
      </c>
      <c r="Y26" s="3" t="n">
        <v>19.201</v>
      </c>
      <c r="Z26" s="3" t="n">
        <v>18.916</v>
      </c>
      <c r="AA26" s="21" t="s">
        <v>61</v>
      </c>
      <c r="AB26" s="3" t="n">
        <f aca="false">ROUND(P26*G26,0)</f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customFormat="false" ht="12.8" hidden="false" customHeight="false" outlineLevel="0" collapsed="false">
      <c r="A27" s="3" t="s">
        <v>62</v>
      </c>
      <c r="B27" s="3" t="s">
        <v>33</v>
      </c>
      <c r="C27" s="3" t="n">
        <v>194.874</v>
      </c>
      <c r="D27" s="3" t="n">
        <v>193.506</v>
      </c>
      <c r="E27" s="3" t="n">
        <v>158.57</v>
      </c>
      <c r="F27" s="3" t="n">
        <v>174.871</v>
      </c>
      <c r="G27" s="4" t="n">
        <v>1</v>
      </c>
      <c r="H27" s="3" t="n">
        <v>30</v>
      </c>
      <c r="I27" s="3" t="s">
        <v>34</v>
      </c>
      <c r="J27" s="3" t="n">
        <v>861.282</v>
      </c>
      <c r="K27" s="3" t="n">
        <f aca="false">E27-J27</f>
        <v>-702.712</v>
      </c>
      <c r="L27" s="3" t="n">
        <f aca="false">E27-M27</f>
        <v>158.57</v>
      </c>
      <c r="M27" s="3"/>
      <c r="N27" s="3" t="n">
        <v>44.8782000000004</v>
      </c>
      <c r="O27" s="3" t="n">
        <f aca="false">L27/5</f>
        <v>31.714</v>
      </c>
      <c r="P27" s="10" t="n">
        <f aca="false">10.4*O27-N27-F27</f>
        <v>110.0764</v>
      </c>
      <c r="Q27" s="10"/>
      <c r="R27" s="3"/>
      <c r="S27" s="3" t="n">
        <f aca="false">(F27+N27+P27)/O27</f>
        <v>10.4</v>
      </c>
      <c r="T27" s="3" t="n">
        <f aca="false">(F27+N27)/O27</f>
        <v>6.92909125307437</v>
      </c>
      <c r="U27" s="3" t="n">
        <v>30.9242</v>
      </c>
      <c r="V27" s="3" t="n">
        <v>32.5882</v>
      </c>
      <c r="W27" s="3" t="n">
        <v>32.3584</v>
      </c>
      <c r="X27" s="3" t="n">
        <v>31.5992</v>
      </c>
      <c r="Y27" s="3" t="n">
        <v>40.3714</v>
      </c>
      <c r="Z27" s="3" t="n">
        <v>41.1124</v>
      </c>
      <c r="AA27" s="3"/>
      <c r="AB27" s="3" t="n">
        <f aca="false">ROUND(P27*G27,0)</f>
        <v>110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customFormat="false" ht="12.8" hidden="false" customHeight="false" outlineLevel="0" collapsed="false">
      <c r="A28" s="11" t="s">
        <v>63</v>
      </c>
      <c r="B28" s="11" t="s">
        <v>33</v>
      </c>
      <c r="C28" s="11" t="n">
        <v>215.312</v>
      </c>
      <c r="D28" s="11" t="n">
        <v>826.94</v>
      </c>
      <c r="E28" s="11" t="n">
        <v>375.795</v>
      </c>
      <c r="F28" s="11" t="n">
        <v>556.894</v>
      </c>
      <c r="G28" s="12" t="n">
        <v>1</v>
      </c>
      <c r="H28" s="11" t="n">
        <v>30</v>
      </c>
      <c r="I28" s="11" t="s">
        <v>34</v>
      </c>
      <c r="J28" s="11" t="n">
        <v>377.46</v>
      </c>
      <c r="K28" s="11" t="n">
        <f aca="false">E28-J28</f>
        <v>-1.66499999999996</v>
      </c>
      <c r="L28" s="11" t="n">
        <f aca="false">E28-M28</f>
        <v>375.795</v>
      </c>
      <c r="M28" s="11"/>
      <c r="N28" s="11" t="n">
        <v>105.4522</v>
      </c>
      <c r="O28" s="11" t="n">
        <f aca="false">L28/5</f>
        <v>75.159</v>
      </c>
      <c r="P28" s="13"/>
      <c r="Q28" s="13"/>
      <c r="R28" s="11"/>
      <c r="S28" s="11" t="n">
        <f aca="false">(F28+N28+P28)/O28</f>
        <v>8.81259995476257</v>
      </c>
      <c r="T28" s="11" t="n">
        <f aca="false">(F28+N28)/O28</f>
        <v>8.81259995476257</v>
      </c>
      <c r="U28" s="11" t="n">
        <v>88.4972</v>
      </c>
      <c r="V28" s="11" t="n">
        <v>92.3092</v>
      </c>
      <c r="W28" s="11" t="n">
        <v>79.4092</v>
      </c>
      <c r="X28" s="11" t="n">
        <v>77.3108</v>
      </c>
      <c r="Y28" s="11" t="n">
        <v>70.2808</v>
      </c>
      <c r="Z28" s="11" t="n">
        <v>68.735</v>
      </c>
      <c r="AA28" s="11" t="s">
        <v>37</v>
      </c>
      <c r="AB28" s="11" t="n">
        <f aca="false">ROUND(P28*G28,0)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customFormat="false" ht="12.8" hidden="false" customHeight="false" outlineLevel="0" collapsed="false">
      <c r="A29" s="14" t="s">
        <v>64</v>
      </c>
      <c r="B29" s="14" t="s">
        <v>33</v>
      </c>
      <c r="C29" s="14"/>
      <c r="D29" s="14"/>
      <c r="E29" s="14"/>
      <c r="F29" s="14"/>
      <c r="G29" s="15" t="n">
        <v>0</v>
      </c>
      <c r="H29" s="14" t="n">
        <v>45</v>
      </c>
      <c r="I29" s="14" t="s">
        <v>34</v>
      </c>
      <c r="J29" s="14"/>
      <c r="K29" s="14" t="n">
        <f aca="false">E29-J29</f>
        <v>0</v>
      </c>
      <c r="L29" s="14" t="n">
        <f aca="false">E29-M29</f>
        <v>0</v>
      </c>
      <c r="M29" s="14"/>
      <c r="N29" s="14"/>
      <c r="O29" s="14" t="n">
        <f aca="false">L29/5</f>
        <v>0</v>
      </c>
      <c r="P29" s="16"/>
      <c r="Q29" s="16"/>
      <c r="R29" s="14"/>
      <c r="S29" s="14" t="e">
        <f aca="false">(F29+N29+P29)/O29</f>
        <v>#DIV/0!</v>
      </c>
      <c r="T29" s="14" t="e">
        <f aca="false">(F29+N29)/O29</f>
        <v>#DIV/0!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4" t="n">
        <v>0</v>
      </c>
      <c r="AA29" s="14" t="s">
        <v>41</v>
      </c>
      <c r="AB29" s="14" t="n">
        <f aca="false">ROUND(P29*G29,0)</f>
        <v>0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customFormat="false" ht="12.8" hidden="false" customHeight="false" outlineLevel="0" collapsed="false">
      <c r="A30" s="18" t="s">
        <v>65</v>
      </c>
      <c r="B30" s="18" t="s">
        <v>33</v>
      </c>
      <c r="C30" s="18" t="n">
        <v>174.897</v>
      </c>
      <c r="D30" s="18" t="n">
        <v>634.398</v>
      </c>
      <c r="E30" s="18" t="n">
        <v>163.314</v>
      </c>
      <c r="F30" s="18" t="n">
        <v>555.122</v>
      </c>
      <c r="G30" s="19" t="n">
        <v>1</v>
      </c>
      <c r="H30" s="18" t="n">
        <v>40</v>
      </c>
      <c r="I30" s="18" t="s">
        <v>34</v>
      </c>
      <c r="J30" s="18" t="n">
        <v>329.492</v>
      </c>
      <c r="K30" s="18" t="n">
        <f aca="false">E30-J30</f>
        <v>-166.178</v>
      </c>
      <c r="L30" s="18" t="n">
        <f aca="false">E30-M30</f>
        <v>123.748</v>
      </c>
      <c r="M30" s="18" t="n">
        <v>39.566</v>
      </c>
      <c r="N30" s="18" t="n">
        <v>15.4038</v>
      </c>
      <c r="O30" s="18" t="n">
        <f aca="false">L30/5</f>
        <v>24.7496</v>
      </c>
      <c r="P30" s="20" t="n">
        <v>100</v>
      </c>
      <c r="Q30" s="20"/>
      <c r="R30" s="18"/>
      <c r="S30" s="18" t="n">
        <f aca="false">(F30+N30+P30)/O30</f>
        <v>27.0923893719494</v>
      </c>
      <c r="T30" s="18" t="n">
        <f aca="false">(F30+N30)/O30</f>
        <v>23.0519200310308</v>
      </c>
      <c r="U30" s="18" t="n">
        <v>59.3354</v>
      </c>
      <c r="V30" s="18" t="n">
        <v>79.0184</v>
      </c>
      <c r="W30" s="18" t="n">
        <v>55.1884</v>
      </c>
      <c r="X30" s="18" t="n">
        <v>50.6378</v>
      </c>
      <c r="Y30" s="18" t="n">
        <v>104.0894</v>
      </c>
      <c r="Z30" s="18" t="n">
        <v>122.205</v>
      </c>
      <c r="AA30" s="22" t="s">
        <v>50</v>
      </c>
      <c r="AB30" s="18" t="n">
        <f aca="false">ROUND(P30*G30,0)</f>
        <v>100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Format="false" ht="12.8" hidden="false" customHeight="false" outlineLevel="0" collapsed="false">
      <c r="A31" s="3" t="s">
        <v>66</v>
      </c>
      <c r="B31" s="3" t="s">
        <v>33</v>
      </c>
      <c r="C31" s="3" t="n">
        <v>157.208</v>
      </c>
      <c r="D31" s="3" t="n">
        <v>218.225</v>
      </c>
      <c r="E31" s="3" t="n">
        <v>124.157</v>
      </c>
      <c r="F31" s="3" t="n">
        <v>211.342</v>
      </c>
      <c r="G31" s="4" t="n">
        <v>1</v>
      </c>
      <c r="H31" s="3" t="n">
        <v>40</v>
      </c>
      <c r="I31" s="3" t="s">
        <v>34</v>
      </c>
      <c r="J31" s="3" t="n">
        <v>150.519</v>
      </c>
      <c r="K31" s="3" t="n">
        <f aca="false">E31-J31</f>
        <v>-26.362</v>
      </c>
      <c r="L31" s="3" t="n">
        <f aca="false">E31-M31</f>
        <v>116.405</v>
      </c>
      <c r="M31" s="3" t="n">
        <v>7.752</v>
      </c>
      <c r="N31" s="3"/>
      <c r="O31" s="3" t="n">
        <f aca="false">L31/5</f>
        <v>23.281</v>
      </c>
      <c r="P31" s="10" t="n">
        <f aca="false">10.4*O31-N31-F31</f>
        <v>30.7804</v>
      </c>
      <c r="Q31" s="10"/>
      <c r="R31" s="3"/>
      <c r="S31" s="3" t="n">
        <f aca="false">(F31+N31+P31)/O31</f>
        <v>10.4</v>
      </c>
      <c r="T31" s="3" t="n">
        <f aca="false">(F31+N31)/O31</f>
        <v>9.07787466174134</v>
      </c>
      <c r="U31" s="3" t="n">
        <v>22.5942</v>
      </c>
      <c r="V31" s="3" t="n">
        <v>31.9876</v>
      </c>
      <c r="W31" s="3" t="n">
        <v>25.1102</v>
      </c>
      <c r="X31" s="3" t="n">
        <v>18.8532</v>
      </c>
      <c r="Y31" s="3" t="n">
        <v>32.0202</v>
      </c>
      <c r="Z31" s="3" t="n">
        <v>33.7966</v>
      </c>
      <c r="AA31" s="3"/>
      <c r="AB31" s="3" t="n">
        <f aca="false">ROUND(P31*G31,0)</f>
        <v>31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Format="false" ht="12.8" hidden="false" customHeight="false" outlineLevel="0" collapsed="false">
      <c r="A32" s="3" t="s">
        <v>67</v>
      </c>
      <c r="B32" s="3" t="s">
        <v>33</v>
      </c>
      <c r="C32" s="3" t="n">
        <v>41.789</v>
      </c>
      <c r="D32" s="3" t="n">
        <v>94.161</v>
      </c>
      <c r="E32" s="3" t="n">
        <v>28.38</v>
      </c>
      <c r="F32" s="3" t="n">
        <v>92.782</v>
      </c>
      <c r="G32" s="4" t="n">
        <v>1</v>
      </c>
      <c r="H32" s="3" t="n">
        <v>30</v>
      </c>
      <c r="I32" s="3" t="s">
        <v>34</v>
      </c>
      <c r="J32" s="3" t="n">
        <v>40.4</v>
      </c>
      <c r="K32" s="3" t="n">
        <f aca="false">E32-J32</f>
        <v>-12.02</v>
      </c>
      <c r="L32" s="3" t="n">
        <f aca="false">E32-M32</f>
        <v>24.308</v>
      </c>
      <c r="M32" s="3" t="n">
        <v>4.072</v>
      </c>
      <c r="N32" s="3"/>
      <c r="O32" s="3" t="n">
        <f aca="false">L32/5</f>
        <v>4.8616</v>
      </c>
      <c r="P32" s="10"/>
      <c r="Q32" s="10"/>
      <c r="R32" s="3"/>
      <c r="S32" s="3" t="n">
        <f aca="false">(F32+N32+P32)/O32</f>
        <v>19.0846634852723</v>
      </c>
      <c r="T32" s="3" t="n">
        <f aca="false">(F32+N32)/O32</f>
        <v>19.0846634852723</v>
      </c>
      <c r="U32" s="3" t="n">
        <v>10.0438</v>
      </c>
      <c r="V32" s="3" t="n">
        <v>12.8002</v>
      </c>
      <c r="W32" s="3" t="n">
        <v>6.1458</v>
      </c>
      <c r="X32" s="3" t="n">
        <v>5.2418</v>
      </c>
      <c r="Y32" s="3" t="n">
        <v>12.1474</v>
      </c>
      <c r="Z32" s="3" t="n">
        <v>12.8118</v>
      </c>
      <c r="AA32" s="3"/>
      <c r="AB32" s="3" t="n">
        <f aca="false">ROUND(P32*G32,0)</f>
        <v>0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customFormat="false" ht="12.8" hidden="false" customHeight="false" outlineLevel="0" collapsed="false">
      <c r="A33" s="3" t="s">
        <v>68</v>
      </c>
      <c r="B33" s="3" t="s">
        <v>33</v>
      </c>
      <c r="C33" s="3" t="n">
        <v>321.072</v>
      </c>
      <c r="D33" s="3" t="n">
        <v>86.034</v>
      </c>
      <c r="E33" s="3" t="n">
        <v>116.725</v>
      </c>
      <c r="F33" s="3" t="n">
        <v>260.075</v>
      </c>
      <c r="G33" s="4" t="n">
        <v>1</v>
      </c>
      <c r="H33" s="3" t="n">
        <v>50</v>
      </c>
      <c r="I33" s="3" t="s">
        <v>34</v>
      </c>
      <c r="J33" s="3" t="n">
        <v>116.4</v>
      </c>
      <c r="K33" s="3" t="n">
        <f aca="false">E33-J33</f>
        <v>0.324999999999989</v>
      </c>
      <c r="L33" s="3" t="n">
        <f aca="false">E33-M33</f>
        <v>116.725</v>
      </c>
      <c r="M33" s="3"/>
      <c r="N33" s="3"/>
      <c r="O33" s="3" t="n">
        <f aca="false">L33/5</f>
        <v>23.345</v>
      </c>
      <c r="P33" s="10"/>
      <c r="Q33" s="10"/>
      <c r="R33" s="3"/>
      <c r="S33" s="3" t="n">
        <f aca="false">(F33+N33+P33)/O33</f>
        <v>11.1405011779824</v>
      </c>
      <c r="T33" s="3" t="n">
        <f aca="false">(F33+N33)/O33</f>
        <v>11.1405011779824</v>
      </c>
      <c r="U33" s="3" t="n">
        <v>28.1468</v>
      </c>
      <c r="V33" s="3" t="n">
        <v>28.435</v>
      </c>
      <c r="W33" s="3" t="n">
        <v>42.0252</v>
      </c>
      <c r="X33" s="3" t="n">
        <v>51.6992</v>
      </c>
      <c r="Y33" s="3" t="n">
        <v>55.4822</v>
      </c>
      <c r="Z33" s="3" t="n">
        <v>49.0122</v>
      </c>
      <c r="AA33" s="3"/>
      <c r="AB33" s="3" t="n">
        <f aca="false">ROUND(P33*G33,0)</f>
        <v>0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customFormat="false" ht="12.8" hidden="false" customHeight="false" outlineLevel="0" collapsed="false">
      <c r="A34" s="3" t="s">
        <v>69</v>
      </c>
      <c r="B34" s="3" t="s">
        <v>33</v>
      </c>
      <c r="C34" s="3" t="n">
        <v>148.282</v>
      </c>
      <c r="D34" s="3" t="n">
        <v>60.337</v>
      </c>
      <c r="E34" s="3" t="n">
        <v>85.584</v>
      </c>
      <c r="F34" s="3" t="n">
        <v>98.855</v>
      </c>
      <c r="G34" s="4" t="n">
        <v>1</v>
      </c>
      <c r="H34" s="3" t="n">
        <v>50</v>
      </c>
      <c r="I34" s="3" t="s">
        <v>34</v>
      </c>
      <c r="J34" s="3" t="n">
        <v>87.7</v>
      </c>
      <c r="K34" s="3" t="n">
        <f aca="false">E34-J34</f>
        <v>-2.116</v>
      </c>
      <c r="L34" s="3" t="n">
        <f aca="false">E34-M34</f>
        <v>79.897</v>
      </c>
      <c r="M34" s="3" t="n">
        <v>5.687</v>
      </c>
      <c r="N34" s="3" t="n">
        <v>11.9562000000001</v>
      </c>
      <c r="O34" s="3" t="n">
        <f aca="false">L34/5</f>
        <v>15.9794</v>
      </c>
      <c r="P34" s="10" t="n">
        <f aca="false">10.4*O34-N34-F34</f>
        <v>55.3745599999999</v>
      </c>
      <c r="Q34" s="10"/>
      <c r="R34" s="3"/>
      <c r="S34" s="3" t="n">
        <f aca="false">(F34+N34+P34)/O34</f>
        <v>10.4</v>
      </c>
      <c r="T34" s="3" t="n">
        <f aca="false">(F34+N34)/O34</f>
        <v>6.93462833398001</v>
      </c>
      <c r="U34" s="3" t="n">
        <v>16.5492</v>
      </c>
      <c r="V34" s="3" t="n">
        <v>18.431</v>
      </c>
      <c r="W34" s="3" t="n">
        <v>15.8246</v>
      </c>
      <c r="X34" s="3" t="n">
        <v>23.473</v>
      </c>
      <c r="Y34" s="3" t="n">
        <v>40.4082</v>
      </c>
      <c r="Z34" s="3" t="n">
        <v>39.3066</v>
      </c>
      <c r="AA34" s="3"/>
      <c r="AB34" s="3" t="n">
        <f aca="false">ROUND(P34*G34,0)</f>
        <v>55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customFormat="false" ht="12.8" hidden="false" customHeight="false" outlineLevel="0" collapsed="false">
      <c r="A35" s="3" t="s">
        <v>70</v>
      </c>
      <c r="B35" s="3" t="s">
        <v>33</v>
      </c>
      <c r="C35" s="3"/>
      <c r="D35" s="3" t="n">
        <v>159.412</v>
      </c>
      <c r="E35" s="3" t="n">
        <v>59.799</v>
      </c>
      <c r="F35" s="3" t="n">
        <v>98.895</v>
      </c>
      <c r="G35" s="4" t="n">
        <v>1</v>
      </c>
      <c r="H35" s="3" t="n">
        <v>50</v>
      </c>
      <c r="I35" s="3" t="s">
        <v>34</v>
      </c>
      <c r="J35" s="3" t="n">
        <v>61.1</v>
      </c>
      <c r="K35" s="3" t="n">
        <f aca="false">E35-J35</f>
        <v>-1.301</v>
      </c>
      <c r="L35" s="3" t="n">
        <f aca="false">E35-M35</f>
        <v>59.799</v>
      </c>
      <c r="M35" s="3"/>
      <c r="N35" s="3"/>
      <c r="O35" s="3" t="n">
        <f aca="false">L35/5</f>
        <v>11.9598</v>
      </c>
      <c r="P35" s="10" t="n">
        <f aca="false">10.4*O35-N35-F35</f>
        <v>25.48692</v>
      </c>
      <c r="Q35" s="10"/>
      <c r="R35" s="3"/>
      <c r="S35" s="3" t="n">
        <f aca="false">(F35+N35+P35)/O35</f>
        <v>10.4</v>
      </c>
      <c r="T35" s="3" t="n">
        <f aca="false">(F35+N35)/O35</f>
        <v>8.26895098580244</v>
      </c>
      <c r="U35" s="3" t="n">
        <v>10.902</v>
      </c>
      <c r="V35" s="3" t="n">
        <v>11.1812</v>
      </c>
      <c r="W35" s="3" t="n">
        <v>19.295</v>
      </c>
      <c r="X35" s="3" t="n">
        <v>19.5868</v>
      </c>
      <c r="Y35" s="3" t="n">
        <v>21.3856</v>
      </c>
      <c r="Z35" s="3" t="n">
        <v>25.5568</v>
      </c>
      <c r="AA35" s="3"/>
      <c r="AB35" s="3" t="n">
        <f aca="false">ROUND(P35*G35,0)</f>
        <v>25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customFormat="false" ht="12.8" hidden="false" customHeight="false" outlineLevel="0" collapsed="false">
      <c r="A36" s="3" t="s">
        <v>71</v>
      </c>
      <c r="B36" s="3" t="s">
        <v>40</v>
      </c>
      <c r="C36" s="3" t="n">
        <v>604</v>
      </c>
      <c r="D36" s="3" t="n">
        <v>186</v>
      </c>
      <c r="E36" s="3" t="n">
        <v>399</v>
      </c>
      <c r="F36" s="3" t="n">
        <v>304</v>
      </c>
      <c r="G36" s="4" t="n">
        <v>0.4</v>
      </c>
      <c r="H36" s="3" t="n">
        <v>45</v>
      </c>
      <c r="I36" s="3" t="s">
        <v>34</v>
      </c>
      <c r="J36" s="3" t="n">
        <v>876</v>
      </c>
      <c r="K36" s="3" t="n">
        <f aca="false">E36-J36</f>
        <v>-477</v>
      </c>
      <c r="L36" s="3" t="n">
        <f aca="false">E36-M36</f>
        <v>399</v>
      </c>
      <c r="M36" s="3"/>
      <c r="N36" s="3" t="n">
        <v>542</v>
      </c>
      <c r="O36" s="3" t="n">
        <f aca="false">L36/5</f>
        <v>79.8</v>
      </c>
      <c r="P36" s="10"/>
      <c r="Q36" s="10"/>
      <c r="R36" s="3"/>
      <c r="S36" s="3" t="n">
        <f aca="false">(F36+N36+P36)/O36</f>
        <v>10.6015037593985</v>
      </c>
      <c r="T36" s="3" t="n">
        <f aca="false">(F36+N36)/O36</f>
        <v>10.6015037593985</v>
      </c>
      <c r="U36" s="3" t="n">
        <v>93</v>
      </c>
      <c r="V36" s="3" t="n">
        <v>69.6</v>
      </c>
      <c r="W36" s="3" t="n">
        <v>84.8</v>
      </c>
      <c r="X36" s="3" t="n">
        <v>92.8</v>
      </c>
      <c r="Y36" s="3" t="n">
        <v>39.2</v>
      </c>
      <c r="Z36" s="3" t="n">
        <v>34</v>
      </c>
      <c r="AA36" s="3"/>
      <c r="AB36" s="3" t="n">
        <f aca="false">ROUND(P36*G36,0)</f>
        <v>0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customFormat="false" ht="12.8" hidden="false" customHeight="false" outlineLevel="0" collapsed="false">
      <c r="A37" s="14" t="s">
        <v>72</v>
      </c>
      <c r="B37" s="14" t="s">
        <v>40</v>
      </c>
      <c r="C37" s="14"/>
      <c r="D37" s="14"/>
      <c r="E37" s="14"/>
      <c r="F37" s="14"/>
      <c r="G37" s="15" t="n">
        <v>0</v>
      </c>
      <c r="H37" s="14" t="n">
        <v>50</v>
      </c>
      <c r="I37" s="14" t="s">
        <v>34</v>
      </c>
      <c r="J37" s="14"/>
      <c r="K37" s="14" t="n">
        <f aca="false">E37-J37</f>
        <v>0</v>
      </c>
      <c r="L37" s="14" t="n">
        <f aca="false">E37-M37</f>
        <v>0</v>
      </c>
      <c r="M37" s="14"/>
      <c r="N37" s="14"/>
      <c r="O37" s="14" t="n">
        <f aca="false">L37/5</f>
        <v>0</v>
      </c>
      <c r="P37" s="16"/>
      <c r="Q37" s="16"/>
      <c r="R37" s="14"/>
      <c r="S37" s="14" t="e">
        <f aca="false">(F37+N37+P37)/O37</f>
        <v>#DIV/0!</v>
      </c>
      <c r="T37" s="14" t="e">
        <f aca="false">(F37+N37)/O37</f>
        <v>#DIV/0!</v>
      </c>
      <c r="U37" s="14" t="n">
        <v>0</v>
      </c>
      <c r="V37" s="14" t="n">
        <v>0</v>
      </c>
      <c r="W37" s="14" t="n">
        <v>0</v>
      </c>
      <c r="X37" s="14" t="n">
        <v>0</v>
      </c>
      <c r="Y37" s="14" t="n">
        <v>0</v>
      </c>
      <c r="Z37" s="14" t="n">
        <v>0</v>
      </c>
      <c r="AA37" s="14" t="s">
        <v>41</v>
      </c>
      <c r="AB37" s="14" t="n">
        <f aca="false">ROUND(P37*G37,0)</f>
        <v>0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customFormat="false" ht="12.8" hidden="false" customHeight="false" outlineLevel="0" collapsed="false">
      <c r="A38" s="3" t="s">
        <v>73</v>
      </c>
      <c r="B38" s="3" t="s">
        <v>40</v>
      </c>
      <c r="C38" s="3" t="n">
        <v>331</v>
      </c>
      <c r="D38" s="3" t="n">
        <v>504</v>
      </c>
      <c r="E38" s="3" t="n">
        <v>285</v>
      </c>
      <c r="F38" s="3" t="n">
        <v>503</v>
      </c>
      <c r="G38" s="4" t="n">
        <v>0.4</v>
      </c>
      <c r="H38" s="3" t="n">
        <v>45</v>
      </c>
      <c r="I38" s="3" t="s">
        <v>34</v>
      </c>
      <c r="J38" s="3" t="n">
        <v>886</v>
      </c>
      <c r="K38" s="3" t="n">
        <f aca="false">E38-J38</f>
        <v>-601</v>
      </c>
      <c r="L38" s="3" t="n">
        <f aca="false">E38-M38</f>
        <v>262</v>
      </c>
      <c r="M38" s="3" t="n">
        <v>23</v>
      </c>
      <c r="N38" s="3"/>
      <c r="O38" s="3" t="n">
        <f aca="false">L38/5</f>
        <v>52.4</v>
      </c>
      <c r="P38" s="10" t="n">
        <f aca="false">10.4*O38-N38-F38</f>
        <v>41.96</v>
      </c>
      <c r="Q38" s="10"/>
      <c r="R38" s="3"/>
      <c r="S38" s="3" t="n">
        <f aca="false">(F38+N38+P38)/O38</f>
        <v>10.4</v>
      </c>
      <c r="T38" s="3" t="n">
        <f aca="false">(F38+N38)/O38</f>
        <v>9.59923664122137</v>
      </c>
      <c r="U38" s="3" t="n">
        <v>65</v>
      </c>
      <c r="V38" s="3" t="n">
        <v>78.4</v>
      </c>
      <c r="W38" s="3" t="n">
        <v>78.4</v>
      </c>
      <c r="X38" s="3" t="n">
        <v>84.6</v>
      </c>
      <c r="Y38" s="3" t="n">
        <v>91.4</v>
      </c>
      <c r="Z38" s="3" t="n">
        <v>82.8</v>
      </c>
      <c r="AA38" s="3"/>
      <c r="AB38" s="3" t="n">
        <f aca="false">ROUND(P38*G38,0)</f>
        <v>17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customFormat="false" ht="12.8" hidden="false" customHeight="false" outlineLevel="0" collapsed="false">
      <c r="A39" s="14" t="s">
        <v>74</v>
      </c>
      <c r="B39" s="14" t="s">
        <v>33</v>
      </c>
      <c r="C39" s="14"/>
      <c r="D39" s="14"/>
      <c r="E39" s="14"/>
      <c r="F39" s="14"/>
      <c r="G39" s="15" t="n">
        <v>0</v>
      </c>
      <c r="H39" s="14" t="n">
        <v>45</v>
      </c>
      <c r="I39" s="14" t="s">
        <v>34</v>
      </c>
      <c r="J39" s="14" t="n">
        <v>42.052</v>
      </c>
      <c r="K39" s="14" t="n">
        <f aca="false">E39-J39</f>
        <v>-42.052</v>
      </c>
      <c r="L39" s="14" t="n">
        <f aca="false">E39-M39</f>
        <v>0</v>
      </c>
      <c r="M39" s="14"/>
      <c r="N39" s="14"/>
      <c r="O39" s="14" t="n">
        <f aca="false">L39/5</f>
        <v>0</v>
      </c>
      <c r="P39" s="16"/>
      <c r="Q39" s="16"/>
      <c r="R39" s="14"/>
      <c r="S39" s="14" t="e">
        <f aca="false">(F39+N39+P39)/O39</f>
        <v>#DIV/0!</v>
      </c>
      <c r="T39" s="14" t="e">
        <f aca="false">(F39+N39)/O39</f>
        <v>#DIV/0!</v>
      </c>
      <c r="U39" s="14" t="n">
        <v>0</v>
      </c>
      <c r="V39" s="14" t="n">
        <v>0</v>
      </c>
      <c r="W39" s="14" t="n">
        <v>0</v>
      </c>
      <c r="X39" s="14" t="n">
        <v>0</v>
      </c>
      <c r="Y39" s="14" t="n">
        <v>0</v>
      </c>
      <c r="Z39" s="14" t="n">
        <v>0</v>
      </c>
      <c r="AA39" s="14" t="s">
        <v>41</v>
      </c>
      <c r="AB39" s="14" t="n">
        <f aca="false">ROUND(P39*G39,0)</f>
        <v>0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customFormat="false" ht="12.8" hidden="false" customHeight="false" outlineLevel="0" collapsed="false">
      <c r="A40" s="14" t="s">
        <v>75</v>
      </c>
      <c r="B40" s="14" t="s">
        <v>40</v>
      </c>
      <c r="C40" s="14"/>
      <c r="D40" s="14"/>
      <c r="E40" s="14"/>
      <c r="F40" s="14"/>
      <c r="G40" s="15" t="n">
        <v>0</v>
      </c>
      <c r="H40" s="14" t="n">
        <v>45</v>
      </c>
      <c r="I40" s="14" t="s">
        <v>34</v>
      </c>
      <c r="J40" s="14"/>
      <c r="K40" s="14" t="n">
        <f aca="false">E40-J40</f>
        <v>0</v>
      </c>
      <c r="L40" s="14" t="n">
        <f aca="false">E40-M40</f>
        <v>0</v>
      </c>
      <c r="M40" s="14"/>
      <c r="N40" s="14"/>
      <c r="O40" s="14" t="n">
        <f aca="false">L40/5</f>
        <v>0</v>
      </c>
      <c r="P40" s="16"/>
      <c r="Q40" s="16"/>
      <c r="R40" s="14"/>
      <c r="S40" s="14" t="e">
        <f aca="false">(F40+N40+P40)/O40</f>
        <v>#DIV/0!</v>
      </c>
      <c r="T40" s="14" t="e">
        <f aca="false">(F40+N40)/O40</f>
        <v>#DIV/0!</v>
      </c>
      <c r="U40" s="14" t="n">
        <v>0</v>
      </c>
      <c r="V40" s="14" t="n">
        <v>0</v>
      </c>
      <c r="W40" s="14" t="n">
        <v>0</v>
      </c>
      <c r="X40" s="14" t="n">
        <v>0</v>
      </c>
      <c r="Y40" s="14" t="n">
        <v>0</v>
      </c>
      <c r="Z40" s="14" t="n">
        <v>0</v>
      </c>
      <c r="AA40" s="14" t="s">
        <v>41</v>
      </c>
      <c r="AB40" s="14" t="n">
        <f aca="false">ROUND(P40*G40,0)</f>
        <v>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Format="false" ht="12.8" hidden="false" customHeight="false" outlineLevel="0" collapsed="false">
      <c r="A41" s="14" t="s">
        <v>76</v>
      </c>
      <c r="B41" s="14" t="s">
        <v>40</v>
      </c>
      <c r="C41" s="14"/>
      <c r="D41" s="14"/>
      <c r="E41" s="14"/>
      <c r="F41" s="14"/>
      <c r="G41" s="15" t="n">
        <v>0</v>
      </c>
      <c r="H41" s="14" t="n">
        <v>40</v>
      </c>
      <c r="I41" s="14" t="s">
        <v>34</v>
      </c>
      <c r="J41" s="14"/>
      <c r="K41" s="14" t="n">
        <f aca="false">E41-J41</f>
        <v>0</v>
      </c>
      <c r="L41" s="14" t="n">
        <f aca="false">E41-M41</f>
        <v>0</v>
      </c>
      <c r="M41" s="14"/>
      <c r="N41" s="14"/>
      <c r="O41" s="14" t="n">
        <f aca="false">L41/5</f>
        <v>0</v>
      </c>
      <c r="P41" s="16"/>
      <c r="Q41" s="16"/>
      <c r="R41" s="14"/>
      <c r="S41" s="14" t="e">
        <f aca="false">(F41+N41+P41)/O41</f>
        <v>#DIV/0!</v>
      </c>
      <c r="T41" s="14" t="e">
        <f aca="false">(F41+N41)/O41</f>
        <v>#DIV/0!</v>
      </c>
      <c r="U41" s="14" t="n">
        <v>0</v>
      </c>
      <c r="V41" s="14" t="n">
        <v>0</v>
      </c>
      <c r="W41" s="14" t="n">
        <v>0</v>
      </c>
      <c r="X41" s="14" t="n">
        <v>0</v>
      </c>
      <c r="Y41" s="14" t="n">
        <v>0</v>
      </c>
      <c r="Z41" s="14" t="n">
        <v>0</v>
      </c>
      <c r="AA41" s="14" t="s">
        <v>41</v>
      </c>
      <c r="AB41" s="14" t="n">
        <f aca="false">ROUND(P41*G41,0)</f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Format="false" ht="12.8" hidden="false" customHeight="false" outlineLevel="0" collapsed="false">
      <c r="A42" s="3" t="s">
        <v>77</v>
      </c>
      <c r="B42" s="3" t="s">
        <v>33</v>
      </c>
      <c r="C42" s="3" t="n">
        <v>74.376</v>
      </c>
      <c r="D42" s="3" t="n">
        <v>340.064</v>
      </c>
      <c r="E42" s="3" t="n">
        <v>157.943</v>
      </c>
      <c r="F42" s="3" t="n">
        <v>216.522</v>
      </c>
      <c r="G42" s="4" t="n">
        <v>1</v>
      </c>
      <c r="H42" s="3" t="n">
        <v>40</v>
      </c>
      <c r="I42" s="3" t="s">
        <v>34</v>
      </c>
      <c r="J42" s="3" t="n">
        <v>181.9</v>
      </c>
      <c r="K42" s="3" t="n">
        <f aca="false">E42-J42</f>
        <v>-23.957</v>
      </c>
      <c r="L42" s="3" t="n">
        <f aca="false">E42-M42</f>
        <v>157.943</v>
      </c>
      <c r="M42" s="3"/>
      <c r="N42" s="3" t="n">
        <v>30.3580000000001</v>
      </c>
      <c r="O42" s="3" t="n">
        <f aca="false">L42/5</f>
        <v>31.5886</v>
      </c>
      <c r="P42" s="10" t="n">
        <f aca="false">10.4*O42-N42-F42</f>
        <v>81.6414399999999</v>
      </c>
      <c r="Q42" s="10"/>
      <c r="R42" s="3"/>
      <c r="S42" s="3" t="n">
        <f aca="false">(F42+N42+P42)/O42</f>
        <v>10.4</v>
      </c>
      <c r="T42" s="3" t="n">
        <f aca="false">(F42+N42)/O42</f>
        <v>7.81547773563881</v>
      </c>
      <c r="U42" s="3" t="n">
        <v>32.926</v>
      </c>
      <c r="V42" s="3" t="n">
        <v>36.5868</v>
      </c>
      <c r="W42" s="3" t="n">
        <v>28.5962</v>
      </c>
      <c r="X42" s="3" t="n">
        <v>23.2668</v>
      </c>
      <c r="Y42" s="3" t="n">
        <v>28.4128</v>
      </c>
      <c r="Z42" s="3" t="n">
        <v>28.1616</v>
      </c>
      <c r="AA42" s="3"/>
      <c r="AB42" s="3" t="n">
        <f aca="false">ROUND(P42*G42,0)</f>
        <v>82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Format="false" ht="12.8" hidden="false" customHeight="false" outlineLevel="0" collapsed="false">
      <c r="A43" s="3" t="s">
        <v>78</v>
      </c>
      <c r="B43" s="3" t="s">
        <v>40</v>
      </c>
      <c r="C43" s="3" t="n">
        <v>76</v>
      </c>
      <c r="D43" s="3" t="n">
        <v>465</v>
      </c>
      <c r="E43" s="3" t="n">
        <v>93</v>
      </c>
      <c r="F43" s="3" t="n">
        <v>392</v>
      </c>
      <c r="G43" s="4" t="n">
        <v>0.4</v>
      </c>
      <c r="H43" s="3" t="n">
        <v>40</v>
      </c>
      <c r="I43" s="3" t="s">
        <v>34</v>
      </c>
      <c r="J43" s="3" t="n">
        <v>98</v>
      </c>
      <c r="K43" s="3" t="n">
        <f aca="false">E43-J43</f>
        <v>-5</v>
      </c>
      <c r="L43" s="3" t="n">
        <f aca="false">E43-M43</f>
        <v>93</v>
      </c>
      <c r="M43" s="3"/>
      <c r="N43" s="3"/>
      <c r="O43" s="3" t="n">
        <f aca="false">L43/5</f>
        <v>18.6</v>
      </c>
      <c r="P43" s="10"/>
      <c r="Q43" s="10"/>
      <c r="R43" s="3"/>
      <c r="S43" s="3" t="n">
        <f aca="false">(F43+N43+P43)/O43</f>
        <v>21.0752688172043</v>
      </c>
      <c r="T43" s="3" t="n">
        <f aca="false">(F43+N43)/O43</f>
        <v>21.0752688172043</v>
      </c>
      <c r="U43" s="3" t="n">
        <v>29.6</v>
      </c>
      <c r="V43" s="3" t="n">
        <v>40.6</v>
      </c>
      <c r="W43" s="3" t="n">
        <v>54.2</v>
      </c>
      <c r="X43" s="3" t="n">
        <v>61.6</v>
      </c>
      <c r="Y43" s="3" t="n">
        <v>37</v>
      </c>
      <c r="Z43" s="3" t="n">
        <v>20.4</v>
      </c>
      <c r="AA43" s="3"/>
      <c r="AB43" s="3" t="n">
        <f aca="false">ROUND(P43*G43,0)</f>
        <v>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Format="false" ht="12.8" hidden="false" customHeight="false" outlineLevel="0" collapsed="false">
      <c r="A44" s="3" t="s">
        <v>79</v>
      </c>
      <c r="B44" s="3" t="s">
        <v>40</v>
      </c>
      <c r="C44" s="3" t="n">
        <v>392</v>
      </c>
      <c r="D44" s="3" t="n">
        <v>157</v>
      </c>
      <c r="E44" s="3" t="n">
        <v>138</v>
      </c>
      <c r="F44" s="3" t="n">
        <v>358</v>
      </c>
      <c r="G44" s="4" t="n">
        <v>0.4</v>
      </c>
      <c r="H44" s="3" t="n">
        <v>45</v>
      </c>
      <c r="I44" s="3" t="s">
        <v>34</v>
      </c>
      <c r="J44" s="3" t="n">
        <v>141</v>
      </c>
      <c r="K44" s="3" t="n">
        <f aca="false">E44-J44</f>
        <v>-3</v>
      </c>
      <c r="L44" s="3" t="n">
        <f aca="false">E44-M44</f>
        <v>138</v>
      </c>
      <c r="M44" s="3"/>
      <c r="N44" s="3" t="n">
        <v>13</v>
      </c>
      <c r="O44" s="3" t="n">
        <f aca="false">L44/5</f>
        <v>27.6</v>
      </c>
      <c r="P44" s="10"/>
      <c r="Q44" s="10"/>
      <c r="R44" s="3"/>
      <c r="S44" s="3" t="n">
        <f aca="false">(F44+N44+P44)/O44</f>
        <v>13.4420289855072</v>
      </c>
      <c r="T44" s="3" t="n">
        <f aca="false">(F44+N44)/O44</f>
        <v>13.4420289855072</v>
      </c>
      <c r="U44" s="3" t="n">
        <v>43</v>
      </c>
      <c r="V44" s="3" t="n">
        <v>49.8</v>
      </c>
      <c r="W44" s="3" t="n">
        <v>44.8</v>
      </c>
      <c r="X44" s="3" t="n">
        <v>42.4</v>
      </c>
      <c r="Y44" s="3" t="n">
        <v>42.4</v>
      </c>
      <c r="Z44" s="3" t="n">
        <v>40.8</v>
      </c>
      <c r="AA44" s="3"/>
      <c r="AB44" s="3" t="n">
        <f aca="false">ROUND(P44*G44,0)</f>
        <v>0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Format="false" ht="12.8" hidden="false" customHeight="false" outlineLevel="0" collapsed="false">
      <c r="A45" s="14" t="s">
        <v>80</v>
      </c>
      <c r="B45" s="14" t="s">
        <v>33</v>
      </c>
      <c r="C45" s="14"/>
      <c r="D45" s="14"/>
      <c r="E45" s="14"/>
      <c r="F45" s="14"/>
      <c r="G45" s="15" t="n">
        <v>0</v>
      </c>
      <c r="H45" s="14" t="n">
        <v>40</v>
      </c>
      <c r="I45" s="14" t="s">
        <v>34</v>
      </c>
      <c r="J45" s="14" t="n">
        <v>42.866</v>
      </c>
      <c r="K45" s="14" t="n">
        <f aca="false">E45-J45</f>
        <v>-42.866</v>
      </c>
      <c r="L45" s="14" t="n">
        <f aca="false">E45-M45</f>
        <v>0</v>
      </c>
      <c r="M45" s="14"/>
      <c r="N45" s="14"/>
      <c r="O45" s="14" t="n">
        <f aca="false">L45/5</f>
        <v>0</v>
      </c>
      <c r="P45" s="16"/>
      <c r="Q45" s="16"/>
      <c r="R45" s="14"/>
      <c r="S45" s="14" t="e">
        <f aca="false">(F45+N45+P45)/O45</f>
        <v>#DIV/0!</v>
      </c>
      <c r="T45" s="14" t="e">
        <f aca="false">(F45+N45)/O45</f>
        <v>#DIV/0!</v>
      </c>
      <c r="U45" s="14" t="n">
        <v>0</v>
      </c>
      <c r="V45" s="14" t="n">
        <v>0</v>
      </c>
      <c r="W45" s="14" t="n">
        <v>0</v>
      </c>
      <c r="X45" s="14" t="n">
        <v>0</v>
      </c>
      <c r="Y45" s="14" t="n">
        <v>0</v>
      </c>
      <c r="Z45" s="14" t="n">
        <v>0</v>
      </c>
      <c r="AA45" s="14" t="s">
        <v>41</v>
      </c>
      <c r="AB45" s="14" t="n">
        <f aca="false">ROUND(P45*G45,0)</f>
        <v>0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Format="false" ht="12.8" hidden="false" customHeight="false" outlineLevel="0" collapsed="false">
      <c r="A46" s="14" t="s">
        <v>81</v>
      </c>
      <c r="B46" s="14" t="s">
        <v>40</v>
      </c>
      <c r="C46" s="14"/>
      <c r="D46" s="14"/>
      <c r="E46" s="14"/>
      <c r="F46" s="14"/>
      <c r="G46" s="15" t="n">
        <v>0</v>
      </c>
      <c r="H46" s="14" t="n">
        <v>40</v>
      </c>
      <c r="I46" s="14" t="s">
        <v>34</v>
      </c>
      <c r="J46" s="14" t="n">
        <v>48</v>
      </c>
      <c r="K46" s="14" t="n">
        <f aca="false">E46-J46</f>
        <v>-48</v>
      </c>
      <c r="L46" s="14" t="n">
        <f aca="false">E46-M46</f>
        <v>0</v>
      </c>
      <c r="M46" s="14"/>
      <c r="N46" s="14"/>
      <c r="O46" s="14" t="n">
        <f aca="false">L46/5</f>
        <v>0</v>
      </c>
      <c r="P46" s="16"/>
      <c r="Q46" s="16"/>
      <c r="R46" s="14"/>
      <c r="S46" s="14" t="e">
        <f aca="false">(F46+N46+P46)/O46</f>
        <v>#DIV/0!</v>
      </c>
      <c r="T46" s="14" t="e">
        <f aca="false">(F46+N46)/O46</f>
        <v>#DIV/0!</v>
      </c>
      <c r="U46" s="14" t="n">
        <v>0</v>
      </c>
      <c r="V46" s="14" t="n">
        <v>0</v>
      </c>
      <c r="W46" s="14" t="n">
        <v>0</v>
      </c>
      <c r="X46" s="14" t="n">
        <v>0</v>
      </c>
      <c r="Y46" s="14" t="n">
        <v>0</v>
      </c>
      <c r="Z46" s="14" t="n">
        <v>0</v>
      </c>
      <c r="AA46" s="14" t="s">
        <v>41</v>
      </c>
      <c r="AB46" s="14" t="n">
        <f aca="false">ROUND(P46*G46,0)</f>
        <v>0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Format="false" ht="12.8" hidden="false" customHeight="false" outlineLevel="0" collapsed="false">
      <c r="A47" s="3" t="s">
        <v>82</v>
      </c>
      <c r="B47" s="3" t="s">
        <v>40</v>
      </c>
      <c r="C47" s="3" t="n">
        <v>196</v>
      </c>
      <c r="D47" s="3" t="n">
        <v>852</v>
      </c>
      <c r="E47" s="3" t="n">
        <v>334</v>
      </c>
      <c r="F47" s="3" t="n">
        <v>622</v>
      </c>
      <c r="G47" s="4" t="n">
        <v>0.4</v>
      </c>
      <c r="H47" s="3" t="n">
        <v>40</v>
      </c>
      <c r="I47" s="3" t="s">
        <v>34</v>
      </c>
      <c r="J47" s="3" t="n">
        <v>938</v>
      </c>
      <c r="K47" s="3" t="n">
        <f aca="false">E47-J47</f>
        <v>-604</v>
      </c>
      <c r="L47" s="3" t="n">
        <f aca="false">E47-M47</f>
        <v>322</v>
      </c>
      <c r="M47" s="3" t="n">
        <v>12</v>
      </c>
      <c r="N47" s="3" t="n">
        <v>116.2</v>
      </c>
      <c r="O47" s="3" t="n">
        <f aca="false">L47/5</f>
        <v>64.4</v>
      </c>
      <c r="P47" s="10"/>
      <c r="Q47" s="10"/>
      <c r="R47" s="3"/>
      <c r="S47" s="3" t="n">
        <f aca="false">(F47+N47+P47)/O47</f>
        <v>11.4627329192547</v>
      </c>
      <c r="T47" s="3" t="n">
        <f aca="false">(F47+N47)/O47</f>
        <v>11.4627329192547</v>
      </c>
      <c r="U47" s="3" t="n">
        <v>87.2</v>
      </c>
      <c r="V47" s="3" t="n">
        <v>95</v>
      </c>
      <c r="W47" s="3" t="n">
        <v>97.2</v>
      </c>
      <c r="X47" s="3" t="n">
        <v>110.6</v>
      </c>
      <c r="Y47" s="3" t="n">
        <v>95</v>
      </c>
      <c r="Z47" s="3" t="n">
        <v>81.4</v>
      </c>
      <c r="AA47" s="3"/>
      <c r="AB47" s="3" t="n">
        <f aca="false">ROUND(P47*G47,0)</f>
        <v>0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customFormat="false" ht="12.8" hidden="false" customHeight="false" outlineLevel="0" collapsed="false">
      <c r="A48" s="3" t="s">
        <v>83</v>
      </c>
      <c r="B48" s="3" t="s">
        <v>33</v>
      </c>
      <c r="C48" s="3" t="n">
        <v>89.326</v>
      </c>
      <c r="D48" s="3" t="n">
        <v>140.059</v>
      </c>
      <c r="E48" s="3" t="n">
        <v>96.55</v>
      </c>
      <c r="F48" s="3" t="n">
        <v>114.579</v>
      </c>
      <c r="G48" s="4" t="n">
        <v>1</v>
      </c>
      <c r="H48" s="3" t="n">
        <v>50</v>
      </c>
      <c r="I48" s="3" t="s">
        <v>34</v>
      </c>
      <c r="J48" s="3" t="n">
        <v>101.85</v>
      </c>
      <c r="K48" s="3" t="n">
        <f aca="false">E48-J48</f>
        <v>-5.3</v>
      </c>
      <c r="L48" s="3" t="n">
        <f aca="false">E48-M48</f>
        <v>96.55</v>
      </c>
      <c r="M48" s="3"/>
      <c r="N48" s="3" t="n">
        <v>79.9816</v>
      </c>
      <c r="O48" s="3" t="n">
        <f aca="false">L48/5</f>
        <v>19.31</v>
      </c>
      <c r="P48" s="10"/>
      <c r="Q48" s="10"/>
      <c r="R48" s="3"/>
      <c r="S48" s="3" t="n">
        <f aca="false">(F48+N48+P48)/O48</f>
        <v>10.0756395649922</v>
      </c>
      <c r="T48" s="3" t="n">
        <f aca="false">(F48+N48)/O48</f>
        <v>10.0756395649922</v>
      </c>
      <c r="U48" s="3" t="n">
        <v>21.4096</v>
      </c>
      <c r="V48" s="3" t="n">
        <v>19.2192</v>
      </c>
      <c r="W48" s="3" t="n">
        <v>17.2708</v>
      </c>
      <c r="X48" s="3" t="n">
        <v>17.7434</v>
      </c>
      <c r="Y48" s="3" t="n">
        <v>19.7274</v>
      </c>
      <c r="Z48" s="3" t="n">
        <v>16.7306</v>
      </c>
      <c r="AA48" s="3"/>
      <c r="AB48" s="3" t="n">
        <f aca="false">ROUND(P48*G48,0)</f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customFormat="false" ht="12.8" hidden="false" customHeight="false" outlineLevel="0" collapsed="false">
      <c r="A49" s="18" t="s">
        <v>84</v>
      </c>
      <c r="B49" s="18" t="s">
        <v>33</v>
      </c>
      <c r="C49" s="18" t="n">
        <v>91.882</v>
      </c>
      <c r="D49" s="18" t="n">
        <v>161.763</v>
      </c>
      <c r="E49" s="18" t="n">
        <v>121.94</v>
      </c>
      <c r="F49" s="18" t="n">
        <v>113.061</v>
      </c>
      <c r="G49" s="19" t="n">
        <v>1</v>
      </c>
      <c r="H49" s="18" t="n">
        <v>50</v>
      </c>
      <c r="I49" s="18" t="s">
        <v>34</v>
      </c>
      <c r="J49" s="18" t="n">
        <v>122.45</v>
      </c>
      <c r="K49" s="18" t="n">
        <f aca="false">E49-J49</f>
        <v>-0.510000000000005</v>
      </c>
      <c r="L49" s="18" t="n">
        <f aca="false">E49-M49</f>
        <v>109.71</v>
      </c>
      <c r="M49" s="18" t="n">
        <v>12.23</v>
      </c>
      <c r="N49" s="18" t="n">
        <v>22.9744</v>
      </c>
      <c r="O49" s="18" t="n">
        <f aca="false">L49/5</f>
        <v>21.942</v>
      </c>
      <c r="P49" s="20" t="n">
        <f aca="false">12*O49-N49-F49</f>
        <v>127.2686</v>
      </c>
      <c r="Q49" s="20"/>
      <c r="R49" s="18"/>
      <c r="S49" s="18" t="n">
        <f aca="false">(F49+N49+P49)/O49</f>
        <v>12</v>
      </c>
      <c r="T49" s="18" t="n">
        <f aca="false">(F49+N49)/O49</f>
        <v>6.19977212651536</v>
      </c>
      <c r="U49" s="18" t="n">
        <v>18.8244</v>
      </c>
      <c r="V49" s="18" t="n">
        <v>21.5472</v>
      </c>
      <c r="W49" s="18" t="n">
        <v>21.4116</v>
      </c>
      <c r="X49" s="18" t="n">
        <v>24.3582</v>
      </c>
      <c r="Y49" s="18" t="n">
        <v>24.7898</v>
      </c>
      <c r="Z49" s="18" t="n">
        <v>24.477</v>
      </c>
      <c r="AA49" s="18" t="s">
        <v>50</v>
      </c>
      <c r="AB49" s="18" t="n">
        <f aca="false">ROUND(P49*G49,0)</f>
        <v>127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customFormat="false" ht="12.8" hidden="false" customHeight="false" outlineLevel="0" collapsed="false">
      <c r="A50" s="3" t="s">
        <v>85</v>
      </c>
      <c r="B50" s="3" t="s">
        <v>33</v>
      </c>
      <c r="C50" s="3" t="n">
        <v>-0.914</v>
      </c>
      <c r="D50" s="3" t="n">
        <v>644.314</v>
      </c>
      <c r="E50" s="3" t="n">
        <v>643.4</v>
      </c>
      <c r="F50" s="3"/>
      <c r="G50" s="4" t="n">
        <v>1</v>
      </c>
      <c r="H50" s="3" t="n">
        <v>40</v>
      </c>
      <c r="I50" s="3" t="s">
        <v>34</v>
      </c>
      <c r="J50" s="3" t="n">
        <v>852.248</v>
      </c>
      <c r="K50" s="3" t="n">
        <f aca="false">E50-J50</f>
        <v>-208.848</v>
      </c>
      <c r="L50" s="3" t="n">
        <f aca="false">E50-M50</f>
        <v>430.59</v>
      </c>
      <c r="M50" s="3" t="n">
        <v>212.81</v>
      </c>
      <c r="N50" s="3" t="n">
        <v>505.8418</v>
      </c>
      <c r="O50" s="3" t="n">
        <f aca="false">L50/5</f>
        <v>86.118</v>
      </c>
      <c r="P50" s="10" t="n">
        <f aca="false">10.4*O50-N50-F50</f>
        <v>389.7854</v>
      </c>
      <c r="Q50" s="10"/>
      <c r="R50" s="3"/>
      <c r="S50" s="3" t="n">
        <f aca="false">(F50+N50+P50)/O50</f>
        <v>10.4</v>
      </c>
      <c r="T50" s="3" t="n">
        <f aca="false">(F50+N50)/O50</f>
        <v>5.87382196521052</v>
      </c>
      <c r="U50" s="3" t="n">
        <v>77.9098</v>
      </c>
      <c r="V50" s="3" t="n">
        <v>52.028</v>
      </c>
      <c r="W50" s="3" t="n">
        <v>75.424</v>
      </c>
      <c r="X50" s="3" t="n">
        <v>88.6348</v>
      </c>
      <c r="Y50" s="3" t="n">
        <v>65.0234</v>
      </c>
      <c r="Z50" s="3" t="n">
        <v>59.8812</v>
      </c>
      <c r="AA50" s="3"/>
      <c r="AB50" s="3" t="n">
        <f aca="false">ROUND(P50*G50,0)</f>
        <v>390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customFormat="false" ht="12.8" hidden="false" customHeight="false" outlineLevel="0" collapsed="false">
      <c r="A51" s="14" t="s">
        <v>86</v>
      </c>
      <c r="B51" s="14" t="s">
        <v>40</v>
      </c>
      <c r="C51" s="14"/>
      <c r="D51" s="14"/>
      <c r="E51" s="14"/>
      <c r="F51" s="14"/>
      <c r="G51" s="15" t="n">
        <v>0</v>
      </c>
      <c r="H51" s="14" t="n">
        <v>50</v>
      </c>
      <c r="I51" s="14" t="s">
        <v>34</v>
      </c>
      <c r="J51" s="14"/>
      <c r="K51" s="14" t="n">
        <f aca="false">E51-J51</f>
        <v>0</v>
      </c>
      <c r="L51" s="14" t="n">
        <f aca="false">E51-M51</f>
        <v>0</v>
      </c>
      <c r="M51" s="14"/>
      <c r="N51" s="14"/>
      <c r="O51" s="14" t="n">
        <f aca="false">L51/5</f>
        <v>0</v>
      </c>
      <c r="P51" s="16"/>
      <c r="Q51" s="16"/>
      <c r="R51" s="14"/>
      <c r="S51" s="14" t="e">
        <f aca="false">(F51+N51+P51)/O51</f>
        <v>#DIV/0!</v>
      </c>
      <c r="T51" s="14" t="e">
        <f aca="false">(F51+N51)/O51</f>
        <v>#DIV/0!</v>
      </c>
      <c r="U51" s="14" t="n">
        <v>0</v>
      </c>
      <c r="V51" s="14" t="n">
        <v>0</v>
      </c>
      <c r="W51" s="14" t="n">
        <v>0</v>
      </c>
      <c r="X51" s="14" t="n">
        <v>0</v>
      </c>
      <c r="Y51" s="14" t="n">
        <v>0</v>
      </c>
      <c r="Z51" s="14" t="n">
        <v>0</v>
      </c>
      <c r="AA51" s="14" t="s">
        <v>41</v>
      </c>
      <c r="AB51" s="14" t="n">
        <f aca="false">ROUND(P51*G51,0)</f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customFormat="false" ht="12.8" hidden="false" customHeight="false" outlineLevel="0" collapsed="false">
      <c r="A52" s="3" t="s">
        <v>87</v>
      </c>
      <c r="B52" s="3" t="s">
        <v>33</v>
      </c>
      <c r="C52" s="3" t="n">
        <v>188.849</v>
      </c>
      <c r="D52" s="3" t="n">
        <v>202.785</v>
      </c>
      <c r="E52" s="3" t="n">
        <v>167.506</v>
      </c>
      <c r="F52" s="3" t="n">
        <v>188.243</v>
      </c>
      <c r="G52" s="4" t="n">
        <v>1</v>
      </c>
      <c r="H52" s="3" t="n">
        <v>40</v>
      </c>
      <c r="I52" s="3" t="s">
        <v>34</v>
      </c>
      <c r="J52" s="3" t="n">
        <v>262.576</v>
      </c>
      <c r="K52" s="3" t="n">
        <f aca="false">E52-J52</f>
        <v>-95.07</v>
      </c>
      <c r="L52" s="3" t="n">
        <f aca="false">E52-M52</f>
        <v>167.506</v>
      </c>
      <c r="M52" s="3"/>
      <c r="N52" s="3" t="n">
        <v>102.5052</v>
      </c>
      <c r="O52" s="3" t="n">
        <f aca="false">L52/5</f>
        <v>33.5012</v>
      </c>
      <c r="P52" s="10" t="n">
        <f aca="false">10.4*O52-N52-F52</f>
        <v>57.66428</v>
      </c>
      <c r="Q52" s="10"/>
      <c r="R52" s="3"/>
      <c r="S52" s="3" t="n">
        <f aca="false">(F52+N52+P52)/O52</f>
        <v>10.4</v>
      </c>
      <c r="T52" s="3" t="n">
        <f aca="false">(F52+N52)/O52</f>
        <v>8.67873986603465</v>
      </c>
      <c r="U52" s="3" t="n">
        <v>38.5592</v>
      </c>
      <c r="V52" s="3" t="n">
        <v>34.838</v>
      </c>
      <c r="W52" s="3" t="n">
        <v>27.5946</v>
      </c>
      <c r="X52" s="3" t="n">
        <v>33.8438</v>
      </c>
      <c r="Y52" s="3" t="n">
        <v>41.2682</v>
      </c>
      <c r="Z52" s="3" t="n">
        <v>38.5766</v>
      </c>
      <c r="AA52" s="3"/>
      <c r="AB52" s="3" t="n">
        <f aca="false">ROUND(P52*G52,0)</f>
        <v>58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customFormat="false" ht="12.8" hidden="false" customHeight="false" outlineLevel="0" collapsed="false">
      <c r="A53" s="3" t="s">
        <v>88</v>
      </c>
      <c r="B53" s="3" t="s">
        <v>40</v>
      </c>
      <c r="C53" s="3" t="n">
        <v>75</v>
      </c>
      <c r="D53" s="3" t="n">
        <v>448</v>
      </c>
      <c r="E53" s="3" t="n">
        <v>185</v>
      </c>
      <c r="F53" s="3" t="n">
        <v>309</v>
      </c>
      <c r="G53" s="4" t="n">
        <v>0.4</v>
      </c>
      <c r="H53" s="3" t="n">
        <v>40</v>
      </c>
      <c r="I53" s="3" t="s">
        <v>34</v>
      </c>
      <c r="J53" s="3" t="n">
        <v>192</v>
      </c>
      <c r="K53" s="3" t="n">
        <f aca="false">E53-J53</f>
        <v>-7</v>
      </c>
      <c r="L53" s="3" t="n">
        <f aca="false">E53-M53</f>
        <v>140</v>
      </c>
      <c r="M53" s="3" t="n">
        <v>45</v>
      </c>
      <c r="N53" s="3" t="n">
        <v>52.2000000000001</v>
      </c>
      <c r="O53" s="3" t="n">
        <f aca="false">L53/5</f>
        <v>28</v>
      </c>
      <c r="P53" s="10"/>
      <c r="Q53" s="10"/>
      <c r="R53" s="3"/>
      <c r="S53" s="3" t="n">
        <f aca="false">(F53+N53+P53)/O53</f>
        <v>12.9</v>
      </c>
      <c r="T53" s="3" t="n">
        <f aca="false">(F53+N53)/O53</f>
        <v>12.9</v>
      </c>
      <c r="U53" s="3" t="n">
        <v>44.2</v>
      </c>
      <c r="V53" s="3" t="n">
        <v>49.4</v>
      </c>
      <c r="W53" s="3" t="n">
        <v>44.8</v>
      </c>
      <c r="X53" s="3" t="n">
        <v>48.2</v>
      </c>
      <c r="Y53" s="3" t="n">
        <v>46.6</v>
      </c>
      <c r="Z53" s="3" t="n">
        <v>45</v>
      </c>
      <c r="AA53" s="3"/>
      <c r="AB53" s="3" t="n">
        <f aca="false">ROUND(P53*G53,0)</f>
        <v>0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customFormat="false" ht="12.8" hidden="false" customHeight="false" outlineLevel="0" collapsed="false">
      <c r="A54" s="3" t="s">
        <v>89</v>
      </c>
      <c r="B54" s="3" t="s">
        <v>40</v>
      </c>
      <c r="C54" s="3" t="n">
        <v>332</v>
      </c>
      <c r="D54" s="3" t="n">
        <v>282</v>
      </c>
      <c r="E54" s="3" t="n">
        <v>187</v>
      </c>
      <c r="F54" s="3" t="n">
        <v>359</v>
      </c>
      <c r="G54" s="4" t="n">
        <v>0.4</v>
      </c>
      <c r="H54" s="3" t="n">
        <v>40</v>
      </c>
      <c r="I54" s="3" t="s">
        <v>34</v>
      </c>
      <c r="J54" s="3" t="n">
        <v>246</v>
      </c>
      <c r="K54" s="3" t="n">
        <f aca="false">E54-J54</f>
        <v>-59</v>
      </c>
      <c r="L54" s="3" t="n">
        <f aca="false">E54-M54</f>
        <v>148</v>
      </c>
      <c r="M54" s="3" t="n">
        <v>39</v>
      </c>
      <c r="N54" s="3" t="n">
        <v>56.8</v>
      </c>
      <c r="O54" s="3" t="n">
        <f aca="false">L54/5</f>
        <v>29.6</v>
      </c>
      <c r="P54" s="10"/>
      <c r="Q54" s="10"/>
      <c r="R54" s="3"/>
      <c r="S54" s="3" t="n">
        <f aca="false">(F54+N54+P54)/O54</f>
        <v>14.0472972972973</v>
      </c>
      <c r="T54" s="3" t="n">
        <f aca="false">(F54+N54)/O54</f>
        <v>14.0472972972973</v>
      </c>
      <c r="U54" s="3" t="n">
        <v>51.8</v>
      </c>
      <c r="V54" s="3" t="n">
        <v>57</v>
      </c>
      <c r="W54" s="3" t="n">
        <v>51.8</v>
      </c>
      <c r="X54" s="3" t="n">
        <v>67.8</v>
      </c>
      <c r="Y54" s="3" t="n">
        <v>49.2</v>
      </c>
      <c r="Z54" s="3" t="n">
        <v>38.2</v>
      </c>
      <c r="AA54" s="3"/>
      <c r="AB54" s="3" t="n">
        <f aca="false">ROUND(P54*G54,0)</f>
        <v>0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customFormat="false" ht="12.8" hidden="false" customHeight="false" outlineLevel="0" collapsed="false">
      <c r="A55" s="14" t="s">
        <v>90</v>
      </c>
      <c r="B55" s="14" t="s">
        <v>33</v>
      </c>
      <c r="C55" s="14"/>
      <c r="D55" s="14"/>
      <c r="E55" s="14"/>
      <c r="F55" s="14"/>
      <c r="G55" s="15" t="n">
        <v>0</v>
      </c>
      <c r="H55" s="14" t="n">
        <v>50</v>
      </c>
      <c r="I55" s="14" t="s">
        <v>34</v>
      </c>
      <c r="J55" s="14"/>
      <c r="K55" s="14" t="n">
        <f aca="false">E55-J55</f>
        <v>0</v>
      </c>
      <c r="L55" s="14" t="n">
        <f aca="false">E55-M55</f>
        <v>0</v>
      </c>
      <c r="M55" s="14"/>
      <c r="N55" s="14"/>
      <c r="O55" s="14" t="n">
        <f aca="false">L55/5</f>
        <v>0</v>
      </c>
      <c r="P55" s="16"/>
      <c r="Q55" s="16"/>
      <c r="R55" s="14"/>
      <c r="S55" s="14" t="e">
        <f aca="false">(F55+N55+P55)/O55</f>
        <v>#DIV/0!</v>
      </c>
      <c r="T55" s="14" t="e">
        <f aca="false">(F55+N55)/O55</f>
        <v>#DIV/0!</v>
      </c>
      <c r="U55" s="14" t="n">
        <v>0</v>
      </c>
      <c r="V55" s="14" t="n">
        <v>0</v>
      </c>
      <c r="W55" s="14" t="n">
        <v>0</v>
      </c>
      <c r="X55" s="14" t="n">
        <v>0</v>
      </c>
      <c r="Y55" s="14" t="n">
        <v>0</v>
      </c>
      <c r="Z55" s="14" t="n">
        <v>0</v>
      </c>
      <c r="AA55" s="14" t="s">
        <v>41</v>
      </c>
      <c r="AB55" s="14" t="n">
        <f aca="false">ROUND(P55*G55,0)</f>
        <v>0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customFormat="false" ht="12.8" hidden="false" customHeight="false" outlineLevel="0" collapsed="false">
      <c r="A56" s="18" t="s">
        <v>91</v>
      </c>
      <c r="B56" s="18" t="s">
        <v>33</v>
      </c>
      <c r="C56" s="18" t="n">
        <v>55.166</v>
      </c>
      <c r="D56" s="18" t="n">
        <v>244.059</v>
      </c>
      <c r="E56" s="18" t="n">
        <v>133.428</v>
      </c>
      <c r="F56" s="18" t="n">
        <v>135.389</v>
      </c>
      <c r="G56" s="19" t="n">
        <v>1</v>
      </c>
      <c r="H56" s="18" t="n">
        <v>50</v>
      </c>
      <c r="I56" s="18" t="s">
        <v>34</v>
      </c>
      <c r="J56" s="18" t="n">
        <v>126.5</v>
      </c>
      <c r="K56" s="18" t="n">
        <f aca="false">E56-J56</f>
        <v>6.928</v>
      </c>
      <c r="L56" s="18" t="n">
        <f aca="false">E56-M56</f>
        <v>105.478</v>
      </c>
      <c r="M56" s="18" t="n">
        <v>27.95</v>
      </c>
      <c r="N56" s="18" t="n">
        <v>33.3544</v>
      </c>
      <c r="O56" s="18" t="n">
        <f aca="false">L56/5</f>
        <v>21.0956</v>
      </c>
      <c r="P56" s="20" t="n">
        <f aca="false">12*O56-N56-F56</f>
        <v>84.4037999999999</v>
      </c>
      <c r="Q56" s="20"/>
      <c r="R56" s="18"/>
      <c r="S56" s="18" t="n">
        <f aca="false">(F56+N56+P56)/O56</f>
        <v>12</v>
      </c>
      <c r="T56" s="18" t="n">
        <f aca="false">(F56+N56)/O56</f>
        <v>7.99898557045071</v>
      </c>
      <c r="U56" s="18" t="n">
        <v>22.2364</v>
      </c>
      <c r="V56" s="18" t="n">
        <v>24.818</v>
      </c>
      <c r="W56" s="18" t="n">
        <v>22.09</v>
      </c>
      <c r="X56" s="18" t="n">
        <v>21.5868</v>
      </c>
      <c r="Y56" s="18" t="n">
        <v>21.6896</v>
      </c>
      <c r="Z56" s="18" t="n">
        <v>25.2122</v>
      </c>
      <c r="AA56" s="18" t="s">
        <v>50</v>
      </c>
      <c r="AB56" s="18" t="n">
        <f aca="false">ROUND(P56*G56,0)</f>
        <v>84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customFormat="false" ht="15" hidden="false" customHeight="false" outlineLevel="0" collapsed="false">
      <c r="A57" s="3" t="s">
        <v>92</v>
      </c>
      <c r="B57" s="3" t="s">
        <v>33</v>
      </c>
      <c r="C57" s="3" t="n">
        <v>85.038</v>
      </c>
      <c r="D57" s="3" t="n">
        <v>75.522</v>
      </c>
      <c r="E57" s="3" t="n">
        <v>60.571</v>
      </c>
      <c r="F57" s="3" t="n">
        <v>90.38</v>
      </c>
      <c r="G57" s="4" t="n">
        <v>1</v>
      </c>
      <c r="H57" s="3" t="n">
        <v>50</v>
      </c>
      <c r="I57" s="3" t="s">
        <v>34</v>
      </c>
      <c r="J57" s="3" t="n">
        <v>61.1</v>
      </c>
      <c r="K57" s="3" t="n">
        <f aca="false">E57-J57</f>
        <v>-0.529000000000004</v>
      </c>
      <c r="L57" s="3" t="n">
        <f aca="false">E57-M57</f>
        <v>60.571</v>
      </c>
      <c r="M57" s="3"/>
      <c r="N57" s="3" t="n">
        <v>49.128</v>
      </c>
      <c r="O57" s="3" t="n">
        <f aca="false">L57/5</f>
        <v>12.1142</v>
      </c>
      <c r="P57" s="10"/>
      <c r="Q57" s="10"/>
      <c r="R57" s="3"/>
      <c r="S57" s="3" t="n">
        <f aca="false">(F57+N57+P57)/O57</f>
        <v>11.5160720476796</v>
      </c>
      <c r="T57" s="3" t="n">
        <f aca="false">(F57+N57)/O57</f>
        <v>11.5160720476796</v>
      </c>
      <c r="U57" s="3" t="n">
        <v>15.345</v>
      </c>
      <c r="V57" s="3" t="n">
        <v>14.796</v>
      </c>
      <c r="W57" s="3" t="n">
        <v>9.982</v>
      </c>
      <c r="X57" s="3" t="n">
        <v>6.2172</v>
      </c>
      <c r="Y57" s="3" t="n">
        <v>13.07</v>
      </c>
      <c r="Z57" s="3" t="n">
        <v>17.6828</v>
      </c>
      <c r="AA57" s="3"/>
      <c r="AB57" s="3" t="n">
        <f aca="false">ROUND(P57*G57,0)</f>
        <v>0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customFormat="false" ht="15" hidden="false" customHeight="false" outlineLevel="0" collapsed="false">
      <c r="A58" s="14" t="s">
        <v>93</v>
      </c>
      <c r="B58" s="14" t="s">
        <v>40</v>
      </c>
      <c r="C58" s="14"/>
      <c r="D58" s="14"/>
      <c r="E58" s="14"/>
      <c r="F58" s="14"/>
      <c r="G58" s="15" t="n">
        <v>0</v>
      </c>
      <c r="H58" s="14" t="n">
        <v>50</v>
      </c>
      <c r="I58" s="14" t="s">
        <v>34</v>
      </c>
      <c r="J58" s="14"/>
      <c r="K58" s="14" t="n">
        <f aca="false">E58-J58</f>
        <v>0</v>
      </c>
      <c r="L58" s="14" t="n">
        <f aca="false">E58-M58</f>
        <v>0</v>
      </c>
      <c r="M58" s="14"/>
      <c r="N58" s="14"/>
      <c r="O58" s="14" t="n">
        <f aca="false">L58/5</f>
        <v>0</v>
      </c>
      <c r="P58" s="16"/>
      <c r="Q58" s="16"/>
      <c r="R58" s="14"/>
      <c r="S58" s="14" t="e">
        <f aca="false">(F58+N58+P58)/O58</f>
        <v>#DIV/0!</v>
      </c>
      <c r="T58" s="14" t="e">
        <f aca="false">(F58+N58)/O58</f>
        <v>#DIV/0!</v>
      </c>
      <c r="U58" s="14" t="n">
        <v>0</v>
      </c>
      <c r="V58" s="14" t="n">
        <v>0</v>
      </c>
      <c r="W58" s="14" t="n">
        <v>0</v>
      </c>
      <c r="X58" s="14" t="n">
        <v>0</v>
      </c>
      <c r="Y58" s="14" t="n">
        <v>0</v>
      </c>
      <c r="Z58" s="14" t="n">
        <v>0</v>
      </c>
      <c r="AA58" s="14" t="s">
        <v>41</v>
      </c>
      <c r="AB58" s="14" t="n">
        <f aca="false">ROUND(P58*G58,0)</f>
        <v>0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customFormat="false" ht="12.8" hidden="false" customHeight="false" outlineLevel="0" collapsed="false">
      <c r="A59" s="3" t="s">
        <v>94</v>
      </c>
      <c r="B59" s="3" t="s">
        <v>40</v>
      </c>
      <c r="C59" s="3" t="n">
        <v>218</v>
      </c>
      <c r="D59" s="3" t="n">
        <v>960</v>
      </c>
      <c r="E59" s="3" t="n">
        <v>446</v>
      </c>
      <c r="F59" s="3" t="n">
        <v>629</v>
      </c>
      <c r="G59" s="4" t="n">
        <v>0.4</v>
      </c>
      <c r="H59" s="3" t="n">
        <v>40</v>
      </c>
      <c r="I59" s="3" t="s">
        <v>34</v>
      </c>
      <c r="J59" s="3" t="n">
        <v>448</v>
      </c>
      <c r="K59" s="3" t="n">
        <f aca="false">E59-J59</f>
        <v>-2</v>
      </c>
      <c r="L59" s="3" t="n">
        <f aca="false">E59-M59</f>
        <v>446</v>
      </c>
      <c r="M59" s="3"/>
      <c r="N59" s="3" t="n">
        <v>130.8</v>
      </c>
      <c r="O59" s="3" t="n">
        <f aca="false">L59/5</f>
        <v>89.2</v>
      </c>
      <c r="P59" s="10" t="n">
        <f aca="false">10.4*O59-N59-F59</f>
        <v>167.88</v>
      </c>
      <c r="Q59" s="10"/>
      <c r="R59" s="3"/>
      <c r="S59" s="3" t="n">
        <f aca="false">(F59+N59+P59)/O59</f>
        <v>10.4</v>
      </c>
      <c r="T59" s="3" t="n">
        <f aca="false">(F59+N59)/O59</f>
        <v>8.51793721973094</v>
      </c>
      <c r="U59" s="3" t="n">
        <v>99.8</v>
      </c>
      <c r="V59" s="3" t="n">
        <v>107</v>
      </c>
      <c r="W59" s="3" t="n">
        <v>130.6</v>
      </c>
      <c r="X59" s="3" t="n">
        <v>140.8</v>
      </c>
      <c r="Y59" s="3" t="n">
        <v>107.4</v>
      </c>
      <c r="Z59" s="3" t="n">
        <v>93.2</v>
      </c>
      <c r="AA59" s="3"/>
      <c r="AB59" s="3" t="n">
        <f aca="false">ROUND(P59*G59,0)</f>
        <v>67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customFormat="false" ht="12.8" hidden="false" customHeight="false" outlineLevel="0" collapsed="false">
      <c r="A60" s="3" t="s">
        <v>95</v>
      </c>
      <c r="B60" s="3" t="s">
        <v>40</v>
      </c>
      <c r="C60" s="3" t="n">
        <v>141</v>
      </c>
      <c r="D60" s="3" t="n">
        <v>840</v>
      </c>
      <c r="E60" s="3" t="n">
        <v>477</v>
      </c>
      <c r="F60" s="3" t="n">
        <v>411</v>
      </c>
      <c r="G60" s="4" t="n">
        <v>0.4</v>
      </c>
      <c r="H60" s="3" t="n">
        <v>40</v>
      </c>
      <c r="I60" s="3" t="s">
        <v>34</v>
      </c>
      <c r="J60" s="3" t="n">
        <v>961</v>
      </c>
      <c r="K60" s="3" t="n">
        <f aca="false">E60-J60</f>
        <v>-484</v>
      </c>
      <c r="L60" s="3" t="n">
        <f aca="false">E60-M60</f>
        <v>477</v>
      </c>
      <c r="M60" s="3"/>
      <c r="N60" s="3" t="n">
        <v>530.4</v>
      </c>
      <c r="O60" s="3" t="n">
        <f aca="false">L60/5</f>
        <v>95.4</v>
      </c>
      <c r="P60" s="10" t="n">
        <f aca="false">10.4*O60-N60-F60</f>
        <v>50.7600000000001</v>
      </c>
      <c r="Q60" s="10"/>
      <c r="R60" s="3"/>
      <c r="S60" s="3" t="n">
        <f aca="false">(F60+N60+P60)/O60</f>
        <v>10.4</v>
      </c>
      <c r="T60" s="3" t="n">
        <f aca="false">(F60+N60)/O60</f>
        <v>9.86792452830189</v>
      </c>
      <c r="U60" s="3" t="n">
        <v>110.4</v>
      </c>
      <c r="V60" s="3" t="n">
        <v>89.6</v>
      </c>
      <c r="W60" s="3" t="n">
        <v>84.4</v>
      </c>
      <c r="X60" s="3" t="n">
        <v>82.8</v>
      </c>
      <c r="Y60" s="3" t="n">
        <v>77.4</v>
      </c>
      <c r="Z60" s="3" t="n">
        <v>79.2</v>
      </c>
      <c r="AA60" s="3"/>
      <c r="AB60" s="3" t="n">
        <f aca="false">ROUND(P60*G60,0)</f>
        <v>20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customFormat="false" ht="12.8" hidden="false" customHeight="false" outlineLevel="0" collapsed="false">
      <c r="A61" s="3" t="s">
        <v>96</v>
      </c>
      <c r="B61" s="3" t="s">
        <v>33</v>
      </c>
      <c r="C61" s="3" t="n">
        <v>162.387</v>
      </c>
      <c r="D61" s="3" t="n">
        <v>249.649</v>
      </c>
      <c r="E61" s="3" t="n">
        <v>201.869</v>
      </c>
      <c r="F61" s="3" t="n">
        <v>147.473</v>
      </c>
      <c r="G61" s="4" t="n">
        <v>1</v>
      </c>
      <c r="H61" s="3" t="n">
        <v>40</v>
      </c>
      <c r="I61" s="3" t="s">
        <v>34</v>
      </c>
      <c r="J61" s="3" t="n">
        <v>495.993</v>
      </c>
      <c r="K61" s="3" t="n">
        <f aca="false">E61-J61</f>
        <v>-294.124</v>
      </c>
      <c r="L61" s="3" t="n">
        <f aca="false">E61-M61</f>
        <v>177.412</v>
      </c>
      <c r="M61" s="3" t="n">
        <v>24.457</v>
      </c>
      <c r="N61" s="3" t="n">
        <v>40.9724000000001</v>
      </c>
      <c r="O61" s="3" t="n">
        <f aca="false">L61/5</f>
        <v>35.4824</v>
      </c>
      <c r="P61" s="10" t="n">
        <f aca="false">10.4*O61-N61-F61</f>
        <v>180.57156</v>
      </c>
      <c r="Q61" s="10"/>
      <c r="R61" s="3"/>
      <c r="S61" s="3" t="n">
        <f aca="false">(F61+N61+P61)/O61</f>
        <v>10.4</v>
      </c>
      <c r="T61" s="3" t="n">
        <f aca="false">(F61+N61)/O61</f>
        <v>5.31095416319077</v>
      </c>
      <c r="U61" s="3" t="n">
        <v>31.7784</v>
      </c>
      <c r="V61" s="3" t="n">
        <v>34.468</v>
      </c>
      <c r="W61" s="3" t="n">
        <v>28.709</v>
      </c>
      <c r="X61" s="3" t="n">
        <v>37.3574</v>
      </c>
      <c r="Y61" s="3" t="n">
        <v>50.361</v>
      </c>
      <c r="Z61" s="3" t="n">
        <v>33.167</v>
      </c>
      <c r="AA61" s="3"/>
      <c r="AB61" s="3" t="n">
        <f aca="false">ROUND(P61*G61,0)</f>
        <v>181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customFormat="false" ht="12.8" hidden="false" customHeight="false" outlineLevel="0" collapsed="false">
      <c r="A62" s="3" t="s">
        <v>97</v>
      </c>
      <c r="B62" s="3" t="s">
        <v>33</v>
      </c>
      <c r="C62" s="3" t="n">
        <v>311.271</v>
      </c>
      <c r="D62" s="3" t="n">
        <v>122.163</v>
      </c>
      <c r="E62" s="3" t="n">
        <v>168.743</v>
      </c>
      <c r="F62" s="3" t="n">
        <v>216.662</v>
      </c>
      <c r="G62" s="4" t="n">
        <v>1</v>
      </c>
      <c r="H62" s="3" t="n">
        <v>40</v>
      </c>
      <c r="I62" s="3" t="s">
        <v>34</v>
      </c>
      <c r="J62" s="3" t="n">
        <v>389.025</v>
      </c>
      <c r="K62" s="3" t="n">
        <f aca="false">E62-J62</f>
        <v>-220.282</v>
      </c>
      <c r="L62" s="3" t="n">
        <f aca="false">E62-M62</f>
        <v>168.743</v>
      </c>
      <c r="M62" s="3"/>
      <c r="N62" s="3" t="n">
        <v>81.8268</v>
      </c>
      <c r="O62" s="3" t="n">
        <f aca="false">L62/5</f>
        <v>33.7486</v>
      </c>
      <c r="P62" s="10" t="n">
        <f aca="false">10.4*O62-N62-F62</f>
        <v>52.49664</v>
      </c>
      <c r="Q62" s="10"/>
      <c r="R62" s="3"/>
      <c r="S62" s="3" t="n">
        <f aca="false">(F62+N62+P62)/O62</f>
        <v>10.4</v>
      </c>
      <c r="T62" s="3" t="n">
        <f aca="false">(F62+N62)/O62</f>
        <v>8.84447947470414</v>
      </c>
      <c r="U62" s="3" t="n">
        <v>39.6148</v>
      </c>
      <c r="V62" s="3" t="n">
        <v>38.5792</v>
      </c>
      <c r="W62" s="3" t="n">
        <v>25.2662</v>
      </c>
      <c r="X62" s="3" t="n">
        <v>24.0056</v>
      </c>
      <c r="Y62" s="3" t="n">
        <v>50.9138</v>
      </c>
      <c r="Z62" s="3" t="n">
        <v>25.0012</v>
      </c>
      <c r="AA62" s="3"/>
      <c r="AB62" s="3" t="n">
        <f aca="false">ROUND(P62*G62,0)</f>
        <v>52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customFormat="false" ht="15" hidden="false" customHeight="false" outlineLevel="0" collapsed="false">
      <c r="A63" s="14" t="s">
        <v>98</v>
      </c>
      <c r="B63" s="14" t="s">
        <v>33</v>
      </c>
      <c r="C63" s="14"/>
      <c r="D63" s="14"/>
      <c r="E63" s="14"/>
      <c r="F63" s="14"/>
      <c r="G63" s="15" t="n">
        <v>0</v>
      </c>
      <c r="H63" s="14" t="n">
        <v>40</v>
      </c>
      <c r="I63" s="14" t="s">
        <v>34</v>
      </c>
      <c r="J63" s="14" t="n">
        <v>81.876</v>
      </c>
      <c r="K63" s="14" t="n">
        <f aca="false">E63-J63</f>
        <v>-81.876</v>
      </c>
      <c r="L63" s="14" t="n">
        <f aca="false">E63-M63</f>
        <v>0</v>
      </c>
      <c r="M63" s="14"/>
      <c r="N63" s="14"/>
      <c r="O63" s="14" t="n">
        <f aca="false">L63/5</f>
        <v>0</v>
      </c>
      <c r="P63" s="16"/>
      <c r="Q63" s="16"/>
      <c r="R63" s="14"/>
      <c r="S63" s="14" t="e">
        <f aca="false">(F63+N63+P63)/O63</f>
        <v>#DIV/0!</v>
      </c>
      <c r="T63" s="14" t="e">
        <f aca="false">(F63+N63)/O63</f>
        <v>#DIV/0!</v>
      </c>
      <c r="U63" s="14" t="n">
        <v>0</v>
      </c>
      <c r="V63" s="14" t="n">
        <v>0</v>
      </c>
      <c r="W63" s="14" t="n">
        <v>0</v>
      </c>
      <c r="X63" s="14" t="n">
        <v>0</v>
      </c>
      <c r="Y63" s="14" t="n">
        <v>0</v>
      </c>
      <c r="Z63" s="14" t="n">
        <v>0</v>
      </c>
      <c r="AA63" s="14" t="s">
        <v>41</v>
      </c>
      <c r="AB63" s="14" t="n">
        <f aca="false">ROUND(P63*G63,0)</f>
        <v>0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customFormat="false" ht="12.8" hidden="false" customHeight="false" outlineLevel="0" collapsed="false">
      <c r="A64" s="3" t="s">
        <v>99</v>
      </c>
      <c r="B64" s="3" t="s">
        <v>33</v>
      </c>
      <c r="C64" s="3" t="n">
        <v>50.244</v>
      </c>
      <c r="D64" s="3" t="n">
        <v>79.316</v>
      </c>
      <c r="E64" s="3" t="n">
        <v>69.544</v>
      </c>
      <c r="F64" s="3" t="n">
        <v>43.839</v>
      </c>
      <c r="G64" s="4" t="n">
        <v>1</v>
      </c>
      <c r="H64" s="3" t="n">
        <v>30</v>
      </c>
      <c r="I64" s="3" t="s">
        <v>34</v>
      </c>
      <c r="J64" s="3" t="n">
        <v>72.8</v>
      </c>
      <c r="K64" s="3" t="n">
        <f aca="false">E64-J64</f>
        <v>-3.256</v>
      </c>
      <c r="L64" s="3" t="n">
        <f aca="false">E64-M64</f>
        <v>66.89</v>
      </c>
      <c r="M64" s="3" t="n">
        <v>2.654</v>
      </c>
      <c r="N64" s="3" t="n">
        <v>59.4496</v>
      </c>
      <c r="O64" s="3" t="n">
        <f aca="false">L64/5</f>
        <v>13.378</v>
      </c>
      <c r="P64" s="10" t="n">
        <f aca="false">10.4*O64-N64-F64</f>
        <v>35.8426</v>
      </c>
      <c r="Q64" s="10"/>
      <c r="R64" s="3"/>
      <c r="S64" s="3" t="n">
        <f aca="false">(F64+N64+P64)/O64</f>
        <v>10.4</v>
      </c>
      <c r="T64" s="3" t="n">
        <f aca="false">(F64+N64)/O64</f>
        <v>7.72078038570788</v>
      </c>
      <c r="U64" s="3" t="n">
        <v>13.0026</v>
      </c>
      <c r="V64" s="3" t="n">
        <v>10.766</v>
      </c>
      <c r="W64" s="3" t="n">
        <v>9.6358</v>
      </c>
      <c r="X64" s="3" t="n">
        <v>13.393</v>
      </c>
      <c r="Y64" s="3" t="n">
        <v>13.671</v>
      </c>
      <c r="Z64" s="3" t="n">
        <v>13.5022</v>
      </c>
      <c r="AA64" s="3"/>
      <c r="AB64" s="3" t="n">
        <f aca="false">ROUND(P64*G64,0)</f>
        <v>36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customFormat="false" ht="15" hidden="false" customHeight="false" outlineLevel="0" collapsed="false">
      <c r="A65" s="14" t="s">
        <v>100</v>
      </c>
      <c r="B65" s="14" t="s">
        <v>40</v>
      </c>
      <c r="C65" s="14"/>
      <c r="D65" s="14"/>
      <c r="E65" s="14"/>
      <c r="F65" s="14"/>
      <c r="G65" s="15" t="n">
        <v>0</v>
      </c>
      <c r="H65" s="14" t="n">
        <v>60</v>
      </c>
      <c r="I65" s="14" t="s">
        <v>34</v>
      </c>
      <c r="J65" s="14"/>
      <c r="K65" s="14" t="n">
        <f aca="false">E65-J65</f>
        <v>0</v>
      </c>
      <c r="L65" s="14" t="n">
        <f aca="false">E65-M65</f>
        <v>0</v>
      </c>
      <c r="M65" s="14"/>
      <c r="N65" s="14"/>
      <c r="O65" s="14" t="n">
        <f aca="false">L65/5</f>
        <v>0</v>
      </c>
      <c r="P65" s="16"/>
      <c r="Q65" s="16"/>
      <c r="R65" s="14"/>
      <c r="S65" s="14" t="e">
        <f aca="false">(F65+N65+P65)/O65</f>
        <v>#DIV/0!</v>
      </c>
      <c r="T65" s="14" t="e">
        <f aca="false">(F65+N65)/O65</f>
        <v>#DIV/0!</v>
      </c>
      <c r="U65" s="14" t="n">
        <v>0</v>
      </c>
      <c r="V65" s="14" t="n">
        <v>0</v>
      </c>
      <c r="W65" s="14" t="n">
        <v>0</v>
      </c>
      <c r="X65" s="14" t="n">
        <v>0</v>
      </c>
      <c r="Y65" s="14" t="n">
        <v>0</v>
      </c>
      <c r="Z65" s="14" t="n">
        <v>0</v>
      </c>
      <c r="AA65" s="14" t="s">
        <v>41</v>
      </c>
      <c r="AB65" s="14" t="n">
        <f aca="false">ROUND(P65*G65,0)</f>
        <v>0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customFormat="false" ht="15" hidden="false" customHeight="false" outlineLevel="0" collapsed="false">
      <c r="A66" s="14" t="s">
        <v>101</v>
      </c>
      <c r="B66" s="14" t="s">
        <v>40</v>
      </c>
      <c r="C66" s="14"/>
      <c r="D66" s="14"/>
      <c r="E66" s="14"/>
      <c r="F66" s="14"/>
      <c r="G66" s="15" t="n">
        <v>0</v>
      </c>
      <c r="H66" s="14" t="n">
        <v>50</v>
      </c>
      <c r="I66" s="14" t="s">
        <v>34</v>
      </c>
      <c r="J66" s="14"/>
      <c r="K66" s="14" t="n">
        <f aca="false">E66-J66</f>
        <v>0</v>
      </c>
      <c r="L66" s="14" t="n">
        <f aca="false">E66-M66</f>
        <v>0</v>
      </c>
      <c r="M66" s="14"/>
      <c r="N66" s="14"/>
      <c r="O66" s="14" t="n">
        <f aca="false">L66/5</f>
        <v>0</v>
      </c>
      <c r="P66" s="16"/>
      <c r="Q66" s="16"/>
      <c r="R66" s="14"/>
      <c r="S66" s="14" t="e">
        <f aca="false">(F66+N66+P66)/O66</f>
        <v>#DIV/0!</v>
      </c>
      <c r="T66" s="14" t="e">
        <f aca="false">(F66+N66)/O66</f>
        <v>#DIV/0!</v>
      </c>
      <c r="U66" s="14" t="n">
        <v>0</v>
      </c>
      <c r="V66" s="14" t="n">
        <v>0</v>
      </c>
      <c r="W66" s="14" t="n">
        <v>0</v>
      </c>
      <c r="X66" s="14" t="n">
        <v>0</v>
      </c>
      <c r="Y66" s="14" t="n">
        <v>0</v>
      </c>
      <c r="Z66" s="14" t="n">
        <v>0</v>
      </c>
      <c r="AA66" s="14" t="s">
        <v>41</v>
      </c>
      <c r="AB66" s="14" t="n">
        <f aca="false">ROUND(P66*G66,0)</f>
        <v>0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customFormat="false" ht="15" hidden="false" customHeight="false" outlineLevel="0" collapsed="false">
      <c r="A67" s="14" t="s">
        <v>102</v>
      </c>
      <c r="B67" s="14" t="s">
        <v>40</v>
      </c>
      <c r="C67" s="14"/>
      <c r="D67" s="14"/>
      <c r="E67" s="14"/>
      <c r="F67" s="14"/>
      <c r="G67" s="15" t="n">
        <v>0</v>
      </c>
      <c r="H67" s="14" t="n">
        <v>50</v>
      </c>
      <c r="I67" s="14" t="s">
        <v>34</v>
      </c>
      <c r="J67" s="14"/>
      <c r="K67" s="14" t="n">
        <f aca="false">E67-J67</f>
        <v>0</v>
      </c>
      <c r="L67" s="14" t="n">
        <f aca="false">E67-M67</f>
        <v>0</v>
      </c>
      <c r="M67" s="14"/>
      <c r="N67" s="14"/>
      <c r="O67" s="14" t="n">
        <f aca="false">L67/5</f>
        <v>0</v>
      </c>
      <c r="P67" s="16"/>
      <c r="Q67" s="16"/>
      <c r="R67" s="14"/>
      <c r="S67" s="14" t="e">
        <f aca="false">(F67+N67+P67)/O67</f>
        <v>#DIV/0!</v>
      </c>
      <c r="T67" s="14" t="e">
        <f aca="false">(F67+N67)/O67</f>
        <v>#DIV/0!</v>
      </c>
      <c r="U67" s="14" t="n">
        <v>0</v>
      </c>
      <c r="V67" s="14" t="n">
        <v>0</v>
      </c>
      <c r="W67" s="14" t="n">
        <v>0</v>
      </c>
      <c r="X67" s="14" t="n">
        <v>0</v>
      </c>
      <c r="Y67" s="14" t="n">
        <v>0</v>
      </c>
      <c r="Z67" s="14" t="n">
        <v>0</v>
      </c>
      <c r="AA67" s="14" t="s">
        <v>41</v>
      </c>
      <c r="AB67" s="14" t="n">
        <f aca="false">ROUND(P67*G67,0)</f>
        <v>0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customFormat="false" ht="15" hidden="false" customHeight="false" outlineLevel="0" collapsed="false">
      <c r="A68" s="14" t="s">
        <v>103</v>
      </c>
      <c r="B68" s="14" t="s">
        <v>40</v>
      </c>
      <c r="C68" s="14"/>
      <c r="D68" s="14"/>
      <c r="E68" s="14"/>
      <c r="F68" s="14"/>
      <c r="G68" s="15" t="n">
        <v>0</v>
      </c>
      <c r="H68" s="14" t="n">
        <v>30</v>
      </c>
      <c r="I68" s="14" t="s">
        <v>34</v>
      </c>
      <c r="J68" s="14"/>
      <c r="K68" s="14" t="n">
        <f aca="false">E68-J68</f>
        <v>0</v>
      </c>
      <c r="L68" s="14" t="n">
        <f aca="false">E68-M68</f>
        <v>0</v>
      </c>
      <c r="M68" s="14"/>
      <c r="N68" s="14"/>
      <c r="O68" s="14" t="n">
        <f aca="false">L68/5</f>
        <v>0</v>
      </c>
      <c r="P68" s="16"/>
      <c r="Q68" s="16"/>
      <c r="R68" s="14"/>
      <c r="S68" s="14" t="e">
        <f aca="false">(F68+N68+P68)/O68</f>
        <v>#DIV/0!</v>
      </c>
      <c r="T68" s="14" t="e">
        <f aca="false">(F68+N68)/O68</f>
        <v>#DIV/0!</v>
      </c>
      <c r="U68" s="14" t="n">
        <v>0</v>
      </c>
      <c r="V68" s="14" t="n">
        <v>0</v>
      </c>
      <c r="W68" s="14" t="n">
        <v>0</v>
      </c>
      <c r="X68" s="14" t="n">
        <v>0</v>
      </c>
      <c r="Y68" s="14" t="n">
        <v>0</v>
      </c>
      <c r="Z68" s="14" t="n">
        <v>0</v>
      </c>
      <c r="AA68" s="14" t="s">
        <v>41</v>
      </c>
      <c r="AB68" s="14" t="n">
        <f aca="false">ROUND(P68*G68,0)</f>
        <v>0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customFormat="false" ht="15" hidden="false" customHeight="false" outlineLevel="0" collapsed="false">
      <c r="A69" s="14" t="s">
        <v>104</v>
      </c>
      <c r="B69" s="14" t="s">
        <v>40</v>
      </c>
      <c r="C69" s="14"/>
      <c r="D69" s="14"/>
      <c r="E69" s="14"/>
      <c r="F69" s="14"/>
      <c r="G69" s="15" t="n">
        <v>0</v>
      </c>
      <c r="H69" s="14" t="n">
        <v>55</v>
      </c>
      <c r="I69" s="14" t="s">
        <v>34</v>
      </c>
      <c r="J69" s="14"/>
      <c r="K69" s="14" t="n">
        <f aca="false">E69-J69</f>
        <v>0</v>
      </c>
      <c r="L69" s="14" t="n">
        <f aca="false">E69-M69</f>
        <v>0</v>
      </c>
      <c r="M69" s="14"/>
      <c r="N69" s="14"/>
      <c r="O69" s="14" t="n">
        <f aca="false">L69/5</f>
        <v>0</v>
      </c>
      <c r="P69" s="16"/>
      <c r="Q69" s="16"/>
      <c r="R69" s="14"/>
      <c r="S69" s="14" t="e">
        <f aca="false">(F69+N69+P69)/O69</f>
        <v>#DIV/0!</v>
      </c>
      <c r="T69" s="14" t="e">
        <f aca="false">(F69+N69)/O69</f>
        <v>#DIV/0!</v>
      </c>
      <c r="U69" s="14" t="n">
        <v>0</v>
      </c>
      <c r="V69" s="14" t="n">
        <v>0</v>
      </c>
      <c r="W69" s="14" t="n">
        <v>0</v>
      </c>
      <c r="X69" s="14" t="n">
        <v>0</v>
      </c>
      <c r="Y69" s="14" t="n">
        <v>0</v>
      </c>
      <c r="Z69" s="14" t="n">
        <v>0</v>
      </c>
      <c r="AA69" s="14" t="s">
        <v>41</v>
      </c>
      <c r="AB69" s="14" t="n">
        <f aca="false">ROUND(P69*G69,0)</f>
        <v>0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customFormat="false" ht="15" hidden="false" customHeight="false" outlineLevel="0" collapsed="false">
      <c r="A70" s="14" t="s">
        <v>105</v>
      </c>
      <c r="B70" s="14" t="s">
        <v>40</v>
      </c>
      <c r="C70" s="14"/>
      <c r="D70" s="14"/>
      <c r="E70" s="14"/>
      <c r="F70" s="14"/>
      <c r="G70" s="15" t="n">
        <v>0</v>
      </c>
      <c r="H70" s="14" t="n">
        <v>40</v>
      </c>
      <c r="I70" s="14" t="s">
        <v>34</v>
      </c>
      <c r="J70" s="14"/>
      <c r="K70" s="14" t="n">
        <f aca="false">E70-J70</f>
        <v>0</v>
      </c>
      <c r="L70" s="14" t="n">
        <f aca="false">E70-M70</f>
        <v>0</v>
      </c>
      <c r="M70" s="14"/>
      <c r="N70" s="14"/>
      <c r="O70" s="14" t="n">
        <f aca="false">L70/5</f>
        <v>0</v>
      </c>
      <c r="P70" s="16"/>
      <c r="Q70" s="16"/>
      <c r="R70" s="14"/>
      <c r="S70" s="14" t="e">
        <f aca="false">(F70+N70+P70)/O70</f>
        <v>#DIV/0!</v>
      </c>
      <c r="T70" s="14" t="e">
        <f aca="false">(F70+N70)/O70</f>
        <v>#DIV/0!</v>
      </c>
      <c r="U70" s="14" t="n">
        <v>0</v>
      </c>
      <c r="V70" s="14" t="n">
        <v>0</v>
      </c>
      <c r="W70" s="14" t="n">
        <v>0</v>
      </c>
      <c r="X70" s="14" t="n">
        <v>0</v>
      </c>
      <c r="Y70" s="14" t="n">
        <v>0</v>
      </c>
      <c r="Z70" s="14" t="n">
        <v>0</v>
      </c>
      <c r="AA70" s="14" t="s">
        <v>41</v>
      </c>
      <c r="AB70" s="14" t="n">
        <f aca="false">ROUND(P70*G70,0)</f>
        <v>0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customFormat="false" ht="15" hidden="false" customHeight="false" outlineLevel="0" collapsed="false">
      <c r="A71" s="23" t="s">
        <v>106</v>
      </c>
      <c r="B71" s="3" t="s">
        <v>40</v>
      </c>
      <c r="C71" s="3" t="n">
        <v>63</v>
      </c>
      <c r="D71" s="3" t="n">
        <v>60</v>
      </c>
      <c r="E71" s="3" t="n">
        <v>67</v>
      </c>
      <c r="F71" s="3" t="n">
        <v>47</v>
      </c>
      <c r="G71" s="4" t="n">
        <v>0.4</v>
      </c>
      <c r="H71" s="3" t="n">
        <v>50</v>
      </c>
      <c r="I71" s="3" t="s">
        <v>34</v>
      </c>
      <c r="J71" s="3" t="n">
        <v>64</v>
      </c>
      <c r="K71" s="3" t="n">
        <f aca="false">E71-J71</f>
        <v>3</v>
      </c>
      <c r="L71" s="3" t="n">
        <f aca="false">E71-M71</f>
        <v>67</v>
      </c>
      <c r="M71" s="3"/>
      <c r="N71" s="23"/>
      <c r="O71" s="3" t="n">
        <f aca="false">L71/5</f>
        <v>13.4</v>
      </c>
      <c r="P71" s="24" t="n">
        <v>90</v>
      </c>
      <c r="Q71" s="10"/>
      <c r="R71" s="3"/>
      <c r="S71" s="3" t="n">
        <f aca="false">(F71+N71+P71)/O71</f>
        <v>10.2238805970149</v>
      </c>
      <c r="T71" s="3" t="n">
        <f aca="false">(F71+N71)/O71</f>
        <v>3.50746268656716</v>
      </c>
      <c r="U71" s="3" t="n">
        <v>14.6</v>
      </c>
      <c r="V71" s="3" t="n">
        <v>10.4</v>
      </c>
      <c r="W71" s="3" t="n">
        <v>12.4</v>
      </c>
      <c r="X71" s="3" t="n">
        <v>16.4</v>
      </c>
      <c r="Y71" s="3" t="n">
        <v>9.4</v>
      </c>
      <c r="Z71" s="3" t="n">
        <v>5.6</v>
      </c>
      <c r="AA71" s="23" t="s">
        <v>107</v>
      </c>
      <c r="AB71" s="3" t="n">
        <f aca="false">ROUND(P71*G71,0)</f>
        <v>36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customFormat="false" ht="15" hidden="false" customHeight="false" outlineLevel="0" collapsed="false">
      <c r="A72" s="14" t="s">
        <v>108</v>
      </c>
      <c r="B72" s="14" t="s">
        <v>40</v>
      </c>
      <c r="C72" s="14"/>
      <c r="D72" s="14"/>
      <c r="E72" s="14"/>
      <c r="F72" s="14"/>
      <c r="G72" s="15" t="n">
        <v>0</v>
      </c>
      <c r="H72" s="14" t="n">
        <v>150</v>
      </c>
      <c r="I72" s="14" t="s">
        <v>34</v>
      </c>
      <c r="J72" s="14"/>
      <c r="K72" s="14" t="n">
        <f aca="false">E72-J72</f>
        <v>0</v>
      </c>
      <c r="L72" s="14" t="n">
        <f aca="false">E72-M72</f>
        <v>0</v>
      </c>
      <c r="M72" s="14"/>
      <c r="N72" s="14"/>
      <c r="O72" s="14" t="n">
        <f aca="false">L72/5</f>
        <v>0</v>
      </c>
      <c r="P72" s="16"/>
      <c r="Q72" s="16"/>
      <c r="R72" s="14"/>
      <c r="S72" s="14" t="e">
        <f aca="false">(F72+N72+P72)/O72</f>
        <v>#DIV/0!</v>
      </c>
      <c r="T72" s="14" t="e">
        <f aca="false">(F72+N72)/O72</f>
        <v>#DIV/0!</v>
      </c>
      <c r="U72" s="14" t="n">
        <v>0</v>
      </c>
      <c r="V72" s="14" t="n">
        <v>0</v>
      </c>
      <c r="W72" s="14" t="n">
        <v>0</v>
      </c>
      <c r="X72" s="14" t="n">
        <v>0</v>
      </c>
      <c r="Y72" s="14" t="n">
        <v>0</v>
      </c>
      <c r="Z72" s="14" t="n">
        <v>0</v>
      </c>
      <c r="AA72" s="14" t="s">
        <v>41</v>
      </c>
      <c r="AB72" s="14" t="n">
        <f aca="false">ROUND(P72*G72,0)</f>
        <v>0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customFormat="false" ht="15" hidden="false" customHeight="false" outlineLevel="0" collapsed="false">
      <c r="A73" s="3" t="s">
        <v>109</v>
      </c>
      <c r="B73" s="3" t="s">
        <v>40</v>
      </c>
      <c r="C73" s="3"/>
      <c r="D73" s="3" t="n">
        <v>100</v>
      </c>
      <c r="E73" s="3" t="n">
        <v>82</v>
      </c>
      <c r="F73" s="3" t="n">
        <v>18</v>
      </c>
      <c r="G73" s="4" t="n">
        <v>0.06</v>
      </c>
      <c r="H73" s="3" t="n">
        <v>60</v>
      </c>
      <c r="I73" s="3" t="s">
        <v>34</v>
      </c>
      <c r="J73" s="3" t="n">
        <v>81</v>
      </c>
      <c r="K73" s="3" t="n">
        <f aca="false">E73-J73</f>
        <v>1</v>
      </c>
      <c r="L73" s="3" t="n">
        <f aca="false">E73-M73</f>
        <v>82</v>
      </c>
      <c r="M73" s="3"/>
      <c r="N73" s="3" t="n">
        <v>14.4</v>
      </c>
      <c r="O73" s="3" t="n">
        <f aca="false">L73/5</f>
        <v>16.4</v>
      </c>
      <c r="P73" s="10" t="n">
        <f aca="false">10*O73-N73-F73</f>
        <v>131.6</v>
      </c>
      <c r="Q73" s="10"/>
      <c r="R73" s="3"/>
      <c r="S73" s="3" t="n">
        <f aca="false">(F73+N73+P73)/O73</f>
        <v>10</v>
      </c>
      <c r="T73" s="3" t="n">
        <f aca="false">(F73+N73)/O73</f>
        <v>1.97560975609756</v>
      </c>
      <c r="U73" s="3" t="n">
        <v>6.4</v>
      </c>
      <c r="V73" s="3" t="n">
        <v>-0.4</v>
      </c>
      <c r="W73" s="3" t="n">
        <v>-1</v>
      </c>
      <c r="X73" s="3" t="n">
        <v>-1</v>
      </c>
      <c r="Y73" s="3" t="n">
        <v>0</v>
      </c>
      <c r="Z73" s="3" t="n">
        <v>0</v>
      </c>
      <c r="AA73" s="3" t="s">
        <v>110</v>
      </c>
      <c r="AB73" s="3" t="n">
        <f aca="false">ROUND(P73*G73,0)</f>
        <v>8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customFormat="false" ht="15" hidden="false" customHeight="false" outlineLevel="0" collapsed="false">
      <c r="A74" s="23" t="s">
        <v>111</v>
      </c>
      <c r="B74" s="3" t="s">
        <v>40</v>
      </c>
      <c r="C74" s="3"/>
      <c r="D74" s="3"/>
      <c r="E74" s="3" t="n">
        <v>-1</v>
      </c>
      <c r="F74" s="3"/>
      <c r="G74" s="4" t="n">
        <v>0.15</v>
      </c>
      <c r="H74" s="3" t="n">
        <v>60</v>
      </c>
      <c r="I74" s="3" t="s">
        <v>34</v>
      </c>
      <c r="J74" s="3"/>
      <c r="K74" s="3" t="n">
        <f aca="false">E74-J74</f>
        <v>-1</v>
      </c>
      <c r="L74" s="3" t="n">
        <f aca="false">E74-M74</f>
        <v>-1</v>
      </c>
      <c r="M74" s="3"/>
      <c r="N74" s="23"/>
      <c r="O74" s="3" t="n">
        <f aca="false">L74/5</f>
        <v>-0.2</v>
      </c>
      <c r="P74" s="24" t="n">
        <v>20</v>
      </c>
      <c r="Q74" s="10"/>
      <c r="R74" s="3"/>
      <c r="S74" s="3" t="n">
        <f aca="false">(F74+N74+P74)/O74</f>
        <v>-100</v>
      </c>
      <c r="T74" s="3" t="n">
        <f aca="false">(F74+N74)/O74</f>
        <v>-0</v>
      </c>
      <c r="U74" s="3" t="n">
        <v>-0.4</v>
      </c>
      <c r="V74" s="3" t="n">
        <v>-0.4</v>
      </c>
      <c r="W74" s="3" t="n">
        <v>-0.2</v>
      </c>
      <c r="X74" s="3" t="n">
        <v>-0.2</v>
      </c>
      <c r="Y74" s="3" t="n">
        <v>0</v>
      </c>
      <c r="Z74" s="3" t="n">
        <v>0</v>
      </c>
      <c r="AA74" s="23" t="s">
        <v>112</v>
      </c>
      <c r="AB74" s="3" t="n">
        <f aca="false">ROUND(P74*G74,0)</f>
        <v>3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customFormat="false" ht="15" hidden="false" customHeight="false" outlineLevel="0" collapsed="false">
      <c r="A75" s="3" t="s">
        <v>113</v>
      </c>
      <c r="B75" s="3" t="s">
        <v>33</v>
      </c>
      <c r="C75" s="3" t="n">
        <v>71.534</v>
      </c>
      <c r="D75" s="3"/>
      <c r="E75" s="3" t="n">
        <v>3.756</v>
      </c>
      <c r="F75" s="3"/>
      <c r="G75" s="4" t="n">
        <v>1</v>
      </c>
      <c r="H75" s="3" t="n">
        <v>55</v>
      </c>
      <c r="I75" s="3" t="s">
        <v>34</v>
      </c>
      <c r="J75" s="3" t="n">
        <v>5.6</v>
      </c>
      <c r="K75" s="3" t="n">
        <f aca="false">E75-J75</f>
        <v>-1.844</v>
      </c>
      <c r="L75" s="3" t="n">
        <f aca="false">E75-M75</f>
        <v>3.756</v>
      </c>
      <c r="M75" s="3"/>
      <c r="N75" s="3"/>
      <c r="O75" s="3" t="n">
        <f aca="false">L75/5</f>
        <v>0.7512</v>
      </c>
      <c r="P75" s="10" t="n">
        <v>10</v>
      </c>
      <c r="Q75" s="10"/>
      <c r="R75" s="3"/>
      <c r="S75" s="3" t="n">
        <f aca="false">(F75+N75+P75)/O75</f>
        <v>13.3120340788072</v>
      </c>
      <c r="T75" s="3" t="n">
        <f aca="false">(F75+N75)/O75</f>
        <v>0</v>
      </c>
      <c r="U75" s="3" t="n">
        <v>1.115</v>
      </c>
      <c r="V75" s="3" t="n">
        <v>2.005</v>
      </c>
      <c r="W75" s="3" t="n">
        <v>1.0448</v>
      </c>
      <c r="X75" s="3" t="n">
        <v>0.5112</v>
      </c>
      <c r="Y75" s="3" t="n">
        <v>1.8658</v>
      </c>
      <c r="Z75" s="3" t="n">
        <v>2.0476</v>
      </c>
      <c r="AA75" s="25" t="s">
        <v>114</v>
      </c>
      <c r="AB75" s="3" t="n">
        <f aca="false">ROUND(P75*G75,0)</f>
        <v>10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customFormat="false" ht="15" hidden="false" customHeight="false" outlineLevel="0" collapsed="false">
      <c r="A76" s="3" t="s">
        <v>115</v>
      </c>
      <c r="B76" s="3" t="s">
        <v>40</v>
      </c>
      <c r="C76" s="3" t="n">
        <v>33</v>
      </c>
      <c r="D76" s="3" t="n">
        <v>20</v>
      </c>
      <c r="E76" s="3" t="n">
        <v>22</v>
      </c>
      <c r="F76" s="3" t="n">
        <v>30</v>
      </c>
      <c r="G76" s="4" t="n">
        <v>0.4</v>
      </c>
      <c r="H76" s="3" t="n">
        <v>55</v>
      </c>
      <c r="I76" s="3" t="s">
        <v>34</v>
      </c>
      <c r="J76" s="3" t="n">
        <v>22</v>
      </c>
      <c r="K76" s="3" t="n">
        <f aca="false">E76-J76</f>
        <v>0</v>
      </c>
      <c r="L76" s="3" t="n">
        <f aca="false">E76-M76</f>
        <v>22</v>
      </c>
      <c r="M76" s="3"/>
      <c r="N76" s="3" t="n">
        <v>13</v>
      </c>
      <c r="O76" s="3" t="n">
        <f aca="false">L76/5</f>
        <v>4.4</v>
      </c>
      <c r="P76" s="10"/>
      <c r="Q76" s="10"/>
      <c r="R76" s="3"/>
      <c r="S76" s="3" t="n">
        <f aca="false">(F76+N76+P76)/O76</f>
        <v>9.77272727272727</v>
      </c>
      <c r="T76" s="3" t="n">
        <f aca="false">(F76+N76)/O76</f>
        <v>9.77272727272727</v>
      </c>
      <c r="U76" s="3" t="n">
        <v>5</v>
      </c>
      <c r="V76" s="3" t="n">
        <v>4.6</v>
      </c>
      <c r="W76" s="3" t="n">
        <v>3.4</v>
      </c>
      <c r="X76" s="3" t="n">
        <v>3.8</v>
      </c>
      <c r="Y76" s="3" t="n">
        <v>6</v>
      </c>
      <c r="Z76" s="3" t="n">
        <v>6.2</v>
      </c>
      <c r="AA76" s="3"/>
      <c r="AB76" s="3" t="n">
        <f aca="false">ROUND(P76*G76,0)</f>
        <v>0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customFormat="false" ht="15" hidden="false" customHeight="false" outlineLevel="0" collapsed="false">
      <c r="A77" s="3" t="s">
        <v>116</v>
      </c>
      <c r="B77" s="3" t="s">
        <v>33</v>
      </c>
      <c r="C77" s="3" t="n">
        <v>56.178</v>
      </c>
      <c r="D77" s="3" t="n">
        <v>22.366</v>
      </c>
      <c r="E77" s="3" t="n">
        <v>24.426</v>
      </c>
      <c r="F77" s="3" t="n">
        <v>51.348</v>
      </c>
      <c r="G77" s="4" t="n">
        <v>1</v>
      </c>
      <c r="H77" s="3" t="n">
        <v>55</v>
      </c>
      <c r="I77" s="3" t="s">
        <v>34</v>
      </c>
      <c r="J77" s="3" t="n">
        <v>26.15</v>
      </c>
      <c r="K77" s="3" t="n">
        <f aca="false">E77-J77</f>
        <v>-1.724</v>
      </c>
      <c r="L77" s="3" t="n">
        <f aca="false">E77-M77</f>
        <v>24.426</v>
      </c>
      <c r="M77" s="3"/>
      <c r="N77" s="3"/>
      <c r="O77" s="3" t="n">
        <f aca="false">L77/5</f>
        <v>4.8852</v>
      </c>
      <c r="P77" s="10"/>
      <c r="Q77" s="10"/>
      <c r="R77" s="3"/>
      <c r="S77" s="3" t="n">
        <f aca="false">(F77+N77+P77)/O77</f>
        <v>10.5109309751904</v>
      </c>
      <c r="T77" s="3" t="n">
        <f aca="false">(F77+N77)/O77</f>
        <v>10.5109309751904</v>
      </c>
      <c r="U77" s="3" t="n">
        <v>5.16</v>
      </c>
      <c r="V77" s="3" t="n">
        <v>6.0296</v>
      </c>
      <c r="W77" s="3" t="n">
        <v>5.7656</v>
      </c>
      <c r="X77" s="3" t="n">
        <v>5.4728</v>
      </c>
      <c r="Y77" s="3" t="n">
        <v>5.8512</v>
      </c>
      <c r="Z77" s="3" t="n">
        <v>6.6112</v>
      </c>
      <c r="AA77" s="3"/>
      <c r="AB77" s="3" t="n">
        <f aca="false">ROUND(P77*G77,0)</f>
        <v>0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customFormat="false" ht="15" hidden="false" customHeight="false" outlineLevel="0" collapsed="false">
      <c r="A78" s="3" t="s">
        <v>117</v>
      </c>
      <c r="B78" s="3" t="s">
        <v>40</v>
      </c>
      <c r="C78" s="3" t="n">
        <v>32</v>
      </c>
      <c r="D78" s="3" t="n">
        <v>30</v>
      </c>
      <c r="E78" s="3" t="n">
        <v>22</v>
      </c>
      <c r="F78" s="3" t="n">
        <v>30</v>
      </c>
      <c r="G78" s="4" t="n">
        <v>0.4</v>
      </c>
      <c r="H78" s="3" t="n">
        <v>55</v>
      </c>
      <c r="I78" s="3" t="s">
        <v>34</v>
      </c>
      <c r="J78" s="3" t="n">
        <v>28</v>
      </c>
      <c r="K78" s="3" t="n">
        <f aca="false">E78-J78</f>
        <v>-6</v>
      </c>
      <c r="L78" s="3" t="n">
        <f aca="false">E78-M78</f>
        <v>22</v>
      </c>
      <c r="M78" s="3"/>
      <c r="N78" s="3" t="n">
        <v>18</v>
      </c>
      <c r="O78" s="3" t="n">
        <f aca="false">L78/5</f>
        <v>4.4</v>
      </c>
      <c r="P78" s="10"/>
      <c r="Q78" s="10"/>
      <c r="R78" s="3"/>
      <c r="S78" s="3" t="n">
        <f aca="false">(F78+N78+P78)/O78</f>
        <v>10.9090909090909</v>
      </c>
      <c r="T78" s="3" t="n">
        <f aca="false">(F78+N78)/O78</f>
        <v>10.9090909090909</v>
      </c>
      <c r="U78" s="3" t="n">
        <v>6</v>
      </c>
      <c r="V78" s="3" t="n">
        <v>5.2</v>
      </c>
      <c r="W78" s="3" t="n">
        <v>3.2</v>
      </c>
      <c r="X78" s="3" t="n">
        <v>4</v>
      </c>
      <c r="Y78" s="3" t="n">
        <v>5.8</v>
      </c>
      <c r="Z78" s="3" t="n">
        <v>5.6</v>
      </c>
      <c r="AA78" s="3"/>
      <c r="AB78" s="3" t="n">
        <f aca="false">ROUND(P78*G78,0)</f>
        <v>0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customFormat="false" ht="15" hidden="false" customHeight="false" outlineLevel="0" collapsed="false">
      <c r="A79" s="14" t="s">
        <v>118</v>
      </c>
      <c r="B79" s="14" t="s">
        <v>33</v>
      </c>
      <c r="C79" s="14"/>
      <c r="D79" s="14"/>
      <c r="E79" s="14"/>
      <c r="F79" s="14"/>
      <c r="G79" s="15" t="n">
        <v>0</v>
      </c>
      <c r="H79" s="14" t="n">
        <v>50</v>
      </c>
      <c r="I79" s="14" t="s">
        <v>34</v>
      </c>
      <c r="J79" s="14"/>
      <c r="K79" s="14" t="n">
        <f aca="false">E79-J79</f>
        <v>0</v>
      </c>
      <c r="L79" s="14" t="n">
        <f aca="false">E79-M79</f>
        <v>0</v>
      </c>
      <c r="M79" s="14"/>
      <c r="N79" s="14"/>
      <c r="O79" s="14" t="n">
        <f aca="false">L79/5</f>
        <v>0</v>
      </c>
      <c r="P79" s="16"/>
      <c r="Q79" s="16"/>
      <c r="R79" s="14"/>
      <c r="S79" s="14" t="e">
        <f aca="false">(F79+N79+P79)/O79</f>
        <v>#DIV/0!</v>
      </c>
      <c r="T79" s="14" t="e">
        <f aca="false">(F79+N79)/O79</f>
        <v>#DIV/0!</v>
      </c>
      <c r="U79" s="14" t="n">
        <v>0</v>
      </c>
      <c r="V79" s="14" t="n">
        <v>0</v>
      </c>
      <c r="W79" s="14" t="n">
        <v>0</v>
      </c>
      <c r="X79" s="14" t="n">
        <v>0</v>
      </c>
      <c r="Y79" s="14" t="n">
        <v>0</v>
      </c>
      <c r="Z79" s="14" t="n">
        <v>0</v>
      </c>
      <c r="AA79" s="14" t="s">
        <v>41</v>
      </c>
      <c r="AB79" s="14" t="n">
        <f aca="false">ROUND(P79*G79,0)</f>
        <v>0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customFormat="false" ht="15" hidden="false" customHeight="false" outlineLevel="0" collapsed="false">
      <c r="A80" s="3" t="s">
        <v>119</v>
      </c>
      <c r="B80" s="3" t="s">
        <v>40</v>
      </c>
      <c r="C80" s="3"/>
      <c r="D80" s="3" t="n">
        <v>24</v>
      </c>
      <c r="E80" s="3" t="n">
        <v>24</v>
      </c>
      <c r="F80" s="3"/>
      <c r="G80" s="4" t="n">
        <v>0.2</v>
      </c>
      <c r="H80" s="3" t="n">
        <v>40</v>
      </c>
      <c r="I80" s="3" t="s">
        <v>34</v>
      </c>
      <c r="J80" s="3" t="n">
        <v>25</v>
      </c>
      <c r="K80" s="3" t="n">
        <f aca="false">E80-J80</f>
        <v>-1</v>
      </c>
      <c r="L80" s="3" t="n">
        <f aca="false">E80-M80</f>
        <v>24</v>
      </c>
      <c r="M80" s="3"/>
      <c r="N80" s="3"/>
      <c r="O80" s="3" t="n">
        <f aca="false">L80/5</f>
        <v>4.8</v>
      </c>
      <c r="P80" s="10" t="n">
        <f aca="false">10*O80-N80-F80</f>
        <v>48</v>
      </c>
      <c r="Q80" s="10"/>
      <c r="R80" s="3"/>
      <c r="S80" s="3" t="n">
        <f aca="false">(F80+N80+P80)/O80</f>
        <v>10</v>
      </c>
      <c r="T80" s="3" t="n">
        <f aca="false">(F80+N80)/O80</f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s">
        <v>120</v>
      </c>
      <c r="AB80" s="3" t="n">
        <f aca="false">ROUND(P80*G80,0)</f>
        <v>10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customFormat="false" ht="15" hidden="false" customHeight="false" outlineLevel="0" collapsed="false">
      <c r="A81" s="3" t="s">
        <v>121</v>
      </c>
      <c r="B81" s="3" t="s">
        <v>40</v>
      </c>
      <c r="C81" s="3"/>
      <c r="D81" s="3" t="n">
        <v>24</v>
      </c>
      <c r="E81" s="3" t="n">
        <v>24</v>
      </c>
      <c r="F81" s="3"/>
      <c r="G81" s="4" t="n">
        <v>0.2</v>
      </c>
      <c r="H81" s="3" t="n">
        <v>35</v>
      </c>
      <c r="I81" s="3" t="s">
        <v>34</v>
      </c>
      <c r="J81" s="3" t="n">
        <v>35</v>
      </c>
      <c r="K81" s="3" t="n">
        <f aca="false">E81-J81</f>
        <v>-11</v>
      </c>
      <c r="L81" s="3" t="n">
        <f aca="false">E81-M81</f>
        <v>24</v>
      </c>
      <c r="M81" s="3"/>
      <c r="N81" s="3"/>
      <c r="O81" s="3" t="n">
        <f aca="false">L81/5</f>
        <v>4.8</v>
      </c>
      <c r="P81" s="10" t="n">
        <f aca="false">10*O81-N81-F81</f>
        <v>48</v>
      </c>
      <c r="Q81" s="10"/>
      <c r="R81" s="3"/>
      <c r="S81" s="3" t="n">
        <f aca="false">(F81+N81+P81)/O81</f>
        <v>10</v>
      </c>
      <c r="T81" s="3" t="n">
        <f aca="false">(F81+N81)/O81</f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s">
        <v>120</v>
      </c>
      <c r="AB81" s="3" t="n">
        <f aca="false">ROUND(P81*G81,0)</f>
        <v>10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customFormat="false" ht="15" hidden="false" customHeight="false" outlineLevel="0" collapsed="false">
      <c r="A82" s="18" t="s">
        <v>122</v>
      </c>
      <c r="B82" s="18" t="s">
        <v>33</v>
      </c>
      <c r="C82" s="18" t="n">
        <v>80.755</v>
      </c>
      <c r="D82" s="18" t="n">
        <v>347.491</v>
      </c>
      <c r="E82" s="18" t="n">
        <v>21.555</v>
      </c>
      <c r="F82" s="18" t="n">
        <v>344.562</v>
      </c>
      <c r="G82" s="19" t="n">
        <v>1</v>
      </c>
      <c r="H82" s="18" t="n">
        <v>60</v>
      </c>
      <c r="I82" s="18" t="s">
        <v>34</v>
      </c>
      <c r="J82" s="18" t="n">
        <v>47.78</v>
      </c>
      <c r="K82" s="18" t="n">
        <f aca="false">E82-J82</f>
        <v>-26.225</v>
      </c>
      <c r="L82" s="18" t="n">
        <f aca="false">E82-M82</f>
        <v>19.867</v>
      </c>
      <c r="M82" s="18" t="n">
        <v>1.688</v>
      </c>
      <c r="N82" s="18" t="n">
        <v>20.371</v>
      </c>
      <c r="O82" s="18" t="n">
        <f aca="false">L82/5</f>
        <v>3.9734</v>
      </c>
      <c r="P82" s="20" t="n">
        <v>100</v>
      </c>
      <c r="Q82" s="20"/>
      <c r="R82" s="18"/>
      <c r="S82" s="18" t="n">
        <f aca="false">(F82+N82+P82)/O82</f>
        <v>117.01137564806</v>
      </c>
      <c r="T82" s="18" t="n">
        <f aca="false">(F82+N82)/O82</f>
        <v>91.8440126843509</v>
      </c>
      <c r="U82" s="18" t="n">
        <v>32.8756</v>
      </c>
      <c r="V82" s="18" t="n">
        <v>45.1442</v>
      </c>
      <c r="W82" s="18" t="n">
        <v>21.2388</v>
      </c>
      <c r="X82" s="18" t="n">
        <v>18.31</v>
      </c>
      <c r="Y82" s="18" t="n">
        <v>48.8624</v>
      </c>
      <c r="Z82" s="18" t="n">
        <v>53.7836</v>
      </c>
      <c r="AA82" s="18" t="s">
        <v>50</v>
      </c>
      <c r="AB82" s="18" t="n">
        <f aca="false">ROUND(P82*G82,0)</f>
        <v>100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customFormat="false" ht="15" hidden="false" customHeight="false" outlineLevel="0" collapsed="false">
      <c r="A83" s="26" t="s">
        <v>123</v>
      </c>
      <c r="B83" s="26" t="s">
        <v>40</v>
      </c>
      <c r="C83" s="26" t="n">
        <v>1</v>
      </c>
      <c r="D83" s="26"/>
      <c r="E83" s="26" t="n">
        <v>-6</v>
      </c>
      <c r="F83" s="26"/>
      <c r="G83" s="27" t="n">
        <v>0</v>
      </c>
      <c r="H83" s="26" t="n">
        <v>40</v>
      </c>
      <c r="I83" s="26" t="s">
        <v>124</v>
      </c>
      <c r="J83" s="26"/>
      <c r="K83" s="26" t="n">
        <f aca="false">E83-J83</f>
        <v>-6</v>
      </c>
      <c r="L83" s="26" t="n">
        <f aca="false">E83-M83</f>
        <v>-6</v>
      </c>
      <c r="M83" s="26"/>
      <c r="N83" s="26"/>
      <c r="O83" s="26" t="n">
        <f aca="false">L83/5</f>
        <v>-1.2</v>
      </c>
      <c r="P83" s="28"/>
      <c r="Q83" s="28"/>
      <c r="R83" s="26"/>
      <c r="S83" s="26" t="n">
        <f aca="false">(F83+N83+P83)/O83</f>
        <v>-0</v>
      </c>
      <c r="T83" s="26" t="n">
        <f aca="false">(F83+N83)/O83</f>
        <v>-0</v>
      </c>
      <c r="U83" s="26" t="n">
        <v>-0.2</v>
      </c>
      <c r="V83" s="26" t="n">
        <v>0.4</v>
      </c>
      <c r="W83" s="26" t="n">
        <v>0.6</v>
      </c>
      <c r="X83" s="26" t="n">
        <v>1</v>
      </c>
      <c r="Y83" s="26" t="n">
        <v>3.6</v>
      </c>
      <c r="Z83" s="26" t="n">
        <v>3</v>
      </c>
      <c r="AA83" s="26" t="s">
        <v>125</v>
      </c>
      <c r="AB83" s="26" t="n">
        <f aca="false">ROUND(P83*G83,0)</f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customFormat="false" ht="15" hidden="false" customHeight="false" outlineLevel="0" collapsed="false">
      <c r="A84" s="3" t="s">
        <v>126</v>
      </c>
      <c r="B84" s="3" t="s">
        <v>40</v>
      </c>
      <c r="C84" s="3" t="n">
        <v>39</v>
      </c>
      <c r="D84" s="3"/>
      <c r="E84" s="3" t="n">
        <v>6</v>
      </c>
      <c r="F84" s="3" t="n">
        <v>33</v>
      </c>
      <c r="G84" s="4" t="n">
        <v>0.3</v>
      </c>
      <c r="H84" s="3" t="n">
        <v>40</v>
      </c>
      <c r="I84" s="3" t="s">
        <v>34</v>
      </c>
      <c r="J84" s="3" t="n">
        <v>6</v>
      </c>
      <c r="K84" s="3" t="n">
        <f aca="false">E84-J84</f>
        <v>0</v>
      </c>
      <c r="L84" s="3" t="n">
        <f aca="false">E84-M84</f>
        <v>6</v>
      </c>
      <c r="M84" s="3"/>
      <c r="N84" s="3"/>
      <c r="O84" s="3" t="n">
        <f aca="false">L84/5</f>
        <v>1.2</v>
      </c>
      <c r="P84" s="10"/>
      <c r="Q84" s="10"/>
      <c r="R84" s="3"/>
      <c r="S84" s="3" t="n">
        <f aca="false">(F84+N84+P84)/O84</f>
        <v>27.5</v>
      </c>
      <c r="T84" s="3" t="n">
        <f aca="false">(F84+N84)/O84</f>
        <v>27.5</v>
      </c>
      <c r="U84" s="3" t="n">
        <v>0.6</v>
      </c>
      <c r="V84" s="3" t="n">
        <v>1.4</v>
      </c>
      <c r="W84" s="3" t="n">
        <v>1.8</v>
      </c>
      <c r="X84" s="3" t="n">
        <v>2.4</v>
      </c>
      <c r="Y84" s="3" t="n">
        <v>1.8</v>
      </c>
      <c r="Z84" s="3" t="n">
        <v>2.6</v>
      </c>
      <c r="AA84" s="17" t="s">
        <v>46</v>
      </c>
      <c r="AB84" s="3" t="n">
        <f aca="false">ROUND(P84*G84,0)</f>
        <v>0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customFormat="false" ht="15" hidden="false" customHeight="false" outlineLevel="0" collapsed="false">
      <c r="A85" s="3" t="s">
        <v>127</v>
      </c>
      <c r="B85" s="3" t="s">
        <v>33</v>
      </c>
      <c r="C85" s="3" t="n">
        <v>1123.283</v>
      </c>
      <c r="D85" s="3" t="n">
        <v>1754.875</v>
      </c>
      <c r="E85" s="3" t="n">
        <v>1257.523</v>
      </c>
      <c r="F85" s="3" t="n">
        <v>1292.328</v>
      </c>
      <c r="G85" s="4" t="n">
        <v>1</v>
      </c>
      <c r="H85" s="3" t="n">
        <v>60</v>
      </c>
      <c r="I85" s="3" t="s">
        <v>34</v>
      </c>
      <c r="J85" s="3" t="n">
        <v>5293.32</v>
      </c>
      <c r="K85" s="3" t="n">
        <f aca="false">E85-J85</f>
        <v>-4035.797</v>
      </c>
      <c r="L85" s="3" t="n">
        <f aca="false">E85-M85</f>
        <v>923.39</v>
      </c>
      <c r="M85" s="3" t="n">
        <v>334.133</v>
      </c>
      <c r="N85" s="3"/>
      <c r="O85" s="3" t="n">
        <f aca="false">L85/5</f>
        <v>184.678</v>
      </c>
      <c r="P85" s="10" t="n">
        <f aca="false">13*O85-N85-F85</f>
        <v>1108.486</v>
      </c>
      <c r="Q85" s="10"/>
      <c r="R85" s="3"/>
      <c r="S85" s="3" t="n">
        <f aca="false">(F85+N85+P85)/O85</f>
        <v>13</v>
      </c>
      <c r="T85" s="3" t="n">
        <f aca="false">(F85+N85)/O85</f>
        <v>6.99773660100283</v>
      </c>
      <c r="U85" s="3" t="n">
        <v>188.7204</v>
      </c>
      <c r="V85" s="3" t="n">
        <v>228.8396</v>
      </c>
      <c r="W85" s="3" t="n">
        <v>188.023</v>
      </c>
      <c r="X85" s="3" t="n">
        <v>212.361</v>
      </c>
      <c r="Y85" s="3" t="n">
        <v>294.7234</v>
      </c>
      <c r="Z85" s="3" t="n">
        <v>293.7182</v>
      </c>
      <c r="AA85" s="3"/>
      <c r="AB85" s="3" t="n">
        <f aca="false">ROUND(P85*G85,0)</f>
        <v>1108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customFormat="false" ht="15" hidden="false" customHeight="false" outlineLevel="0" collapsed="false">
      <c r="A86" s="11" t="s">
        <v>128</v>
      </c>
      <c r="B86" s="11" t="s">
        <v>33</v>
      </c>
      <c r="C86" s="11" t="n">
        <v>1970.201</v>
      </c>
      <c r="D86" s="11" t="n">
        <v>2287.351</v>
      </c>
      <c r="E86" s="11" t="n">
        <v>1975.908</v>
      </c>
      <c r="F86" s="11" t="n">
        <v>1850.289</v>
      </c>
      <c r="G86" s="12" t="n">
        <v>1</v>
      </c>
      <c r="H86" s="11" t="n">
        <v>60</v>
      </c>
      <c r="I86" s="11" t="s">
        <v>34</v>
      </c>
      <c r="J86" s="11" t="n">
        <v>7442.91</v>
      </c>
      <c r="K86" s="11" t="n">
        <f aca="false">E86-J86</f>
        <v>-5467.002</v>
      </c>
      <c r="L86" s="11" t="n">
        <f aca="false">E86-M86</f>
        <v>1537.931</v>
      </c>
      <c r="M86" s="11" t="n">
        <v>437.977</v>
      </c>
      <c r="N86" s="11" t="n">
        <v>163.98982</v>
      </c>
      <c r="O86" s="11" t="n">
        <f aca="false">L86/5</f>
        <v>307.5862</v>
      </c>
      <c r="P86" s="13" t="n">
        <f aca="false">8*O86-N86-F86</f>
        <v>446.41078</v>
      </c>
      <c r="Q86" s="13"/>
      <c r="R86" s="11"/>
      <c r="S86" s="11" t="n">
        <f aca="false">(F86+N86+P86)/O86</f>
        <v>8</v>
      </c>
      <c r="T86" s="11" t="n">
        <f aca="false">(F86+N86)/O86</f>
        <v>6.54866447194315</v>
      </c>
      <c r="U86" s="11" t="n">
        <v>301.6578</v>
      </c>
      <c r="V86" s="11" t="n">
        <v>345.7414</v>
      </c>
      <c r="W86" s="11" t="n">
        <v>324.8926</v>
      </c>
      <c r="X86" s="11" t="n">
        <v>355.9508</v>
      </c>
      <c r="Y86" s="11" t="n">
        <v>415.1008</v>
      </c>
      <c r="Z86" s="11" t="n">
        <v>397.236</v>
      </c>
      <c r="AA86" s="11" t="s">
        <v>37</v>
      </c>
      <c r="AB86" s="11" t="n">
        <f aca="false">ROUND(P86*G86,0)</f>
        <v>446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customFormat="false" ht="15" hidden="false" customHeight="false" outlineLevel="0" collapsed="false">
      <c r="A87" s="11" t="s">
        <v>129</v>
      </c>
      <c r="B87" s="11" t="s">
        <v>33</v>
      </c>
      <c r="C87" s="11" t="n">
        <v>2155.574</v>
      </c>
      <c r="D87" s="11" t="n">
        <v>2305.971</v>
      </c>
      <c r="E87" s="11" t="n">
        <v>2378.882</v>
      </c>
      <c r="F87" s="11" t="n">
        <v>1695.548</v>
      </c>
      <c r="G87" s="12" t="n">
        <v>1</v>
      </c>
      <c r="H87" s="11" t="n">
        <v>60</v>
      </c>
      <c r="I87" s="11" t="s">
        <v>34</v>
      </c>
      <c r="J87" s="11" t="n">
        <v>7834.58</v>
      </c>
      <c r="K87" s="11" t="n">
        <f aca="false">E87-J87</f>
        <v>-5455.698</v>
      </c>
      <c r="L87" s="11" t="n">
        <f aca="false">E87-M87</f>
        <v>1731.06</v>
      </c>
      <c r="M87" s="11" t="n">
        <v>647.822</v>
      </c>
      <c r="N87" s="11" t="n">
        <v>403.602619999996</v>
      </c>
      <c r="O87" s="11" t="n">
        <f aca="false">L87/5</f>
        <v>346.212</v>
      </c>
      <c r="P87" s="13" t="n">
        <f aca="false">8*O87-N87-F87</f>
        <v>670.545380000004</v>
      </c>
      <c r="Q87" s="13"/>
      <c r="R87" s="11"/>
      <c r="S87" s="11" t="n">
        <f aca="false">(F87+N87+P87)/O87</f>
        <v>8</v>
      </c>
      <c r="T87" s="11" t="n">
        <f aca="false">(F87+N87)/O87</f>
        <v>6.06319428558223</v>
      </c>
      <c r="U87" s="11" t="n">
        <v>334.1628</v>
      </c>
      <c r="V87" s="11" t="n">
        <v>366.6328</v>
      </c>
      <c r="W87" s="11" t="n">
        <v>342.175</v>
      </c>
      <c r="X87" s="11" t="n">
        <v>401.4544</v>
      </c>
      <c r="Y87" s="11" t="n">
        <v>470.615</v>
      </c>
      <c r="Z87" s="11" t="n">
        <v>437.598</v>
      </c>
      <c r="AA87" s="11" t="s">
        <v>37</v>
      </c>
      <c r="AB87" s="11" t="n">
        <f aca="false">ROUND(P87*G87,0)</f>
        <v>671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customFormat="false" ht="15" hidden="false" customHeight="false" outlineLevel="0" collapsed="false">
      <c r="A88" s="3" t="s">
        <v>130</v>
      </c>
      <c r="B88" s="3" t="s">
        <v>33</v>
      </c>
      <c r="C88" s="3" t="n">
        <v>120.94</v>
      </c>
      <c r="D88" s="3" t="n">
        <v>0.021</v>
      </c>
      <c r="E88" s="3" t="n">
        <v>51.455</v>
      </c>
      <c r="F88" s="3" t="n">
        <v>59.236</v>
      </c>
      <c r="G88" s="4" t="n">
        <v>1</v>
      </c>
      <c r="H88" s="3" t="n">
        <v>55</v>
      </c>
      <c r="I88" s="3" t="s">
        <v>34</v>
      </c>
      <c r="J88" s="3" t="n">
        <v>52</v>
      </c>
      <c r="K88" s="3" t="n">
        <f aca="false">E88-J88</f>
        <v>-0.545000000000002</v>
      </c>
      <c r="L88" s="3" t="n">
        <f aca="false">E88-M88</f>
        <v>51.455</v>
      </c>
      <c r="M88" s="3"/>
      <c r="N88" s="3" t="n">
        <v>10</v>
      </c>
      <c r="O88" s="3" t="n">
        <f aca="false">L88/5</f>
        <v>10.291</v>
      </c>
      <c r="P88" s="10" t="n">
        <f aca="false">10*O88-N88-F88</f>
        <v>33.674</v>
      </c>
      <c r="Q88" s="10"/>
      <c r="R88" s="3"/>
      <c r="S88" s="3" t="n">
        <f aca="false">(F88+N88+P88)/O88</f>
        <v>10</v>
      </c>
      <c r="T88" s="3" t="n">
        <f aca="false">(F88+N88)/O88</f>
        <v>6.72782042561461</v>
      </c>
      <c r="U88" s="3" t="n">
        <v>9.6168</v>
      </c>
      <c r="V88" s="3" t="n">
        <v>10.628</v>
      </c>
      <c r="W88" s="3" t="n">
        <v>8.4974</v>
      </c>
      <c r="X88" s="3" t="n">
        <v>6.647</v>
      </c>
      <c r="Y88" s="3" t="n">
        <v>12.6622</v>
      </c>
      <c r="Z88" s="3" t="n">
        <v>16.1334</v>
      </c>
      <c r="AA88" s="3"/>
      <c r="AB88" s="3" t="n">
        <f aca="false">ROUND(P88*G88,0)</f>
        <v>34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customFormat="false" ht="15" hidden="false" customHeight="false" outlineLevel="0" collapsed="false">
      <c r="A89" s="3" t="s">
        <v>131</v>
      </c>
      <c r="B89" s="3" t="s">
        <v>33</v>
      </c>
      <c r="C89" s="3" t="n">
        <v>150.958</v>
      </c>
      <c r="D89" s="3"/>
      <c r="E89" s="3" t="n">
        <v>50.951</v>
      </c>
      <c r="F89" s="3" t="n">
        <v>89.84</v>
      </c>
      <c r="G89" s="4" t="n">
        <v>1</v>
      </c>
      <c r="H89" s="3" t="n">
        <v>55</v>
      </c>
      <c r="I89" s="3" t="s">
        <v>34</v>
      </c>
      <c r="J89" s="3" t="n">
        <v>51.7</v>
      </c>
      <c r="K89" s="3" t="n">
        <f aca="false">E89-J89</f>
        <v>-0.749000000000002</v>
      </c>
      <c r="L89" s="3" t="n">
        <f aca="false">E89-M89</f>
        <v>50.951</v>
      </c>
      <c r="M89" s="3"/>
      <c r="N89" s="3"/>
      <c r="O89" s="3" t="n">
        <f aca="false">L89/5</f>
        <v>10.1902</v>
      </c>
      <c r="P89" s="10" t="n">
        <f aca="false">10*O89-N89-F89</f>
        <v>12.062</v>
      </c>
      <c r="Q89" s="10"/>
      <c r="R89" s="3"/>
      <c r="S89" s="3" t="n">
        <f aca="false">(F89+N89+P89)/O89</f>
        <v>10</v>
      </c>
      <c r="T89" s="3" t="n">
        <f aca="false">(F89+N89)/O89</f>
        <v>8.8163137131754</v>
      </c>
      <c r="U89" s="3" t="n">
        <v>8.7078</v>
      </c>
      <c r="V89" s="3" t="n">
        <v>10.5934</v>
      </c>
      <c r="W89" s="3" t="n">
        <v>12.8972</v>
      </c>
      <c r="X89" s="3" t="n">
        <v>11.067</v>
      </c>
      <c r="Y89" s="3" t="n">
        <v>15.3072</v>
      </c>
      <c r="Z89" s="3" t="n">
        <v>20.1396</v>
      </c>
      <c r="AA89" s="3"/>
      <c r="AB89" s="3" t="n">
        <f aca="false">ROUND(P89*G89,0)</f>
        <v>12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customFormat="false" ht="15" hidden="false" customHeight="false" outlineLevel="0" collapsed="false">
      <c r="A90" s="3" t="s">
        <v>132</v>
      </c>
      <c r="B90" s="3" t="s">
        <v>33</v>
      </c>
      <c r="C90" s="3" t="n">
        <v>72.012</v>
      </c>
      <c r="D90" s="3"/>
      <c r="E90" s="3" t="n">
        <v>24.846</v>
      </c>
      <c r="F90" s="3" t="n">
        <v>42.83</v>
      </c>
      <c r="G90" s="4" t="n">
        <v>1</v>
      </c>
      <c r="H90" s="3" t="n">
        <v>55</v>
      </c>
      <c r="I90" s="3" t="s">
        <v>34</v>
      </c>
      <c r="J90" s="3" t="n">
        <v>26.5</v>
      </c>
      <c r="K90" s="3" t="n">
        <f aca="false">E90-J90</f>
        <v>-1.654</v>
      </c>
      <c r="L90" s="3" t="n">
        <f aca="false">E90-M90</f>
        <v>24.846</v>
      </c>
      <c r="M90" s="3"/>
      <c r="N90" s="3" t="n">
        <v>9.9902</v>
      </c>
      <c r="O90" s="3" t="n">
        <f aca="false">L90/5</f>
        <v>4.9692</v>
      </c>
      <c r="P90" s="10"/>
      <c r="Q90" s="10"/>
      <c r="R90" s="3"/>
      <c r="S90" s="3" t="n">
        <f aca="false">(F90+N90+P90)/O90</f>
        <v>10.6295178298318</v>
      </c>
      <c r="T90" s="3" t="n">
        <f aca="false">(F90+N90)/O90</f>
        <v>10.6295178298318</v>
      </c>
      <c r="U90" s="3" t="n">
        <v>6.3422</v>
      </c>
      <c r="V90" s="3" t="n">
        <v>6.863</v>
      </c>
      <c r="W90" s="3" t="n">
        <v>8.2776</v>
      </c>
      <c r="X90" s="3" t="n">
        <v>7.1996</v>
      </c>
      <c r="Y90" s="3" t="n">
        <v>7.9468</v>
      </c>
      <c r="Z90" s="3" t="n">
        <v>8.0002</v>
      </c>
      <c r="AA90" s="3"/>
      <c r="AB90" s="3" t="n">
        <f aca="false">ROUND(P90*G90,0)</f>
        <v>0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customFormat="false" ht="15" hidden="false" customHeight="false" outlineLevel="0" collapsed="false">
      <c r="A91" s="14" t="s">
        <v>133</v>
      </c>
      <c r="B91" s="14" t="s">
        <v>33</v>
      </c>
      <c r="C91" s="14"/>
      <c r="D91" s="14"/>
      <c r="E91" s="14"/>
      <c r="F91" s="14"/>
      <c r="G91" s="15" t="n">
        <v>0</v>
      </c>
      <c r="H91" s="14" t="n">
        <v>60</v>
      </c>
      <c r="I91" s="14" t="s">
        <v>34</v>
      </c>
      <c r="J91" s="14"/>
      <c r="K91" s="14" t="n">
        <f aca="false">E91-J91</f>
        <v>0</v>
      </c>
      <c r="L91" s="14" t="n">
        <f aca="false">E91-M91</f>
        <v>0</v>
      </c>
      <c r="M91" s="14"/>
      <c r="N91" s="14"/>
      <c r="O91" s="14" t="n">
        <f aca="false">L91/5</f>
        <v>0</v>
      </c>
      <c r="P91" s="16"/>
      <c r="Q91" s="16"/>
      <c r="R91" s="14"/>
      <c r="S91" s="14" t="e">
        <f aca="false">(F91+N91+P91)/O91</f>
        <v>#DIV/0!</v>
      </c>
      <c r="T91" s="14" t="e">
        <f aca="false">(F91+N91)/O91</f>
        <v>#DIV/0!</v>
      </c>
      <c r="U91" s="14" t="n">
        <v>0</v>
      </c>
      <c r="V91" s="14" t="n">
        <v>0</v>
      </c>
      <c r="W91" s="14" t="n">
        <v>0</v>
      </c>
      <c r="X91" s="14" t="n">
        <v>0</v>
      </c>
      <c r="Y91" s="14" t="n">
        <v>0</v>
      </c>
      <c r="Z91" s="14" t="n">
        <v>0</v>
      </c>
      <c r="AA91" s="14" t="s">
        <v>41</v>
      </c>
      <c r="AB91" s="14" t="n">
        <f aca="false">ROUND(P91*G91,0)</f>
        <v>0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customFormat="false" ht="15" hidden="false" customHeight="false" outlineLevel="0" collapsed="false">
      <c r="A92" s="3" t="s">
        <v>134</v>
      </c>
      <c r="B92" s="3" t="s">
        <v>40</v>
      </c>
      <c r="C92" s="3"/>
      <c r="D92" s="3" t="n">
        <v>294</v>
      </c>
      <c r="E92" s="3" t="n">
        <v>133</v>
      </c>
      <c r="F92" s="3" t="n">
        <v>161</v>
      </c>
      <c r="G92" s="4" t="n">
        <v>0.3</v>
      </c>
      <c r="H92" s="3" t="n">
        <v>40</v>
      </c>
      <c r="I92" s="3" t="s">
        <v>34</v>
      </c>
      <c r="J92" s="3" t="n">
        <v>132</v>
      </c>
      <c r="K92" s="3" t="n">
        <f aca="false">E92-J92</f>
        <v>1</v>
      </c>
      <c r="L92" s="3" t="n">
        <f aca="false">E92-M92</f>
        <v>133</v>
      </c>
      <c r="M92" s="3"/>
      <c r="N92" s="3"/>
      <c r="O92" s="3" t="n">
        <f aca="false">L92/5</f>
        <v>26.6</v>
      </c>
      <c r="P92" s="10" t="n">
        <f aca="false">10.4*O92-N92-F92</f>
        <v>115.64</v>
      </c>
      <c r="Q92" s="10"/>
      <c r="R92" s="3"/>
      <c r="S92" s="3" t="n">
        <f aca="false">(F92+N92+P92)/O92</f>
        <v>10.4</v>
      </c>
      <c r="T92" s="3" t="n">
        <f aca="false">(F92+N92)/O92</f>
        <v>6.05263157894737</v>
      </c>
      <c r="U92" s="3" t="n">
        <v>5.6</v>
      </c>
      <c r="V92" s="3" t="n">
        <v>0.2</v>
      </c>
      <c r="W92" s="3" t="n">
        <v>24.8</v>
      </c>
      <c r="X92" s="3" t="n">
        <v>36.6</v>
      </c>
      <c r="Y92" s="3" t="n">
        <v>11.4</v>
      </c>
      <c r="Z92" s="3" t="n">
        <v>0.2</v>
      </c>
      <c r="AA92" s="3" t="s">
        <v>120</v>
      </c>
      <c r="AB92" s="3" t="n">
        <f aca="false">ROUND(P92*G92,0)</f>
        <v>35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customFormat="false" ht="12.8" hidden="false" customHeight="false" outlineLevel="0" collapsed="false">
      <c r="A93" s="3" t="s">
        <v>135</v>
      </c>
      <c r="B93" s="3" t="s">
        <v>40</v>
      </c>
      <c r="C93" s="3"/>
      <c r="D93" s="3" t="n">
        <v>288</v>
      </c>
      <c r="E93" s="3" t="n">
        <v>140</v>
      </c>
      <c r="F93" s="3" t="n">
        <v>145</v>
      </c>
      <c r="G93" s="4" t="n">
        <v>0.3</v>
      </c>
      <c r="H93" s="3" t="n">
        <v>40</v>
      </c>
      <c r="I93" s="3" t="s">
        <v>34</v>
      </c>
      <c r="J93" s="3" t="n">
        <v>143</v>
      </c>
      <c r="K93" s="3" t="n">
        <f aca="false">E93-J93</f>
        <v>-3</v>
      </c>
      <c r="L93" s="3" t="n">
        <f aca="false">E93-M93</f>
        <v>140</v>
      </c>
      <c r="M93" s="3"/>
      <c r="N93" s="3"/>
      <c r="O93" s="3" t="n">
        <f aca="false">L93/5</f>
        <v>28</v>
      </c>
      <c r="P93" s="10" t="n">
        <f aca="false">10.4*O93-N93-F93</f>
        <v>146.2</v>
      </c>
      <c r="Q93" s="10"/>
      <c r="R93" s="3"/>
      <c r="S93" s="3" t="n">
        <f aca="false">(F93+N93+P93)/O93</f>
        <v>10.4</v>
      </c>
      <c r="T93" s="3" t="n">
        <f aca="false">(F93+N93)/O93</f>
        <v>5.17857142857143</v>
      </c>
      <c r="U93" s="3" t="n">
        <v>5</v>
      </c>
      <c r="V93" s="3" t="n">
        <v>0</v>
      </c>
      <c r="W93" s="3" t="n">
        <v>25.8</v>
      </c>
      <c r="X93" s="3" t="n">
        <v>35.6</v>
      </c>
      <c r="Y93" s="3" t="n">
        <v>9.8</v>
      </c>
      <c r="Z93" s="3" t="n">
        <v>0.6</v>
      </c>
      <c r="AA93" s="3" t="s">
        <v>120</v>
      </c>
      <c r="AB93" s="3" t="n">
        <f aca="false">ROUND(P93*G93,0)</f>
        <v>44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customFormat="false" ht="15" hidden="false" customHeight="false" outlineLevel="0" collapsed="false">
      <c r="A94" s="3" t="s">
        <v>136</v>
      </c>
      <c r="B94" s="3" t="s">
        <v>33</v>
      </c>
      <c r="C94" s="3"/>
      <c r="D94" s="3" t="n">
        <v>32.643</v>
      </c>
      <c r="E94" s="3" t="n">
        <v>31.477</v>
      </c>
      <c r="F94" s="3"/>
      <c r="G94" s="4" t="n">
        <v>1</v>
      </c>
      <c r="H94" s="3" t="n">
        <v>45</v>
      </c>
      <c r="I94" s="3" t="s">
        <v>34</v>
      </c>
      <c r="J94" s="3" t="n">
        <v>35</v>
      </c>
      <c r="K94" s="3" t="n">
        <f aca="false">E94-J94</f>
        <v>-3.523</v>
      </c>
      <c r="L94" s="3" t="n">
        <f aca="false">E94-M94</f>
        <v>31.477</v>
      </c>
      <c r="M94" s="3"/>
      <c r="N94" s="3"/>
      <c r="O94" s="3" t="n">
        <f aca="false">L94/5</f>
        <v>6.2954</v>
      </c>
      <c r="P94" s="10" t="n">
        <f aca="false">10*O94-N94-F94</f>
        <v>62.954</v>
      </c>
      <c r="Q94" s="10"/>
      <c r="R94" s="3"/>
      <c r="S94" s="3" t="n">
        <f aca="false">(F94+N94+P94)/O94</f>
        <v>10</v>
      </c>
      <c r="T94" s="3" t="n">
        <f aca="false">(F94+N94)/O94</f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  <c r="Z94" s="3" t="n">
        <v>0</v>
      </c>
      <c r="AA94" s="3" t="s">
        <v>120</v>
      </c>
      <c r="AB94" s="3" t="n">
        <f aca="false">ROUND(P94*G94,0)</f>
        <v>63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</sheetData>
  <autoFilter ref="A3:AB48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2024-10-23T13:32:15Z</dcterms:created>
  <dc:creator>openpyxl</dc:creator>
  <dc:description/>
  <dc:language>ru-RU</dc:language>
  <cp:lastModifiedBy/>
  <dcterms:modified xsi:type="dcterms:W3CDTF">2024-10-24T11:34:42Z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