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4,10,24 ПОКОМ КИ филиалы\"/>
    </mc:Choice>
  </mc:AlternateContent>
  <xr:revisionPtr revIDLastSave="0" documentId="13_ncr:1_{BBE6A897-D0A8-469F-BD8F-5D6F5E65065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Sheet!$A$3:$AC$117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93" i="1" l="1"/>
  <c r="AC91" i="1"/>
  <c r="AC9" i="1"/>
  <c r="AC10" i="1"/>
  <c r="AC13" i="1"/>
  <c r="AC15" i="1"/>
  <c r="AC18" i="1"/>
  <c r="AC19" i="1"/>
  <c r="AC20" i="1"/>
  <c r="AC21" i="1"/>
  <c r="AC26" i="1"/>
  <c r="AC32" i="1"/>
  <c r="AC33" i="1"/>
  <c r="AC35" i="1"/>
  <c r="AC37" i="1"/>
  <c r="AC38" i="1"/>
  <c r="AC39" i="1"/>
  <c r="AC45" i="1"/>
  <c r="AC47" i="1"/>
  <c r="AC48" i="1"/>
  <c r="AC55" i="1"/>
  <c r="AC59" i="1"/>
  <c r="AC61" i="1"/>
  <c r="AC62" i="1"/>
  <c r="AC73" i="1"/>
  <c r="AC74" i="1"/>
  <c r="AC75" i="1"/>
  <c r="AC76" i="1"/>
  <c r="AC79" i="1"/>
  <c r="AC80" i="1"/>
  <c r="AC81" i="1"/>
  <c r="AC82" i="1"/>
  <c r="AC83" i="1"/>
  <c r="AC85" i="1"/>
  <c r="AC87" i="1"/>
  <c r="AC88" i="1"/>
  <c r="AC90" i="1"/>
  <c r="AC94" i="1"/>
  <c r="AC101" i="1"/>
  <c r="AC103" i="1"/>
  <c r="AC111" i="1"/>
  <c r="AC112" i="1"/>
  <c r="AC113" i="1"/>
  <c r="AC114" i="1"/>
  <c r="L7" i="1"/>
  <c r="P7" i="1" s="1"/>
  <c r="L8" i="1"/>
  <c r="P8" i="1" s="1"/>
  <c r="Q8" i="1" s="1"/>
  <c r="AC8" i="1" s="1"/>
  <c r="L9" i="1"/>
  <c r="P9" i="1" s="1"/>
  <c r="L10" i="1"/>
  <c r="P10" i="1" s="1"/>
  <c r="T10" i="1" s="1"/>
  <c r="L11" i="1"/>
  <c r="P11" i="1" s="1"/>
  <c r="Q11" i="1" s="1"/>
  <c r="L12" i="1"/>
  <c r="P12" i="1" s="1"/>
  <c r="L13" i="1"/>
  <c r="P13" i="1" s="1"/>
  <c r="T13" i="1" s="1"/>
  <c r="L14" i="1"/>
  <c r="P14" i="1" s="1"/>
  <c r="Q14" i="1" s="1"/>
  <c r="L15" i="1"/>
  <c r="P15" i="1" s="1"/>
  <c r="T15" i="1" s="1"/>
  <c r="L16" i="1"/>
  <c r="P16" i="1" s="1"/>
  <c r="Q16" i="1" s="1"/>
  <c r="AC16" i="1" s="1"/>
  <c r="L17" i="1"/>
  <c r="P17" i="1" s="1"/>
  <c r="Q17" i="1" s="1"/>
  <c r="L18" i="1"/>
  <c r="P18" i="1" s="1"/>
  <c r="T18" i="1" s="1"/>
  <c r="L19" i="1"/>
  <c r="P19" i="1" s="1"/>
  <c r="T19" i="1" s="1"/>
  <c r="L20" i="1"/>
  <c r="P20" i="1" s="1"/>
  <c r="T20" i="1" s="1"/>
  <c r="L21" i="1"/>
  <c r="P21" i="1" s="1"/>
  <c r="T21" i="1" s="1"/>
  <c r="L22" i="1"/>
  <c r="P22" i="1" s="1"/>
  <c r="L23" i="1"/>
  <c r="P23" i="1" s="1"/>
  <c r="L24" i="1"/>
  <c r="P24" i="1" s="1"/>
  <c r="AC24" i="1" s="1"/>
  <c r="L25" i="1"/>
  <c r="P25" i="1" s="1"/>
  <c r="Q25" i="1" s="1"/>
  <c r="AC25" i="1" s="1"/>
  <c r="L26" i="1"/>
  <c r="P26" i="1" s="1"/>
  <c r="T26" i="1" s="1"/>
  <c r="L27" i="1"/>
  <c r="P27" i="1" s="1"/>
  <c r="L28" i="1"/>
  <c r="P28" i="1" s="1"/>
  <c r="Q28" i="1" s="1"/>
  <c r="AC28" i="1" s="1"/>
  <c r="L29" i="1"/>
  <c r="P29" i="1" s="1"/>
  <c r="L30" i="1"/>
  <c r="P30" i="1" s="1"/>
  <c r="L31" i="1"/>
  <c r="P31" i="1" s="1"/>
  <c r="Q31" i="1" s="1"/>
  <c r="AC31" i="1" s="1"/>
  <c r="L32" i="1"/>
  <c r="P32" i="1" s="1"/>
  <c r="T32" i="1" s="1"/>
  <c r="L33" i="1"/>
  <c r="P33" i="1" s="1"/>
  <c r="T33" i="1" s="1"/>
  <c r="L34" i="1"/>
  <c r="P34" i="1" s="1"/>
  <c r="Q34" i="1" s="1"/>
  <c r="AC34" i="1" s="1"/>
  <c r="L35" i="1"/>
  <c r="P35" i="1" s="1"/>
  <c r="T35" i="1" s="1"/>
  <c r="L36" i="1"/>
  <c r="P36" i="1" s="1"/>
  <c r="L37" i="1"/>
  <c r="P37" i="1" s="1"/>
  <c r="T37" i="1" s="1"/>
  <c r="L38" i="1"/>
  <c r="P38" i="1" s="1"/>
  <c r="T38" i="1" s="1"/>
  <c r="L39" i="1"/>
  <c r="P39" i="1" s="1"/>
  <c r="T39" i="1" s="1"/>
  <c r="L40" i="1"/>
  <c r="P40" i="1" s="1"/>
  <c r="Q40" i="1" s="1"/>
  <c r="L41" i="1"/>
  <c r="P41" i="1" s="1"/>
  <c r="L42" i="1"/>
  <c r="P42" i="1" s="1"/>
  <c r="Q42" i="1" s="1"/>
  <c r="L43" i="1"/>
  <c r="P43" i="1" s="1"/>
  <c r="L44" i="1"/>
  <c r="P44" i="1" s="1"/>
  <c r="Q44" i="1" s="1"/>
  <c r="L45" i="1"/>
  <c r="P45" i="1" s="1"/>
  <c r="T45" i="1" s="1"/>
  <c r="L46" i="1"/>
  <c r="P46" i="1" s="1"/>
  <c r="L47" i="1"/>
  <c r="P47" i="1" s="1"/>
  <c r="T47" i="1" s="1"/>
  <c r="L48" i="1"/>
  <c r="P48" i="1" s="1"/>
  <c r="T48" i="1" s="1"/>
  <c r="L49" i="1"/>
  <c r="P49" i="1" s="1"/>
  <c r="L50" i="1"/>
  <c r="P50" i="1" s="1"/>
  <c r="Q50" i="1" s="1"/>
  <c r="AC50" i="1" s="1"/>
  <c r="L51" i="1"/>
  <c r="P51" i="1" s="1"/>
  <c r="L52" i="1"/>
  <c r="P52" i="1" s="1"/>
  <c r="L53" i="1"/>
  <c r="P53" i="1" s="1"/>
  <c r="L54" i="1"/>
  <c r="P54" i="1" s="1"/>
  <c r="AC54" i="1" s="1"/>
  <c r="L55" i="1"/>
  <c r="P55" i="1" s="1"/>
  <c r="T55" i="1" s="1"/>
  <c r="L56" i="1"/>
  <c r="P56" i="1" s="1"/>
  <c r="L57" i="1"/>
  <c r="P57" i="1" s="1"/>
  <c r="L58" i="1"/>
  <c r="P58" i="1" s="1"/>
  <c r="L59" i="1"/>
  <c r="P59" i="1" s="1"/>
  <c r="T59" i="1" s="1"/>
  <c r="L60" i="1"/>
  <c r="P60" i="1" s="1"/>
  <c r="L61" i="1"/>
  <c r="P61" i="1" s="1"/>
  <c r="T61" i="1" s="1"/>
  <c r="L62" i="1"/>
  <c r="P62" i="1" s="1"/>
  <c r="T62" i="1" s="1"/>
  <c r="L63" i="1"/>
  <c r="P63" i="1" s="1"/>
  <c r="L64" i="1"/>
  <c r="P64" i="1" s="1"/>
  <c r="AC64" i="1" s="1"/>
  <c r="L65" i="1"/>
  <c r="P65" i="1" s="1"/>
  <c r="Q65" i="1" s="1"/>
  <c r="L66" i="1"/>
  <c r="P66" i="1" s="1"/>
  <c r="L67" i="1"/>
  <c r="P67" i="1" s="1"/>
  <c r="Q67" i="1" s="1"/>
  <c r="L68" i="1"/>
  <c r="P68" i="1" s="1"/>
  <c r="L69" i="1"/>
  <c r="P69" i="1" s="1"/>
  <c r="L70" i="1"/>
  <c r="P70" i="1" s="1"/>
  <c r="Q70" i="1" s="1"/>
  <c r="AC70" i="1" s="1"/>
  <c r="L71" i="1"/>
  <c r="P71" i="1" s="1"/>
  <c r="L72" i="1"/>
  <c r="P72" i="1" s="1"/>
  <c r="Q72" i="1" s="1"/>
  <c r="AC72" i="1" s="1"/>
  <c r="L73" i="1"/>
  <c r="P73" i="1" s="1"/>
  <c r="T73" i="1" s="1"/>
  <c r="L74" i="1"/>
  <c r="P74" i="1" s="1"/>
  <c r="T74" i="1" s="1"/>
  <c r="L75" i="1"/>
  <c r="P75" i="1" s="1"/>
  <c r="T75" i="1" s="1"/>
  <c r="L76" i="1"/>
  <c r="P76" i="1" s="1"/>
  <c r="T76" i="1" s="1"/>
  <c r="L77" i="1"/>
  <c r="P77" i="1" s="1"/>
  <c r="L78" i="1"/>
  <c r="P78" i="1" s="1"/>
  <c r="AC78" i="1" s="1"/>
  <c r="L79" i="1"/>
  <c r="P79" i="1" s="1"/>
  <c r="T79" i="1" s="1"/>
  <c r="L80" i="1"/>
  <c r="P80" i="1" s="1"/>
  <c r="T80" i="1" s="1"/>
  <c r="L81" i="1"/>
  <c r="P81" i="1" s="1"/>
  <c r="T81" i="1" s="1"/>
  <c r="L82" i="1"/>
  <c r="P82" i="1" s="1"/>
  <c r="T82" i="1" s="1"/>
  <c r="L83" i="1"/>
  <c r="P83" i="1" s="1"/>
  <c r="T83" i="1" s="1"/>
  <c r="L84" i="1"/>
  <c r="P84" i="1" s="1"/>
  <c r="Q84" i="1" s="1"/>
  <c r="L85" i="1"/>
  <c r="P85" i="1" s="1"/>
  <c r="T85" i="1" s="1"/>
  <c r="L86" i="1"/>
  <c r="P86" i="1" s="1"/>
  <c r="L87" i="1"/>
  <c r="P87" i="1" s="1"/>
  <c r="T87" i="1" s="1"/>
  <c r="L88" i="1"/>
  <c r="P88" i="1" s="1"/>
  <c r="T88" i="1" s="1"/>
  <c r="L89" i="1"/>
  <c r="P89" i="1" s="1"/>
  <c r="L90" i="1"/>
  <c r="P90" i="1" s="1"/>
  <c r="T90" i="1" s="1"/>
  <c r="L91" i="1"/>
  <c r="P91" i="1" s="1"/>
  <c r="L92" i="1"/>
  <c r="P92" i="1" s="1"/>
  <c r="L93" i="1"/>
  <c r="P93" i="1" s="1"/>
  <c r="L94" i="1"/>
  <c r="P94" i="1" s="1"/>
  <c r="T94" i="1" s="1"/>
  <c r="L95" i="1"/>
  <c r="P95" i="1" s="1"/>
  <c r="L96" i="1"/>
  <c r="P96" i="1" s="1"/>
  <c r="AC96" i="1" s="1"/>
  <c r="L97" i="1"/>
  <c r="P97" i="1" s="1"/>
  <c r="Q97" i="1" s="1"/>
  <c r="L98" i="1"/>
  <c r="P98" i="1" s="1"/>
  <c r="L99" i="1"/>
  <c r="P99" i="1" s="1"/>
  <c r="L100" i="1"/>
  <c r="P100" i="1" s="1"/>
  <c r="AC100" i="1" s="1"/>
  <c r="L101" i="1"/>
  <c r="P101" i="1" s="1"/>
  <c r="T101" i="1" s="1"/>
  <c r="L102" i="1"/>
  <c r="P102" i="1" s="1"/>
  <c r="L103" i="1"/>
  <c r="P103" i="1" s="1"/>
  <c r="T103" i="1" s="1"/>
  <c r="L104" i="1"/>
  <c r="P104" i="1" s="1"/>
  <c r="AC104" i="1" s="1"/>
  <c r="L105" i="1"/>
  <c r="P105" i="1" s="1"/>
  <c r="L106" i="1"/>
  <c r="P106" i="1" s="1"/>
  <c r="AC106" i="1" s="1"/>
  <c r="L107" i="1"/>
  <c r="P107" i="1" s="1"/>
  <c r="Q107" i="1" s="1"/>
  <c r="AC107" i="1" s="1"/>
  <c r="L108" i="1"/>
  <c r="P108" i="1" s="1"/>
  <c r="AC108" i="1" s="1"/>
  <c r="L109" i="1"/>
  <c r="P109" i="1" s="1"/>
  <c r="L110" i="1"/>
  <c r="P110" i="1" s="1"/>
  <c r="AC110" i="1" s="1"/>
  <c r="L111" i="1"/>
  <c r="P111" i="1" s="1"/>
  <c r="T111" i="1" s="1"/>
  <c r="L112" i="1"/>
  <c r="P112" i="1" s="1"/>
  <c r="T112" i="1" s="1"/>
  <c r="L113" i="1"/>
  <c r="P113" i="1" s="1"/>
  <c r="T113" i="1" s="1"/>
  <c r="L114" i="1"/>
  <c r="P114" i="1" s="1"/>
  <c r="T114" i="1" s="1"/>
  <c r="L115" i="1"/>
  <c r="P115" i="1" s="1"/>
  <c r="L116" i="1"/>
  <c r="P116" i="1" s="1"/>
  <c r="Q116" i="1" s="1"/>
  <c r="AC116" i="1" s="1"/>
  <c r="L117" i="1"/>
  <c r="P117" i="1" s="1"/>
  <c r="L6" i="1"/>
  <c r="P6" i="1" s="1"/>
  <c r="Q6" i="1" s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A5" i="1"/>
  <c r="Z5" i="1"/>
  <c r="Y5" i="1"/>
  <c r="X5" i="1"/>
  <c r="W5" i="1"/>
  <c r="V5" i="1"/>
  <c r="R5" i="1"/>
  <c r="O5" i="1"/>
  <c r="N5" i="1"/>
  <c r="M5" i="1"/>
  <c r="J5" i="1"/>
  <c r="F5" i="1"/>
  <c r="E5" i="1"/>
  <c r="Q36" i="1" l="1"/>
  <c r="AC36" i="1" s="1"/>
  <c r="Q57" i="1"/>
  <c r="AC57" i="1" s="1"/>
  <c r="Q43" i="1"/>
  <c r="AC43" i="1" s="1"/>
  <c r="Q41" i="1"/>
  <c r="AC41" i="1" s="1"/>
  <c r="Q29" i="1"/>
  <c r="AC29" i="1" s="1"/>
  <c r="Q98" i="1"/>
  <c r="AC98" i="1" s="1"/>
  <c r="Q86" i="1"/>
  <c r="AC86" i="1" s="1"/>
  <c r="Q68" i="1"/>
  <c r="AC68" i="1" s="1"/>
  <c r="Q60" i="1"/>
  <c r="AC60" i="1" s="1"/>
  <c r="Q22" i="1"/>
  <c r="AC22" i="1" s="1"/>
  <c r="Q102" i="1"/>
  <c r="AC102" i="1" s="1"/>
  <c r="Q66" i="1"/>
  <c r="AC66" i="1" s="1"/>
  <c r="Q58" i="1"/>
  <c r="AC58" i="1" s="1"/>
  <c r="Q30" i="1"/>
  <c r="AC30" i="1" s="1"/>
  <c r="AC23" i="1"/>
  <c r="Q52" i="1"/>
  <c r="AC52" i="1" s="1"/>
  <c r="Q46" i="1"/>
  <c r="AC46" i="1" s="1"/>
  <c r="Q12" i="1"/>
  <c r="AC12" i="1" s="1"/>
  <c r="Q7" i="1"/>
  <c r="AC7" i="1" s="1"/>
  <c r="AC27" i="1"/>
  <c r="U6" i="1"/>
  <c r="AC6" i="1"/>
  <c r="AC92" i="1"/>
  <c r="AC84" i="1"/>
  <c r="Q56" i="1"/>
  <c r="AC56" i="1" s="1"/>
  <c r="AC44" i="1"/>
  <c r="AC42" i="1"/>
  <c r="AC40" i="1"/>
  <c r="AC14" i="1"/>
  <c r="AC117" i="1"/>
  <c r="Q115" i="1"/>
  <c r="AC115" i="1" s="1"/>
  <c r="AC109" i="1"/>
  <c r="AC105" i="1"/>
  <c r="T93" i="1"/>
  <c r="T91" i="1"/>
  <c r="T31" i="1"/>
  <c r="T9" i="1"/>
  <c r="AC11" i="1"/>
  <c r="AC17" i="1"/>
  <c r="Q49" i="1"/>
  <c r="AC49" i="1" s="1"/>
  <c r="Q51" i="1"/>
  <c r="AC51" i="1" s="1"/>
  <c r="Q53" i="1"/>
  <c r="AC53" i="1" s="1"/>
  <c r="Q63" i="1"/>
  <c r="AC63" i="1" s="1"/>
  <c r="AC65" i="1"/>
  <c r="AC67" i="1"/>
  <c r="Q69" i="1"/>
  <c r="AC69" i="1" s="1"/>
  <c r="Q71" i="1"/>
  <c r="AC71" i="1" s="1"/>
  <c r="Q77" i="1"/>
  <c r="AC77" i="1" s="1"/>
  <c r="AC89" i="1"/>
  <c r="AC95" i="1"/>
  <c r="AC97" i="1"/>
  <c r="AC99" i="1"/>
  <c r="T116" i="1"/>
  <c r="T110" i="1"/>
  <c r="T108" i="1"/>
  <c r="T106" i="1"/>
  <c r="T104" i="1"/>
  <c r="T100" i="1"/>
  <c r="T96" i="1"/>
  <c r="T78" i="1"/>
  <c r="T72" i="1"/>
  <c r="T70" i="1"/>
  <c r="T68" i="1"/>
  <c r="T64" i="1"/>
  <c r="T54" i="1"/>
  <c r="T50" i="1"/>
  <c r="T36" i="1"/>
  <c r="T24" i="1"/>
  <c r="T16" i="1"/>
  <c r="U101" i="1"/>
  <c r="U69" i="1"/>
  <c r="U37" i="1"/>
  <c r="K5" i="1"/>
  <c r="U117" i="1"/>
  <c r="U85" i="1"/>
  <c r="U53" i="1"/>
  <c r="U21" i="1"/>
  <c r="U109" i="1"/>
  <c r="U93" i="1"/>
  <c r="U77" i="1"/>
  <c r="U61" i="1"/>
  <c r="U45" i="1"/>
  <c r="U29" i="1"/>
  <c r="U13" i="1"/>
  <c r="U113" i="1"/>
  <c r="U105" i="1"/>
  <c r="U97" i="1"/>
  <c r="U89" i="1"/>
  <c r="U81" i="1"/>
  <c r="U73" i="1"/>
  <c r="U65" i="1"/>
  <c r="U57" i="1"/>
  <c r="U49" i="1"/>
  <c r="U41" i="1"/>
  <c r="U33" i="1"/>
  <c r="U25" i="1"/>
  <c r="U17" i="1"/>
  <c r="U9" i="1"/>
  <c r="U115" i="1"/>
  <c r="U111" i="1"/>
  <c r="U107" i="1"/>
  <c r="U103" i="1"/>
  <c r="U99" i="1"/>
  <c r="U95" i="1"/>
  <c r="U91" i="1"/>
  <c r="U87" i="1"/>
  <c r="U83" i="1"/>
  <c r="U79" i="1"/>
  <c r="U75" i="1"/>
  <c r="U71" i="1"/>
  <c r="U67" i="1"/>
  <c r="U63" i="1"/>
  <c r="U59" i="1"/>
  <c r="U55" i="1"/>
  <c r="U51" i="1"/>
  <c r="U47" i="1"/>
  <c r="U43" i="1"/>
  <c r="U39" i="1"/>
  <c r="U35" i="1"/>
  <c r="U31" i="1"/>
  <c r="U27" i="1"/>
  <c r="U23" i="1"/>
  <c r="U19" i="1"/>
  <c r="U15" i="1"/>
  <c r="U11" i="1"/>
  <c r="U7" i="1"/>
  <c r="U116" i="1"/>
  <c r="U114" i="1"/>
  <c r="U112" i="1"/>
  <c r="U110" i="1"/>
  <c r="U108" i="1"/>
  <c r="U106" i="1"/>
  <c r="U104" i="1"/>
  <c r="U102" i="1"/>
  <c r="U100" i="1"/>
  <c r="U98" i="1"/>
  <c r="U96" i="1"/>
  <c r="U94" i="1"/>
  <c r="U92" i="1"/>
  <c r="U90" i="1"/>
  <c r="U88" i="1"/>
  <c r="U86" i="1"/>
  <c r="U84" i="1"/>
  <c r="U82" i="1"/>
  <c r="U80" i="1"/>
  <c r="U78" i="1"/>
  <c r="U76" i="1"/>
  <c r="U74" i="1"/>
  <c r="U72" i="1"/>
  <c r="U70" i="1"/>
  <c r="U68" i="1"/>
  <c r="U66" i="1"/>
  <c r="U64" i="1"/>
  <c r="U62" i="1"/>
  <c r="U60" i="1"/>
  <c r="U58" i="1"/>
  <c r="U56" i="1"/>
  <c r="U54" i="1"/>
  <c r="U52" i="1"/>
  <c r="U50" i="1"/>
  <c r="U48" i="1"/>
  <c r="U46" i="1"/>
  <c r="U44" i="1"/>
  <c r="U42" i="1"/>
  <c r="U40" i="1"/>
  <c r="U38" i="1"/>
  <c r="U36" i="1"/>
  <c r="U34" i="1"/>
  <c r="U32" i="1"/>
  <c r="U30" i="1"/>
  <c r="U28" i="1"/>
  <c r="U26" i="1"/>
  <c r="U24" i="1"/>
  <c r="U22" i="1"/>
  <c r="U20" i="1"/>
  <c r="U18" i="1"/>
  <c r="U16" i="1"/>
  <c r="U14" i="1"/>
  <c r="U12" i="1"/>
  <c r="U10" i="1"/>
  <c r="U8" i="1"/>
  <c r="L5" i="1"/>
  <c r="P5" i="1"/>
  <c r="T22" i="1" l="1"/>
  <c r="T52" i="1"/>
  <c r="T98" i="1"/>
  <c r="T86" i="1"/>
  <c r="T43" i="1"/>
  <c r="T46" i="1"/>
  <c r="T60" i="1"/>
  <c r="T66" i="1"/>
  <c r="T29" i="1"/>
  <c r="T41" i="1"/>
  <c r="T57" i="1"/>
  <c r="T12" i="1"/>
  <c r="T7" i="1"/>
  <c r="T27" i="1"/>
  <c r="T23" i="1"/>
  <c r="T69" i="1"/>
  <c r="T95" i="1"/>
  <c r="T11" i="1"/>
  <c r="T65" i="1"/>
  <c r="T77" i="1"/>
  <c r="T99" i="1"/>
  <c r="AC5" i="1"/>
  <c r="T51" i="1"/>
  <c r="T6" i="1"/>
  <c r="T17" i="1"/>
  <c r="T25" i="1"/>
  <c r="T49" i="1"/>
  <c r="T53" i="1"/>
  <c r="T63" i="1"/>
  <c r="T67" i="1"/>
  <c r="T71" i="1"/>
  <c r="T89" i="1"/>
  <c r="T97" i="1"/>
  <c r="Q5" i="1"/>
  <c r="T105" i="1"/>
  <c r="T107" i="1"/>
  <c r="T109" i="1"/>
  <c r="T115" i="1"/>
  <c r="T117" i="1"/>
  <c r="T8" i="1"/>
  <c r="T14" i="1"/>
  <c r="T28" i="1"/>
  <c r="T30" i="1"/>
  <c r="T34" i="1"/>
  <c r="T40" i="1"/>
  <c r="T42" i="1"/>
  <c r="T44" i="1"/>
  <c r="T56" i="1"/>
  <c r="T58" i="1"/>
  <c r="T84" i="1"/>
  <c r="T92" i="1"/>
  <c r="T102" i="1"/>
</calcChain>
</file>

<file path=xl/sharedStrings.xml><?xml version="1.0" encoding="utf-8"?>
<sst xmlns="http://schemas.openxmlformats.org/spreadsheetml/2006/main" count="428" uniqueCount="162">
  <si>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</si>
  <si>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</si>
  <si>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</si>
  <si>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</si>
  <si>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</si>
  <si>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</si>
  <si>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</si>
  <si>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</si>
  <si>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</si>
  <si>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</si>
  <si>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</si>
  <si>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</si>
  <si>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</si>
  <si>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</si>
  <si>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</si>
  <si>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</si>
  <si>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</si>
  <si>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</si>
  <si>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</si>
  <si>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</si>
  <si>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</si>
  <si>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</si>
  <si>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26,10,(1)</t>
  </si>
  <si>
    <t>26,10,(2)</t>
  </si>
  <si>
    <t>24,10,</t>
  </si>
  <si>
    <t>23,10,</t>
  </si>
  <si>
    <t>17,10,</t>
  </si>
  <si>
    <t>16,10,</t>
  </si>
  <si>
    <t>10,10,</t>
  </si>
  <si>
    <t>09,10,</t>
  </si>
  <si>
    <t>03,10,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</si>
  <si>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</si>
  <si>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</si>
  <si>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</si>
  <si>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</si>
  <si>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</si>
  <si>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>ТМА октябрь</t>
  </si>
  <si>
    <t xml:space="preserve"> 018  Сосиски Рубленые, Вязанка вискофан  ВЕС.ПОКОМ</t>
  </si>
  <si>
    <t xml:space="preserve"> 029  Сосиски Венские, Вязанка NDX МГС, 0.5кг, ПОКОМ</t>
  </si>
  <si>
    <t>шт</t>
  </si>
  <si>
    <t>не в матрице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</si>
  <si>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</si>
  <si>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</si>
  <si>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>Данное скю в акции для сети Обжора с 01.09.2024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</si>
  <si>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</si>
  <si>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</si>
  <si>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>ТС Обжора</t>
  </si>
  <si>
    <t xml:space="preserve"> 054  Колбаса вареная Филейбургская с филе сочного окорока, 0,45 кг, БАВАРУШКА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</si>
  <si>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</si>
  <si>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</si>
  <si>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100  Сосиски Баварушки, 0.6кг, БАВАРУШКА ПОКОМ</t>
  </si>
  <si>
    <t xml:space="preserve"> 108  Сосиски С сыром,  0.42кг,ядрена копоть ПОКОМ</t>
  </si>
  <si>
    <t xml:space="preserve"> 115  Колбаса Салями Филейбургская зернистая,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</si>
  <si>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</si>
  <si>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>нет потребности</t>
  </si>
  <si>
    <t xml:space="preserve"> 118  Колбаса Сервелат Филейбургский с филе сочного окорока, в/у 0,35 кг срез, БАВАРУШКА ПОКОМ</t>
  </si>
  <si>
    <t>с 10,10,24 заказываем / ТС Обжора</t>
  </si>
  <si>
    <t xml:space="preserve"> 200  Ветчина Дугушка ТМ Стародворье, вектор в/у    ПОКОМ</t>
  </si>
  <si>
    <t>ТМА ноябрь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</si>
  <si>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</si>
  <si>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</si>
  <si>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</si>
  <si>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</si>
  <si>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</si>
  <si>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</si>
  <si>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</si>
  <si>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</si>
  <si>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247  Сардельки Нежные, ВЕС.  ПОКОМ</t>
  </si>
  <si>
    <t xml:space="preserve"> 248  Сардельки Сочные ТМ Особый рецепт,   ПОКОМ</t>
  </si>
  <si>
    <t>нужно продавать / нет потребности / перемещение из Луганска (снижение продаж)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</si>
  <si>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</si>
  <si>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</si>
  <si>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</si>
  <si>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</si>
  <si>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</si>
  <si>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</si>
  <si>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</si>
  <si>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</si>
  <si>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</si>
  <si>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</si>
  <si>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</si>
  <si>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281  Сосиски Молочные для завтрака ТМ Особый рецепт, 0,4кг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</si>
  <si>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</si>
  <si>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</si>
  <si>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</si>
  <si>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</si>
  <si>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</si>
  <si>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</si>
  <si>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</si>
  <si>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</si>
  <si>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</si>
  <si>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308  Сосиски Сочинки по-баварски 0,84 кг ТМ Стародворье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</si>
  <si>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</si>
  <si>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</si>
  <si>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</si>
  <si>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</si>
  <si>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</si>
  <si>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</si>
  <si>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</si>
  <si>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</si>
  <si>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</si>
  <si>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</si>
  <si>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</si>
  <si>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</si>
  <si>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</si>
  <si>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</si>
  <si>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</si>
  <si>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</si>
  <si>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</si>
  <si>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</si>
  <si>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356  Сосиски Филейбургские с грудкой ТМ Баварушка 0,33 кг. ПОКОМ</t>
  </si>
  <si>
    <t xml:space="preserve"> 360  Колбаса Салями Финская, Вязанка фиброуз в/у 0.35кг, ПОКОМ</t>
  </si>
  <si>
    <t xml:space="preserve"> 361  Колбаса Сервелат Филейбургский с копченой грудинкой, в/у 0,35 кг срез, БАВАРУШКА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</si>
  <si>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</si>
  <si>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</si>
  <si>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377  Колбаса Молочная Дугушка 0,6кг ТМ Стародворье  ПОКОМ</t>
  </si>
  <si>
    <t xml:space="preserve"> 382  Сосиски Сочинки по-баварски с сыром ТМ Стародворье  0,84 кг ПОКОМ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</si>
  <si>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</si>
  <si>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</si>
  <si>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</si>
  <si>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</si>
  <si>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</si>
  <si>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</si>
  <si>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</si>
  <si>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</si>
  <si>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415  Колбаса Балыкбургская с мраморным балыком 0,11 кг ТМ Баварушка  ПОКОМ</t>
  </si>
  <si>
    <t>нет в бланке</t>
  </si>
  <si>
    <t xml:space="preserve"> 417  Колбаса Филейбургская с ароматными пряностями 0,06 кг нарезка ТМ Баварушка 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</si>
  <si>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</si>
  <si>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</si>
  <si>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427  Колбаса Филедворская ТМ Стародворье в оболочке полиамид. ВЕС ПОКОМ</t>
  </si>
  <si>
    <t xml:space="preserve"> 430  Колбаса Стародворская с окороком 0,4 кг. ТМ Стародворье в оболочке полиамид  ПОКОМ</t>
  </si>
  <si>
    <t xml:space="preserve"> 435  Колбаса Молочная Стародворская  с молоком в оболочке полиамид 0,4 кг.ТМ Стародворье ПОКОМ</t>
  </si>
  <si>
    <t>нужно увеличить продажи</t>
  </si>
  <si>
    <t xml:space="preserve"> 436  Колбаса Молочная стародворская с молоком, ВЕС, ТМ Стародворье  ПОКОМ</t>
  </si>
  <si>
    <t>нужно увеличить продажи!!!</t>
  </si>
  <si>
    <t xml:space="preserve"> 438  Колбаса Филедворская 0,4 кг. ТМ Стародворье  ПОКОМ</t>
  </si>
  <si>
    <t xml:space="preserve"> 440  Колбаса Любительская ТМ Вязанка в оболочке полиамид.ВЕС ПОКОМ </t>
  </si>
  <si>
    <t xml:space="preserve"> 445  Колбаса Краковюрст ТМ Баварушка рубленая в оболочке черева в в.у 0,2 кг ПОКОМ</t>
  </si>
  <si>
    <t>новинка</t>
  </si>
  <si>
    <t xml:space="preserve"> 447  Колбаски Краковюрст ТМ Баварушка с изысканными пряностями в оболочке NDX в в.у 0,2 кг. ПОКОМ </t>
  </si>
  <si>
    <t xml:space="preserve"> 448  Сосиски Сливушки по-венски ТМ Вязанка. 0,3 кг ПОКОМ</t>
  </si>
  <si>
    <t xml:space="preserve"> 449  Колбаса Дугушка Стародворская ВЕС ТС Дугушка ПОКОМ</t>
  </si>
  <si>
    <t xml:space="preserve"> 450  Сосиски Молочные ТМ Вязанка в оболочке целлофан. 0,3 кг ПОКОМ</t>
  </si>
  <si>
    <t xml:space="preserve"> 451 Сосиски Филейские ТМ Вязанка в оболочке целлофан 0,3 кг.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</si>
  <si>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</si>
  <si>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</si>
  <si>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</si>
  <si>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</si>
  <si>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</si>
  <si>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</si>
  <si>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ТМ Особый рецепт в оболочке полиамид. ВЕС. ПОКОМ</t>
  </si>
  <si>
    <t xml:space="preserve"> 467  Колбаса Филейная 0,5кг ТМ Особый рецепт  ПОКОМ</t>
  </si>
  <si>
    <t xml:space="preserve"> 487  Колбаса Стародворская Мясная 0,37кг ТМ Стародворье  ПОКОМ</t>
  </si>
  <si>
    <t xml:space="preserve"> 489  Сосиски Филейские Рубленые 0,3кг ТМ Вязанка 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</si>
  <si>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</si>
  <si>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</si>
  <si>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>501 Сосиски Филейские по-ганноверски ТМ Вязанка.в оболочке амицел в м.г.с ВЕС. ПОКОМ</t>
  </si>
  <si>
    <t>нужно увеличить продажи / 11,10,24 появилась в бланке</t>
  </si>
  <si>
    <t>нужно увеличить продажи / новинка</t>
  </si>
  <si>
    <t>заказ</t>
  </si>
  <si>
    <t>28,10,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</si>
</sst>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8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164" fontId="1" fillId="8" borderId="1" xfId="1" applyNumberFormat="1" applyFill="1"/>
    <xf numFmtId="164" fontId="1" fillId="8" borderId="2" xfId="1" applyNumberFormat="1" applyFill="1" applyBorder="1"/>
    <xf numFmtId="164" fontId="1" fillId="9" borderId="1" xfId="1" applyNumberFormat="1" applyFill="1"/>
    <xf numFmtId="2" fontId="1" fillId="9" borderId="1" xfId="1" applyNumberFormat="1" applyFill="1"/>
    <xf numFmtId="164" fontId="1" fillId="9" borderId="2" xfId="1" applyNumberFormat="1" applyFill="1" applyBorder="1"/>
    <xf numFmtId="164" fontId="4" fillId="9" borderId="1" xfId="1" applyNumberFormat="1" applyFont="1" applyFill="1"/>
    <xf numFmtId="164" fontId="1" fillId="10" borderId="1" xfId="1" applyNumberFormat="1" applyFill="1"/>
    <xf numFmtId="2" fontId="1" fillId="10" borderId="1" xfId="1" applyNumberFormat="1" applyFill="1"/>
    <xf numFmtId="164" fontId="1" fillId="10" borderId="2" xfId="1" applyNumberFormat="1" applyFill="1" applyBorder="1"/>
    <xf numFmtId="164" fontId="4" fillId="7" borderId="1" xfId="1" applyNumberFormat="1" applyFont="1" applyFill="1"/>
    <xf numFmtId="164" fontId="5" fillId="7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500"/>
  <sheetViews>
    <sheetView tabSelected="1" zoomScale="85" workbookViewId="0">
      <pane xSplit="2" ySplit="5" topLeftCell="C18" activePane="bottomRight" state="frozen"/>
      <selection pane="topRight" activeCell="C1" sqref="C1"/>
      <selection pane="bottomLeft" activeCell="A6" sqref="A6"/>
      <selection pane="bottomRight" activeCell="R4" sqref="R4"/>
    </sheetView>
  </sheetViews>
  <sheetFormatPr defaultRowHeight="15" x14ac:dyDescent="0.25"/>
  <cols>
    <col min="1" max="1" width="60" customWidth="1"/>
    <col min="2" max="2" width="4.28515625" customWidth="1"/>
    <col min="3" max="6" width="6.7109375" customWidth="1"/>
    <col min="7" max="7" width="4.5703125" style="8" customWidth="1"/>
    <col min="8" max="8" width="4.5703125" customWidth="1"/>
    <col min="9" max="9" width="12.7109375" bestFit="1" customWidth="1"/>
    <col min="10" max="18" width="6.85546875" customWidth="1"/>
    <col min="19" max="19" width="21.7109375" customWidth="1"/>
    <col min="20" max="21" width="5" customWidth="1"/>
    <col min="22" max="27" width="6" customWidth="1"/>
    <col min="28" max="28" width="36.85546875" customWidth="1"/>
    <col min="29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160</v>
      </c>
      <c r="R3" s="9" t="s">
        <v>15</v>
      </c>
      <c r="S3" s="9" t="s">
        <v>16</v>
      </c>
      <c r="T3" s="2" t="s">
        <v>17</v>
      </c>
      <c r="U3" s="2" t="s">
        <v>18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19</v>
      </c>
      <c r="AB3" s="2" t="s">
        <v>20</v>
      </c>
      <c r="AC3" s="2" t="s">
        <v>21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22</v>
      </c>
      <c r="O4" s="1" t="s">
        <v>23</v>
      </c>
      <c r="P4" s="1" t="s">
        <v>24</v>
      </c>
      <c r="Q4" s="1" t="s">
        <v>161</v>
      </c>
      <c r="R4" s="1"/>
      <c r="S4" s="1"/>
      <c r="T4" s="1"/>
      <c r="U4" s="1"/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SUM(E6:E500)</f>
        <v>44044.362000000001</v>
      </c>
      <c r="F5" s="4">
        <f>SUM(F6:F500)</f>
        <v>33528.547000000006</v>
      </c>
      <c r="G5" s="6"/>
      <c r="H5" s="1"/>
      <c r="I5" s="1"/>
      <c r="J5" s="4">
        <f t="shared" ref="J5:R5" si="0">SUM(J6:J500)</f>
        <v>44437.586000000003</v>
      </c>
      <c r="K5" s="4">
        <f t="shared" si="0"/>
        <v>-393.22399999999982</v>
      </c>
      <c r="L5" s="4">
        <f t="shared" si="0"/>
        <v>34209.256000000008</v>
      </c>
      <c r="M5" s="4">
        <f t="shared" si="0"/>
        <v>9835.1059999999998</v>
      </c>
      <c r="N5" s="4">
        <f t="shared" si="0"/>
        <v>15943.767949999998</v>
      </c>
      <c r="O5" s="4">
        <f t="shared" si="0"/>
        <v>15200</v>
      </c>
      <c r="P5" s="4">
        <f t="shared" si="0"/>
        <v>6841.8511999999973</v>
      </c>
      <c r="Q5" s="4">
        <f t="shared" si="0"/>
        <v>12088.892140000007</v>
      </c>
      <c r="R5" s="4">
        <f t="shared" si="0"/>
        <v>0</v>
      </c>
      <c r="S5" s="1"/>
      <c r="T5" s="1"/>
      <c r="U5" s="1"/>
      <c r="V5" s="4">
        <f t="shared" ref="V5:AA5" si="1">SUM(V6:V500)</f>
        <v>6949.1598000000004</v>
      </c>
      <c r="W5" s="4">
        <f t="shared" si="1"/>
        <v>5610.3913999999995</v>
      </c>
      <c r="X5" s="4">
        <f t="shared" si="1"/>
        <v>5766.8453999999992</v>
      </c>
      <c r="Y5" s="4">
        <f t="shared" si="1"/>
        <v>6037.7456000000002</v>
      </c>
      <c r="Z5" s="4">
        <f t="shared" si="1"/>
        <v>6088.3485999999994</v>
      </c>
      <c r="AA5" s="4">
        <f t="shared" si="1"/>
        <v>7268.9121999999988</v>
      </c>
      <c r="AB5" s="1"/>
      <c r="AC5" s="4">
        <f>SUM(AC6:AC500)</f>
        <v>9798</v>
      </c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31</v>
      </c>
      <c r="B6" s="1" t="s">
        <v>32</v>
      </c>
      <c r="C6" s="1">
        <v>271.99700000000001</v>
      </c>
      <c r="D6" s="1">
        <v>253.625</v>
      </c>
      <c r="E6" s="1">
        <v>319.13400000000001</v>
      </c>
      <c r="F6" s="1">
        <v>165.02099999999999</v>
      </c>
      <c r="G6" s="6">
        <v>1</v>
      </c>
      <c r="H6" s="1">
        <v>50</v>
      </c>
      <c r="I6" s="1" t="s">
        <v>33</v>
      </c>
      <c r="J6" s="1">
        <v>348.2</v>
      </c>
      <c r="K6" s="1">
        <f t="shared" ref="K6:K37" si="2">E6-J6</f>
        <v>-29.065999999999974</v>
      </c>
      <c r="L6" s="1">
        <f>E6-M6</f>
        <v>319.13400000000001</v>
      </c>
      <c r="M6" s="1"/>
      <c r="N6" s="1">
        <v>250.32640000000001</v>
      </c>
      <c r="O6" s="1">
        <v>200</v>
      </c>
      <c r="P6" s="1">
        <f>L6/5</f>
        <v>63.826800000000006</v>
      </c>
      <c r="Q6" s="5">
        <f>13*P6-O6-N6-F6</f>
        <v>214.40100000000004</v>
      </c>
      <c r="R6" s="5"/>
      <c r="S6" s="1"/>
      <c r="T6" s="1">
        <f>(F6+N6+O6+Q6)/P6</f>
        <v>13</v>
      </c>
      <c r="U6" s="1">
        <f>(F6+N6+O6)/P6</f>
        <v>9.6408937938295498</v>
      </c>
      <c r="V6" s="1">
        <v>62.594799999999999</v>
      </c>
      <c r="W6" s="1">
        <v>43.234000000000002</v>
      </c>
      <c r="X6" s="1">
        <v>44.75</v>
      </c>
      <c r="Y6" s="1">
        <v>39.517400000000002</v>
      </c>
      <c r="Z6" s="1">
        <v>43.375</v>
      </c>
      <c r="AA6" s="1">
        <v>53.234400000000001</v>
      </c>
      <c r="AB6" s="1"/>
      <c r="AC6" s="1">
        <f>ROUND(Q6*G6,0)</f>
        <v>214</v>
      </c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34</v>
      </c>
      <c r="B7" s="1" t="s">
        <v>32</v>
      </c>
      <c r="C7" s="1">
        <v>307.51400000000001</v>
      </c>
      <c r="D7" s="1">
        <v>25.734000000000002</v>
      </c>
      <c r="E7" s="1">
        <v>208.78100000000001</v>
      </c>
      <c r="F7" s="1">
        <v>88.429000000000002</v>
      </c>
      <c r="G7" s="6">
        <v>1</v>
      </c>
      <c r="H7" s="1">
        <v>45</v>
      </c>
      <c r="I7" s="1" t="s">
        <v>33</v>
      </c>
      <c r="J7" s="1">
        <v>200.6</v>
      </c>
      <c r="K7" s="1">
        <f t="shared" si="2"/>
        <v>8.1810000000000116</v>
      </c>
      <c r="L7" s="1">
        <f t="shared" ref="L7:L70" si="3">E7-M7</f>
        <v>208.78100000000001</v>
      </c>
      <c r="M7" s="1"/>
      <c r="N7" s="1">
        <v>342.15940000000001</v>
      </c>
      <c r="O7" s="1"/>
      <c r="P7" s="1">
        <f t="shared" ref="P7:P70" si="4">L7/5</f>
        <v>41.7562</v>
      </c>
      <c r="Q7" s="5">
        <f>12*P7-O7-N7-F7</f>
        <v>70.485999999999962</v>
      </c>
      <c r="R7" s="5"/>
      <c r="S7" s="1"/>
      <c r="T7" s="1">
        <f t="shared" ref="T7:T70" si="5">(F7+N7+O7+Q7)/P7</f>
        <v>12</v>
      </c>
      <c r="U7" s="1">
        <f t="shared" ref="U7:U70" si="6">(F7+N7+O7)/P7</f>
        <v>10.311963253361178</v>
      </c>
      <c r="V7" s="1">
        <v>43.445999999999998</v>
      </c>
      <c r="W7" s="1">
        <v>25.565000000000001</v>
      </c>
      <c r="X7" s="1">
        <v>32.833199999999998</v>
      </c>
      <c r="Y7" s="1">
        <v>31.188800000000001</v>
      </c>
      <c r="Z7" s="1">
        <v>39.585799999999999</v>
      </c>
      <c r="AA7" s="1">
        <v>51.709200000000003</v>
      </c>
      <c r="AB7" s="1"/>
      <c r="AC7" s="1">
        <f t="shared" ref="AC7:AC9" si="7">ROUND(Q7*G7,0)</f>
        <v>70</v>
      </c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9" t="s">
        <v>35</v>
      </c>
      <c r="B8" s="19" t="s">
        <v>32</v>
      </c>
      <c r="C8" s="19">
        <v>3058.877</v>
      </c>
      <c r="D8" s="19"/>
      <c r="E8" s="19">
        <v>1784.672</v>
      </c>
      <c r="F8" s="19">
        <v>1102.1880000000001</v>
      </c>
      <c r="G8" s="20">
        <v>1</v>
      </c>
      <c r="H8" s="19">
        <v>45</v>
      </c>
      <c r="I8" s="19" t="s">
        <v>33</v>
      </c>
      <c r="J8" s="19">
        <v>1657.5</v>
      </c>
      <c r="K8" s="19">
        <f t="shared" si="2"/>
        <v>127.17200000000003</v>
      </c>
      <c r="L8" s="19">
        <f t="shared" si="3"/>
        <v>1784.672</v>
      </c>
      <c r="M8" s="19"/>
      <c r="N8" s="19">
        <v>650.52840000000003</v>
      </c>
      <c r="O8" s="19">
        <v>800</v>
      </c>
      <c r="P8" s="19">
        <f t="shared" si="4"/>
        <v>356.93439999999998</v>
      </c>
      <c r="Q8" s="5">
        <f>8*P8-O8-N8-F8</f>
        <v>302.75879999999961</v>
      </c>
      <c r="R8" s="21"/>
      <c r="S8" s="19"/>
      <c r="T8" s="19">
        <f t="shared" si="5"/>
        <v>8</v>
      </c>
      <c r="U8" s="19">
        <f t="shared" si="6"/>
        <v>7.1517802711086418</v>
      </c>
      <c r="V8" s="19">
        <v>346.08179999999999</v>
      </c>
      <c r="W8" s="19">
        <v>212.65639999999999</v>
      </c>
      <c r="X8" s="19">
        <v>240.04900000000001</v>
      </c>
      <c r="Y8" s="19">
        <v>335.41860000000003</v>
      </c>
      <c r="Z8" s="19">
        <v>266.6764</v>
      </c>
      <c r="AA8" s="19">
        <v>166.94139999999999</v>
      </c>
      <c r="AB8" s="19" t="s">
        <v>36</v>
      </c>
      <c r="AC8" s="19">
        <f t="shared" si="7"/>
        <v>303</v>
      </c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37</v>
      </c>
      <c r="B9" s="1" t="s">
        <v>32</v>
      </c>
      <c r="C9" s="1">
        <v>74.605000000000004</v>
      </c>
      <c r="D9" s="1"/>
      <c r="E9" s="1">
        <v>20.212</v>
      </c>
      <c r="F9" s="1">
        <v>47.21</v>
      </c>
      <c r="G9" s="6">
        <v>1</v>
      </c>
      <c r="H9" s="1">
        <v>40</v>
      </c>
      <c r="I9" s="1" t="s">
        <v>33</v>
      </c>
      <c r="J9" s="1">
        <v>22.1</v>
      </c>
      <c r="K9" s="1">
        <f t="shared" si="2"/>
        <v>-1.8880000000000017</v>
      </c>
      <c r="L9" s="1">
        <f t="shared" si="3"/>
        <v>20.212</v>
      </c>
      <c r="M9" s="1"/>
      <c r="N9" s="1">
        <v>0</v>
      </c>
      <c r="O9" s="1"/>
      <c r="P9" s="1">
        <f t="shared" si="4"/>
        <v>4.0423999999999998</v>
      </c>
      <c r="Q9" s="5"/>
      <c r="R9" s="5"/>
      <c r="S9" s="1"/>
      <c r="T9" s="1">
        <f t="shared" si="5"/>
        <v>11.67870571937463</v>
      </c>
      <c r="U9" s="1">
        <f t="shared" si="6"/>
        <v>11.67870571937463</v>
      </c>
      <c r="V9" s="1">
        <v>3.8054000000000001</v>
      </c>
      <c r="W9" s="1">
        <v>3.9064000000000001</v>
      </c>
      <c r="X9" s="1">
        <v>4.2926000000000002</v>
      </c>
      <c r="Y9" s="1">
        <v>4.548</v>
      </c>
      <c r="Z9" s="1">
        <v>4.8254000000000001</v>
      </c>
      <c r="AA9" s="1">
        <v>3.3607999999999998</v>
      </c>
      <c r="AB9" s="1"/>
      <c r="AC9" s="1">
        <f t="shared" si="7"/>
        <v>0</v>
      </c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0" t="s">
        <v>38</v>
      </c>
      <c r="B10" s="10" t="s">
        <v>39</v>
      </c>
      <c r="C10" s="10"/>
      <c r="D10" s="10">
        <v>246</v>
      </c>
      <c r="E10" s="10">
        <v>246</v>
      </c>
      <c r="F10" s="10"/>
      <c r="G10" s="11">
        <v>0</v>
      </c>
      <c r="H10" s="10" t="e">
        <v>#N/A</v>
      </c>
      <c r="I10" s="10" t="s">
        <v>40</v>
      </c>
      <c r="J10" s="10">
        <v>247</v>
      </c>
      <c r="K10" s="10">
        <f t="shared" si="2"/>
        <v>-1</v>
      </c>
      <c r="L10" s="10">
        <f t="shared" si="3"/>
        <v>0</v>
      </c>
      <c r="M10" s="10">
        <v>246</v>
      </c>
      <c r="N10" s="10"/>
      <c r="O10" s="10"/>
      <c r="P10" s="10">
        <f t="shared" si="4"/>
        <v>0</v>
      </c>
      <c r="Q10" s="12"/>
      <c r="R10" s="12"/>
      <c r="S10" s="10"/>
      <c r="T10" s="10" t="e">
        <f t="shared" si="5"/>
        <v>#DIV/0!</v>
      </c>
      <c r="U10" s="10" t="e">
        <f t="shared" si="6"/>
        <v>#DIV/0!</v>
      </c>
      <c r="V10" s="10">
        <v>0</v>
      </c>
      <c r="W10" s="10">
        <v>0</v>
      </c>
      <c r="X10" s="10">
        <v>0</v>
      </c>
      <c r="Y10" s="10">
        <v>0</v>
      </c>
      <c r="Z10" s="10">
        <v>0</v>
      </c>
      <c r="AA10" s="10">
        <v>0</v>
      </c>
      <c r="AB10" s="10"/>
      <c r="AC10" s="10">
        <f>MROUND(Q10*G10,0)</f>
        <v>0</v>
      </c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41</v>
      </c>
      <c r="B11" s="1" t="s">
        <v>39</v>
      </c>
      <c r="C11" s="1">
        <v>1145</v>
      </c>
      <c r="D11" s="1">
        <v>636</v>
      </c>
      <c r="E11" s="1">
        <v>832</v>
      </c>
      <c r="F11" s="1">
        <v>794</v>
      </c>
      <c r="G11" s="6">
        <v>0.45</v>
      </c>
      <c r="H11" s="1">
        <v>45</v>
      </c>
      <c r="I11" s="1" t="s">
        <v>33</v>
      </c>
      <c r="J11" s="1">
        <v>845</v>
      </c>
      <c r="K11" s="1">
        <f t="shared" si="2"/>
        <v>-13</v>
      </c>
      <c r="L11" s="1">
        <f t="shared" si="3"/>
        <v>832</v>
      </c>
      <c r="M11" s="1"/>
      <c r="N11" s="1">
        <v>359.16</v>
      </c>
      <c r="O11" s="1">
        <v>500</v>
      </c>
      <c r="P11" s="1">
        <f t="shared" si="4"/>
        <v>166.4</v>
      </c>
      <c r="Q11" s="5">
        <f t="shared" ref="Q11:Q12" si="8">12*P11-O11-N11-F11</f>
        <v>343.6400000000001</v>
      </c>
      <c r="R11" s="5"/>
      <c r="S11" s="1"/>
      <c r="T11" s="1">
        <f t="shared" si="5"/>
        <v>12</v>
      </c>
      <c r="U11" s="1">
        <f t="shared" si="6"/>
        <v>9.9348557692307686</v>
      </c>
      <c r="V11" s="1">
        <v>170.4</v>
      </c>
      <c r="W11" s="1">
        <v>148</v>
      </c>
      <c r="X11" s="1">
        <v>142.4</v>
      </c>
      <c r="Y11" s="1">
        <v>158</v>
      </c>
      <c r="Z11" s="1">
        <v>157.19999999999999</v>
      </c>
      <c r="AA11" s="1">
        <v>159.80000000000001</v>
      </c>
      <c r="AB11" s="1"/>
      <c r="AC11" s="1">
        <f t="shared" ref="AC11:AC12" si="9">ROUND(Q11*G11,0)</f>
        <v>155</v>
      </c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42</v>
      </c>
      <c r="B12" s="1" t="s">
        <v>39</v>
      </c>
      <c r="C12" s="1">
        <v>3597.5239999999999</v>
      </c>
      <c r="D12" s="1"/>
      <c r="E12" s="1">
        <v>1099</v>
      </c>
      <c r="F12" s="1">
        <v>2322.5239999999999</v>
      </c>
      <c r="G12" s="6">
        <v>0.45</v>
      </c>
      <c r="H12" s="1">
        <v>45</v>
      </c>
      <c r="I12" s="1" t="s">
        <v>33</v>
      </c>
      <c r="J12" s="1">
        <v>1111</v>
      </c>
      <c r="K12" s="1">
        <f t="shared" si="2"/>
        <v>-12</v>
      </c>
      <c r="L12" s="1">
        <f t="shared" si="3"/>
        <v>1099</v>
      </c>
      <c r="M12" s="1"/>
      <c r="N12" s="1">
        <v>0</v>
      </c>
      <c r="O12" s="1"/>
      <c r="P12" s="1">
        <f t="shared" si="4"/>
        <v>219.8</v>
      </c>
      <c r="Q12" s="5">
        <f t="shared" si="8"/>
        <v>315.07600000000048</v>
      </c>
      <c r="R12" s="5"/>
      <c r="S12" s="1"/>
      <c r="T12" s="1">
        <f t="shared" si="5"/>
        <v>12.000000000000002</v>
      </c>
      <c r="U12" s="1">
        <f t="shared" si="6"/>
        <v>10.566533212010919</v>
      </c>
      <c r="V12" s="1">
        <v>222.8</v>
      </c>
      <c r="W12" s="1">
        <v>265.49520000000001</v>
      </c>
      <c r="X12" s="1">
        <v>304.49520000000001</v>
      </c>
      <c r="Y12" s="1">
        <v>434</v>
      </c>
      <c r="Z12" s="1">
        <v>415.4</v>
      </c>
      <c r="AA12" s="1">
        <v>337</v>
      </c>
      <c r="AB12" s="1" t="s">
        <v>43</v>
      </c>
      <c r="AC12" s="1">
        <f t="shared" si="9"/>
        <v>142</v>
      </c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0" t="s">
        <v>44</v>
      </c>
      <c r="B13" s="10" t="s">
        <v>39</v>
      </c>
      <c r="C13" s="10"/>
      <c r="D13" s="10">
        <v>90</v>
      </c>
      <c r="E13" s="10">
        <v>90</v>
      </c>
      <c r="F13" s="10"/>
      <c r="G13" s="11">
        <v>0</v>
      </c>
      <c r="H13" s="10" t="e">
        <v>#N/A</v>
      </c>
      <c r="I13" s="10" t="s">
        <v>40</v>
      </c>
      <c r="J13" s="10">
        <v>90</v>
      </c>
      <c r="K13" s="10">
        <f t="shared" si="2"/>
        <v>0</v>
      </c>
      <c r="L13" s="10">
        <f t="shared" si="3"/>
        <v>0</v>
      </c>
      <c r="M13" s="10">
        <v>90</v>
      </c>
      <c r="N13" s="10"/>
      <c r="O13" s="10"/>
      <c r="P13" s="10">
        <f t="shared" si="4"/>
        <v>0</v>
      </c>
      <c r="Q13" s="12"/>
      <c r="R13" s="12"/>
      <c r="S13" s="10"/>
      <c r="T13" s="10" t="e">
        <f t="shared" si="5"/>
        <v>#DIV/0!</v>
      </c>
      <c r="U13" s="10" t="e">
        <f t="shared" si="6"/>
        <v>#DIV/0!</v>
      </c>
      <c r="V13" s="10">
        <v>0</v>
      </c>
      <c r="W13" s="10">
        <v>0</v>
      </c>
      <c r="X13" s="10">
        <v>0</v>
      </c>
      <c r="Y13" s="10">
        <v>0</v>
      </c>
      <c r="Z13" s="10">
        <v>0</v>
      </c>
      <c r="AA13" s="10">
        <v>0</v>
      </c>
      <c r="AB13" s="10"/>
      <c r="AC13" s="10">
        <f>MROUND(Q13*G13,0)</f>
        <v>0</v>
      </c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45</v>
      </c>
      <c r="B14" s="1" t="s">
        <v>39</v>
      </c>
      <c r="C14" s="1">
        <v>216</v>
      </c>
      <c r="D14" s="1">
        <v>390</v>
      </c>
      <c r="E14" s="1">
        <v>569</v>
      </c>
      <c r="F14" s="1">
        <v>2</v>
      </c>
      <c r="G14" s="6">
        <v>0.17</v>
      </c>
      <c r="H14" s="1">
        <v>180</v>
      </c>
      <c r="I14" s="1" t="s">
        <v>33</v>
      </c>
      <c r="J14" s="1">
        <v>594</v>
      </c>
      <c r="K14" s="1">
        <f t="shared" si="2"/>
        <v>-25</v>
      </c>
      <c r="L14" s="1">
        <f t="shared" si="3"/>
        <v>179</v>
      </c>
      <c r="M14" s="1">
        <v>390</v>
      </c>
      <c r="N14" s="1">
        <v>328.2</v>
      </c>
      <c r="O14" s="1"/>
      <c r="P14" s="1">
        <f t="shared" si="4"/>
        <v>35.799999999999997</v>
      </c>
      <c r="Q14" s="5">
        <f>13*P14-O14-N14-F14</f>
        <v>135.19999999999999</v>
      </c>
      <c r="R14" s="5"/>
      <c r="S14" s="1"/>
      <c r="T14" s="1">
        <f t="shared" si="5"/>
        <v>13</v>
      </c>
      <c r="U14" s="1">
        <f t="shared" si="6"/>
        <v>9.2234636871508382</v>
      </c>
      <c r="V14" s="1">
        <v>38.799999999999997</v>
      </c>
      <c r="W14" s="1">
        <v>10</v>
      </c>
      <c r="X14" s="1">
        <v>4.2</v>
      </c>
      <c r="Y14" s="1">
        <v>5.6</v>
      </c>
      <c r="Z14" s="1">
        <v>6.8</v>
      </c>
      <c r="AA14" s="1">
        <v>6.2</v>
      </c>
      <c r="AB14" s="1" t="s">
        <v>46</v>
      </c>
      <c r="AC14" s="1">
        <f>ROUND(Q14*G14,0)</f>
        <v>23</v>
      </c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0" t="s">
        <v>47</v>
      </c>
      <c r="B15" s="10" t="s">
        <v>39</v>
      </c>
      <c r="C15" s="10"/>
      <c r="D15" s="10">
        <v>150</v>
      </c>
      <c r="E15" s="10">
        <v>150</v>
      </c>
      <c r="F15" s="10"/>
      <c r="G15" s="11">
        <v>0</v>
      </c>
      <c r="H15" s="10" t="e">
        <v>#N/A</v>
      </c>
      <c r="I15" s="10" t="s">
        <v>40</v>
      </c>
      <c r="J15" s="10">
        <v>154</v>
      </c>
      <c r="K15" s="10">
        <f t="shared" si="2"/>
        <v>-4</v>
      </c>
      <c r="L15" s="10">
        <f t="shared" si="3"/>
        <v>0</v>
      </c>
      <c r="M15" s="10">
        <v>150</v>
      </c>
      <c r="N15" s="10"/>
      <c r="O15" s="10"/>
      <c r="P15" s="10">
        <f t="shared" si="4"/>
        <v>0</v>
      </c>
      <c r="Q15" s="12"/>
      <c r="R15" s="12"/>
      <c r="S15" s="10"/>
      <c r="T15" s="10" t="e">
        <f t="shared" si="5"/>
        <v>#DIV/0!</v>
      </c>
      <c r="U15" s="10" t="e">
        <f t="shared" si="6"/>
        <v>#DIV/0!</v>
      </c>
      <c r="V15" s="10">
        <v>0</v>
      </c>
      <c r="W15" s="10">
        <v>0</v>
      </c>
      <c r="X15" s="10">
        <v>0</v>
      </c>
      <c r="Y15" s="10">
        <v>0</v>
      </c>
      <c r="Z15" s="10">
        <v>0</v>
      </c>
      <c r="AA15" s="10">
        <v>0</v>
      </c>
      <c r="AB15" s="10"/>
      <c r="AC15" s="10">
        <f>MROUND(Q15*G15,0)</f>
        <v>0</v>
      </c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48</v>
      </c>
      <c r="B16" s="1" t="s">
        <v>39</v>
      </c>
      <c r="C16" s="1">
        <v>35</v>
      </c>
      <c r="D16" s="1">
        <v>109</v>
      </c>
      <c r="E16" s="1">
        <v>143</v>
      </c>
      <c r="F16" s="1">
        <v>-1</v>
      </c>
      <c r="G16" s="6">
        <v>0.3</v>
      </c>
      <c r="H16" s="1">
        <v>40</v>
      </c>
      <c r="I16" s="1" t="s">
        <v>33</v>
      </c>
      <c r="J16" s="1">
        <v>144</v>
      </c>
      <c r="K16" s="1">
        <f t="shared" si="2"/>
        <v>-1</v>
      </c>
      <c r="L16" s="1">
        <f t="shared" si="3"/>
        <v>35</v>
      </c>
      <c r="M16" s="1">
        <v>108</v>
      </c>
      <c r="N16" s="1">
        <v>49</v>
      </c>
      <c r="O16" s="1"/>
      <c r="P16" s="1">
        <f t="shared" si="4"/>
        <v>7</v>
      </c>
      <c r="Q16" s="5">
        <f t="shared" ref="Q16" si="10">11*P16-O16-N16-F16</f>
        <v>29</v>
      </c>
      <c r="R16" s="5"/>
      <c r="S16" s="1"/>
      <c r="T16" s="1">
        <f t="shared" si="5"/>
        <v>11</v>
      </c>
      <c r="U16" s="1">
        <f t="shared" si="6"/>
        <v>6.8571428571428568</v>
      </c>
      <c r="V16" s="1">
        <v>6</v>
      </c>
      <c r="W16" s="1">
        <v>3</v>
      </c>
      <c r="X16" s="1">
        <v>2.8</v>
      </c>
      <c r="Y16" s="1">
        <v>4.4000000000000004</v>
      </c>
      <c r="Z16" s="1">
        <v>4.8</v>
      </c>
      <c r="AA16" s="1">
        <v>4</v>
      </c>
      <c r="AB16" s="1"/>
      <c r="AC16" s="1">
        <f t="shared" ref="AC16:AC17" si="11">ROUND(Q16*G16,0)</f>
        <v>9</v>
      </c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49</v>
      </c>
      <c r="B17" s="1" t="s">
        <v>39</v>
      </c>
      <c r="C17" s="1">
        <v>143</v>
      </c>
      <c r="D17" s="1">
        <v>24</v>
      </c>
      <c r="E17" s="1">
        <v>135</v>
      </c>
      <c r="F17" s="1"/>
      <c r="G17" s="6">
        <v>0.17</v>
      </c>
      <c r="H17" s="1">
        <v>180</v>
      </c>
      <c r="I17" s="1" t="s">
        <v>33</v>
      </c>
      <c r="J17" s="1">
        <v>165</v>
      </c>
      <c r="K17" s="1">
        <f t="shared" si="2"/>
        <v>-30</v>
      </c>
      <c r="L17" s="1">
        <f t="shared" si="3"/>
        <v>135</v>
      </c>
      <c r="M17" s="1"/>
      <c r="N17" s="1">
        <v>275.52</v>
      </c>
      <c r="O17" s="1"/>
      <c r="P17" s="1">
        <f t="shared" si="4"/>
        <v>27</v>
      </c>
      <c r="Q17" s="5">
        <f>13*P17-O17-N17-F17</f>
        <v>75.480000000000018</v>
      </c>
      <c r="R17" s="5"/>
      <c r="S17" s="1"/>
      <c r="T17" s="1">
        <f t="shared" si="5"/>
        <v>13</v>
      </c>
      <c r="U17" s="1">
        <f t="shared" si="6"/>
        <v>10.204444444444444</v>
      </c>
      <c r="V17" s="1">
        <v>32.799999999999997</v>
      </c>
      <c r="W17" s="1">
        <v>17.600000000000001</v>
      </c>
      <c r="X17" s="1">
        <v>15</v>
      </c>
      <c r="Y17" s="1">
        <v>19.2</v>
      </c>
      <c r="Z17" s="1">
        <v>21</v>
      </c>
      <c r="AA17" s="1">
        <v>28.6</v>
      </c>
      <c r="AB17" s="1"/>
      <c r="AC17" s="1">
        <f t="shared" si="11"/>
        <v>13</v>
      </c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0" t="s">
        <v>50</v>
      </c>
      <c r="B18" s="10" t="s">
        <v>39</v>
      </c>
      <c r="C18" s="10"/>
      <c r="D18" s="10">
        <v>192</v>
      </c>
      <c r="E18" s="10">
        <v>192</v>
      </c>
      <c r="F18" s="10"/>
      <c r="G18" s="11">
        <v>0</v>
      </c>
      <c r="H18" s="10" t="e">
        <v>#N/A</v>
      </c>
      <c r="I18" s="10" t="s">
        <v>40</v>
      </c>
      <c r="J18" s="10">
        <v>192</v>
      </c>
      <c r="K18" s="10">
        <f t="shared" si="2"/>
        <v>0</v>
      </c>
      <c r="L18" s="10">
        <f t="shared" si="3"/>
        <v>0</v>
      </c>
      <c r="M18" s="10">
        <v>192</v>
      </c>
      <c r="N18" s="10"/>
      <c r="O18" s="10"/>
      <c r="P18" s="10">
        <f t="shared" si="4"/>
        <v>0</v>
      </c>
      <c r="Q18" s="12"/>
      <c r="R18" s="12"/>
      <c r="S18" s="10"/>
      <c r="T18" s="10" t="e">
        <f t="shared" si="5"/>
        <v>#DIV/0!</v>
      </c>
      <c r="U18" s="10" t="e">
        <f t="shared" si="6"/>
        <v>#DIV/0!</v>
      </c>
      <c r="V18" s="10">
        <v>0</v>
      </c>
      <c r="W18" s="10">
        <v>0</v>
      </c>
      <c r="X18" s="10">
        <v>0</v>
      </c>
      <c r="Y18" s="10">
        <v>0</v>
      </c>
      <c r="Z18" s="10">
        <v>0</v>
      </c>
      <c r="AA18" s="10">
        <v>0</v>
      </c>
      <c r="AB18" s="10"/>
      <c r="AC18" s="10">
        <f>MROUND(Q18*G18,0)</f>
        <v>0</v>
      </c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0" t="s">
        <v>51</v>
      </c>
      <c r="B19" s="10" t="s">
        <v>39</v>
      </c>
      <c r="C19" s="10"/>
      <c r="D19" s="10">
        <v>120</v>
      </c>
      <c r="E19" s="10">
        <v>120</v>
      </c>
      <c r="F19" s="10"/>
      <c r="G19" s="11">
        <v>0</v>
      </c>
      <c r="H19" s="10" t="e">
        <v>#N/A</v>
      </c>
      <c r="I19" s="10" t="s">
        <v>40</v>
      </c>
      <c r="J19" s="10">
        <v>120</v>
      </c>
      <c r="K19" s="10">
        <f t="shared" si="2"/>
        <v>0</v>
      </c>
      <c r="L19" s="10">
        <f t="shared" si="3"/>
        <v>0</v>
      </c>
      <c r="M19" s="10">
        <v>120</v>
      </c>
      <c r="N19" s="10"/>
      <c r="O19" s="10"/>
      <c r="P19" s="10">
        <f t="shared" si="4"/>
        <v>0</v>
      </c>
      <c r="Q19" s="12"/>
      <c r="R19" s="12"/>
      <c r="S19" s="10"/>
      <c r="T19" s="10" t="e">
        <f t="shared" si="5"/>
        <v>#DIV/0!</v>
      </c>
      <c r="U19" s="10" t="e">
        <f t="shared" si="6"/>
        <v>#DIV/0!</v>
      </c>
      <c r="V19" s="10">
        <v>0</v>
      </c>
      <c r="W19" s="10">
        <v>0</v>
      </c>
      <c r="X19" s="10">
        <v>0</v>
      </c>
      <c r="Y19" s="10">
        <v>0</v>
      </c>
      <c r="Z19" s="10">
        <v>0</v>
      </c>
      <c r="AA19" s="10">
        <v>0</v>
      </c>
      <c r="AB19" s="10"/>
      <c r="AC19" s="10">
        <f>MROUND(Q19*G19,0)</f>
        <v>0</v>
      </c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0" t="s">
        <v>52</v>
      </c>
      <c r="B20" s="10" t="s">
        <v>39</v>
      </c>
      <c r="C20" s="10"/>
      <c r="D20" s="10">
        <v>60</v>
      </c>
      <c r="E20" s="10">
        <v>60</v>
      </c>
      <c r="F20" s="10"/>
      <c r="G20" s="11">
        <v>0</v>
      </c>
      <c r="H20" s="10" t="e">
        <v>#N/A</v>
      </c>
      <c r="I20" s="10" t="s">
        <v>40</v>
      </c>
      <c r="J20" s="10">
        <v>60</v>
      </c>
      <c r="K20" s="10">
        <f t="shared" si="2"/>
        <v>0</v>
      </c>
      <c r="L20" s="10">
        <f t="shared" si="3"/>
        <v>0</v>
      </c>
      <c r="M20" s="10">
        <v>60</v>
      </c>
      <c r="N20" s="10"/>
      <c r="O20" s="10"/>
      <c r="P20" s="10">
        <f t="shared" si="4"/>
        <v>0</v>
      </c>
      <c r="Q20" s="12"/>
      <c r="R20" s="12"/>
      <c r="S20" s="10"/>
      <c r="T20" s="10" t="e">
        <f t="shared" si="5"/>
        <v>#DIV/0!</v>
      </c>
      <c r="U20" s="10" t="e">
        <f t="shared" si="6"/>
        <v>#DIV/0!</v>
      </c>
      <c r="V20" s="10">
        <v>0.2</v>
      </c>
      <c r="W20" s="10">
        <v>0</v>
      </c>
      <c r="X20" s="10">
        <v>0</v>
      </c>
      <c r="Y20" s="10">
        <v>0</v>
      </c>
      <c r="Z20" s="10">
        <v>0</v>
      </c>
      <c r="AA20" s="10">
        <v>0</v>
      </c>
      <c r="AB20" s="10"/>
      <c r="AC20" s="10">
        <f>MROUND(Q20*G20,0)</f>
        <v>0</v>
      </c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3" t="s">
        <v>53</v>
      </c>
      <c r="B21" s="13" t="s">
        <v>39</v>
      </c>
      <c r="C21" s="13"/>
      <c r="D21" s="13">
        <v>90</v>
      </c>
      <c r="E21" s="13">
        <v>90</v>
      </c>
      <c r="F21" s="13"/>
      <c r="G21" s="14">
        <v>0</v>
      </c>
      <c r="H21" s="13">
        <v>50</v>
      </c>
      <c r="I21" s="13" t="s">
        <v>33</v>
      </c>
      <c r="J21" s="13">
        <v>90</v>
      </c>
      <c r="K21" s="13">
        <f t="shared" si="2"/>
        <v>0</v>
      </c>
      <c r="L21" s="13">
        <f t="shared" si="3"/>
        <v>0</v>
      </c>
      <c r="M21" s="13">
        <v>90</v>
      </c>
      <c r="N21" s="13"/>
      <c r="O21" s="13"/>
      <c r="P21" s="13">
        <f t="shared" si="4"/>
        <v>0</v>
      </c>
      <c r="Q21" s="15"/>
      <c r="R21" s="15"/>
      <c r="S21" s="13"/>
      <c r="T21" s="13" t="e">
        <f t="shared" si="5"/>
        <v>#DIV/0!</v>
      </c>
      <c r="U21" s="13" t="e">
        <f t="shared" si="6"/>
        <v>#DIV/0!</v>
      </c>
      <c r="V21" s="13">
        <v>0</v>
      </c>
      <c r="W21" s="13">
        <v>0</v>
      </c>
      <c r="X21" s="13">
        <v>0</v>
      </c>
      <c r="Y21" s="13">
        <v>0</v>
      </c>
      <c r="Z21" s="13">
        <v>0</v>
      </c>
      <c r="AA21" s="13">
        <v>0</v>
      </c>
      <c r="AB21" s="13" t="s">
        <v>54</v>
      </c>
      <c r="AC21" s="13">
        <f>MROUND(Q21*G21,0)</f>
        <v>0</v>
      </c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55</v>
      </c>
      <c r="B22" s="1" t="s">
        <v>39</v>
      </c>
      <c r="C22" s="1">
        <v>156</v>
      </c>
      <c r="D22" s="1">
        <v>89</v>
      </c>
      <c r="E22" s="1">
        <v>239</v>
      </c>
      <c r="F22" s="1">
        <v>-15</v>
      </c>
      <c r="G22" s="6">
        <v>0.35</v>
      </c>
      <c r="H22" s="1">
        <v>50</v>
      </c>
      <c r="I22" s="1" t="s">
        <v>33</v>
      </c>
      <c r="J22" s="1">
        <v>263</v>
      </c>
      <c r="K22" s="1">
        <f t="shared" si="2"/>
        <v>-24</v>
      </c>
      <c r="L22" s="1">
        <f t="shared" si="3"/>
        <v>155</v>
      </c>
      <c r="M22" s="1">
        <v>84</v>
      </c>
      <c r="N22" s="1">
        <v>257.60000000000002</v>
      </c>
      <c r="O22" s="1"/>
      <c r="P22" s="1">
        <f t="shared" si="4"/>
        <v>31</v>
      </c>
      <c r="Q22" s="5">
        <f>13*P22-O22-N22-F22</f>
        <v>160.39999999999998</v>
      </c>
      <c r="R22" s="5"/>
      <c r="S22" s="1"/>
      <c r="T22" s="1">
        <f t="shared" si="5"/>
        <v>13</v>
      </c>
      <c r="U22" s="1">
        <f t="shared" si="6"/>
        <v>7.8258064516129036</v>
      </c>
      <c r="V22" s="1">
        <v>32.200000000000003</v>
      </c>
      <c r="W22" s="1">
        <v>4.5999999999999996</v>
      </c>
      <c r="X22" s="1">
        <v>0</v>
      </c>
      <c r="Y22" s="1">
        <v>0</v>
      </c>
      <c r="Z22" s="1">
        <v>0</v>
      </c>
      <c r="AA22" s="1">
        <v>0</v>
      </c>
      <c r="AB22" s="1" t="s">
        <v>56</v>
      </c>
      <c r="AC22" s="1">
        <f t="shared" ref="AC22:AC25" si="12">ROUND(Q22*G22,0)</f>
        <v>56</v>
      </c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23" t="s">
        <v>57</v>
      </c>
      <c r="B23" s="23" t="s">
        <v>32</v>
      </c>
      <c r="C23" s="23">
        <v>1165.739</v>
      </c>
      <c r="D23" s="23">
        <v>604.875</v>
      </c>
      <c r="E23" s="23">
        <v>817.29499999999996</v>
      </c>
      <c r="F23" s="23">
        <v>785.73500000000001</v>
      </c>
      <c r="G23" s="24">
        <v>1</v>
      </c>
      <c r="H23" s="23">
        <v>55</v>
      </c>
      <c r="I23" s="23" t="s">
        <v>33</v>
      </c>
      <c r="J23" s="23">
        <v>769.25</v>
      </c>
      <c r="K23" s="23">
        <f t="shared" si="2"/>
        <v>48.044999999999959</v>
      </c>
      <c r="L23" s="23">
        <f t="shared" si="3"/>
        <v>817.29499999999996</v>
      </c>
      <c r="M23" s="23"/>
      <c r="N23" s="23">
        <v>472.0668</v>
      </c>
      <c r="O23" s="23">
        <v>500</v>
      </c>
      <c r="P23" s="23">
        <f t="shared" si="4"/>
        <v>163.459</v>
      </c>
      <c r="Q23" s="5">
        <v>550</v>
      </c>
      <c r="R23" s="25"/>
      <c r="S23" s="23"/>
      <c r="T23" s="23">
        <f t="shared" si="5"/>
        <v>14.118536146678984</v>
      </c>
      <c r="U23" s="23">
        <f t="shared" si="6"/>
        <v>10.753778011611473</v>
      </c>
      <c r="V23" s="23">
        <v>160.7672</v>
      </c>
      <c r="W23" s="23">
        <v>144.67760000000001</v>
      </c>
      <c r="X23" s="23">
        <v>153.23759999999999</v>
      </c>
      <c r="Y23" s="23">
        <v>157.86179999999999</v>
      </c>
      <c r="Z23" s="23">
        <v>166.7148</v>
      </c>
      <c r="AA23" s="23">
        <v>339.29680000000002</v>
      </c>
      <c r="AB23" s="23" t="s">
        <v>58</v>
      </c>
      <c r="AC23" s="23">
        <f t="shared" si="12"/>
        <v>550</v>
      </c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9" t="s">
        <v>59</v>
      </c>
      <c r="B24" s="19" t="s">
        <v>32</v>
      </c>
      <c r="C24" s="19">
        <v>4100.8450000000003</v>
      </c>
      <c r="D24" s="19">
        <v>3366.674</v>
      </c>
      <c r="E24" s="19">
        <v>2966.567</v>
      </c>
      <c r="F24" s="19">
        <v>3876.4270000000001</v>
      </c>
      <c r="G24" s="20">
        <v>1</v>
      </c>
      <c r="H24" s="19">
        <v>50</v>
      </c>
      <c r="I24" s="19" t="s">
        <v>33</v>
      </c>
      <c r="J24" s="19">
        <v>3010.3</v>
      </c>
      <c r="K24" s="19">
        <f t="shared" si="2"/>
        <v>-43.733000000000175</v>
      </c>
      <c r="L24" s="19">
        <f t="shared" si="3"/>
        <v>2966.567</v>
      </c>
      <c r="M24" s="19"/>
      <c r="N24" s="19">
        <v>504.60340000000002</v>
      </c>
      <c r="O24" s="19">
        <v>800</v>
      </c>
      <c r="P24" s="19">
        <f t="shared" si="4"/>
        <v>593.3134</v>
      </c>
      <c r="Q24" s="5"/>
      <c r="R24" s="21"/>
      <c r="S24" s="19"/>
      <c r="T24" s="19">
        <f t="shared" si="5"/>
        <v>8.7323670761523342</v>
      </c>
      <c r="U24" s="19">
        <f t="shared" si="6"/>
        <v>8.7323670761523342</v>
      </c>
      <c r="V24" s="19">
        <v>672.6508</v>
      </c>
      <c r="W24" s="19">
        <v>591.54780000000005</v>
      </c>
      <c r="X24" s="19">
        <v>534.7242</v>
      </c>
      <c r="Y24" s="19">
        <v>526.87040000000002</v>
      </c>
      <c r="Z24" s="19">
        <v>529.33960000000002</v>
      </c>
      <c r="AA24" s="19">
        <v>700.35199999999998</v>
      </c>
      <c r="AB24" s="19" t="s">
        <v>36</v>
      </c>
      <c r="AC24" s="19">
        <f t="shared" si="12"/>
        <v>0</v>
      </c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9" t="s">
        <v>60</v>
      </c>
      <c r="B25" s="19" t="s">
        <v>32</v>
      </c>
      <c r="C25" s="19">
        <v>575.92399999999998</v>
      </c>
      <c r="D25" s="19">
        <v>118.81100000000001</v>
      </c>
      <c r="E25" s="19">
        <v>544.55999999999995</v>
      </c>
      <c r="F25" s="19">
        <v>97.063999999999993</v>
      </c>
      <c r="G25" s="20">
        <v>1</v>
      </c>
      <c r="H25" s="19">
        <v>60</v>
      </c>
      <c r="I25" s="19" t="s">
        <v>33</v>
      </c>
      <c r="J25" s="19">
        <v>540.65</v>
      </c>
      <c r="K25" s="19">
        <f t="shared" si="2"/>
        <v>3.9099999999999682</v>
      </c>
      <c r="L25" s="19">
        <f t="shared" si="3"/>
        <v>544.55999999999995</v>
      </c>
      <c r="M25" s="19"/>
      <c r="N25" s="19">
        <v>252.94159999999999</v>
      </c>
      <c r="O25" s="19">
        <v>200</v>
      </c>
      <c r="P25" s="19">
        <f t="shared" si="4"/>
        <v>108.91199999999999</v>
      </c>
      <c r="Q25" s="5">
        <f t="shared" ref="Q25" si="13">8*P25-O25-N25-F25</f>
        <v>321.29039999999998</v>
      </c>
      <c r="R25" s="21"/>
      <c r="S25" s="19"/>
      <c r="T25" s="19">
        <f t="shared" si="5"/>
        <v>8</v>
      </c>
      <c r="U25" s="19">
        <f t="shared" si="6"/>
        <v>5.05</v>
      </c>
      <c r="V25" s="19">
        <v>114.6032</v>
      </c>
      <c r="W25" s="19">
        <v>57.459400000000002</v>
      </c>
      <c r="X25" s="19">
        <v>47.187800000000003</v>
      </c>
      <c r="Y25" s="19">
        <v>60.860199999999999</v>
      </c>
      <c r="Z25" s="19">
        <v>74.470200000000006</v>
      </c>
      <c r="AA25" s="19">
        <v>41.436599999999999</v>
      </c>
      <c r="AB25" s="19" t="s">
        <v>36</v>
      </c>
      <c r="AC25" s="19">
        <f t="shared" si="12"/>
        <v>321</v>
      </c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3" t="s">
        <v>61</v>
      </c>
      <c r="B26" s="13" t="s">
        <v>32</v>
      </c>
      <c r="C26" s="13"/>
      <c r="D26" s="13"/>
      <c r="E26" s="13"/>
      <c r="F26" s="13"/>
      <c r="G26" s="14">
        <v>0</v>
      </c>
      <c r="H26" s="13">
        <v>60</v>
      </c>
      <c r="I26" s="13" t="s">
        <v>33</v>
      </c>
      <c r="J26" s="13"/>
      <c r="K26" s="13">
        <f t="shared" si="2"/>
        <v>0</v>
      </c>
      <c r="L26" s="13">
        <f t="shared" si="3"/>
        <v>0</v>
      </c>
      <c r="M26" s="13"/>
      <c r="N26" s="13"/>
      <c r="O26" s="13"/>
      <c r="P26" s="13">
        <f t="shared" si="4"/>
        <v>0</v>
      </c>
      <c r="Q26" s="15"/>
      <c r="R26" s="15"/>
      <c r="S26" s="13"/>
      <c r="T26" s="13" t="e">
        <f t="shared" si="5"/>
        <v>#DIV/0!</v>
      </c>
      <c r="U26" s="13" t="e">
        <f t="shared" si="6"/>
        <v>#DIV/0!</v>
      </c>
      <c r="V26" s="13">
        <v>0</v>
      </c>
      <c r="W26" s="13">
        <v>0</v>
      </c>
      <c r="X26" s="13">
        <v>0</v>
      </c>
      <c r="Y26" s="13">
        <v>0</v>
      </c>
      <c r="Z26" s="13">
        <v>0</v>
      </c>
      <c r="AA26" s="13">
        <v>0</v>
      </c>
      <c r="AB26" s="13" t="s">
        <v>54</v>
      </c>
      <c r="AC26" s="13">
        <f>MROUND(Q26*G26,0)</f>
        <v>0</v>
      </c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23" t="s">
        <v>62</v>
      </c>
      <c r="B27" s="23" t="s">
        <v>32</v>
      </c>
      <c r="C27" s="23">
        <v>1224.6559999999999</v>
      </c>
      <c r="D27" s="23">
        <v>1432.6890000000001</v>
      </c>
      <c r="E27" s="23">
        <v>1375.6010000000001</v>
      </c>
      <c r="F27" s="23">
        <v>1054.787</v>
      </c>
      <c r="G27" s="24">
        <v>1</v>
      </c>
      <c r="H27" s="23">
        <v>60</v>
      </c>
      <c r="I27" s="23" t="s">
        <v>33</v>
      </c>
      <c r="J27" s="23">
        <v>1350.45</v>
      </c>
      <c r="K27" s="23">
        <f t="shared" si="2"/>
        <v>25.151000000000067</v>
      </c>
      <c r="L27" s="23">
        <f t="shared" si="3"/>
        <v>1375.6010000000001</v>
      </c>
      <c r="M27" s="23"/>
      <c r="N27" s="23">
        <v>693.44119999999998</v>
      </c>
      <c r="O27" s="23">
        <v>1300</v>
      </c>
      <c r="P27" s="23">
        <f t="shared" si="4"/>
        <v>275.12020000000001</v>
      </c>
      <c r="Q27" s="5">
        <v>850</v>
      </c>
      <c r="R27" s="25"/>
      <c r="S27" s="23"/>
      <c r="T27" s="23">
        <f t="shared" si="5"/>
        <v>14.169182052063061</v>
      </c>
      <c r="U27" s="23">
        <f t="shared" si="6"/>
        <v>11.079623379162998</v>
      </c>
      <c r="V27" s="23">
        <v>273.01400000000001</v>
      </c>
      <c r="W27" s="23">
        <v>219.67259999999999</v>
      </c>
      <c r="X27" s="23">
        <v>245.244</v>
      </c>
      <c r="Y27" s="23">
        <v>231.81360000000001</v>
      </c>
      <c r="Z27" s="23">
        <v>239.2028</v>
      </c>
      <c r="AA27" s="23">
        <v>436.16980000000001</v>
      </c>
      <c r="AB27" s="23" t="s">
        <v>58</v>
      </c>
      <c r="AC27" s="23">
        <f t="shared" ref="AC27:AC31" si="14">ROUND(Q27*G27,0)</f>
        <v>850</v>
      </c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9" t="s">
        <v>63</v>
      </c>
      <c r="B28" s="19" t="s">
        <v>32</v>
      </c>
      <c r="C28" s="19">
        <v>1074.9770000000001</v>
      </c>
      <c r="D28" s="19">
        <v>606.26</v>
      </c>
      <c r="E28" s="19">
        <v>961.44500000000005</v>
      </c>
      <c r="F28" s="19">
        <v>566.17200000000003</v>
      </c>
      <c r="G28" s="20">
        <v>1</v>
      </c>
      <c r="H28" s="19">
        <v>60</v>
      </c>
      <c r="I28" s="19" t="s">
        <v>33</v>
      </c>
      <c r="J28" s="19">
        <v>924.73</v>
      </c>
      <c r="K28" s="19">
        <f t="shared" si="2"/>
        <v>36.715000000000032</v>
      </c>
      <c r="L28" s="19">
        <f t="shared" si="3"/>
        <v>961.44500000000005</v>
      </c>
      <c r="M28" s="19"/>
      <c r="N28" s="19">
        <v>372.32584000000003</v>
      </c>
      <c r="O28" s="19">
        <v>500</v>
      </c>
      <c r="P28" s="19">
        <f t="shared" si="4"/>
        <v>192.28900000000002</v>
      </c>
      <c r="Q28" s="5">
        <f>8*P28-O28-N28-F28</f>
        <v>99.814160000000129</v>
      </c>
      <c r="R28" s="21"/>
      <c r="S28" s="19"/>
      <c r="T28" s="19">
        <f t="shared" si="5"/>
        <v>8</v>
      </c>
      <c r="U28" s="19">
        <f t="shared" si="6"/>
        <v>7.4809159130267453</v>
      </c>
      <c r="V28" s="19">
        <v>195.22020000000001</v>
      </c>
      <c r="W28" s="19">
        <v>138.40280000000001</v>
      </c>
      <c r="X28" s="19">
        <v>147.97460000000001</v>
      </c>
      <c r="Y28" s="19">
        <v>138.97</v>
      </c>
      <c r="Z28" s="19">
        <v>141.90880000000001</v>
      </c>
      <c r="AA28" s="19">
        <v>152.73599999999999</v>
      </c>
      <c r="AB28" s="19" t="s">
        <v>36</v>
      </c>
      <c r="AC28" s="19">
        <f t="shared" si="14"/>
        <v>100</v>
      </c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64</v>
      </c>
      <c r="B29" s="1" t="s">
        <v>32</v>
      </c>
      <c r="C29" s="1">
        <v>529.48599999999999</v>
      </c>
      <c r="D29" s="1">
        <v>469.59100000000001</v>
      </c>
      <c r="E29" s="1">
        <v>877.38300000000004</v>
      </c>
      <c r="F29" s="1">
        <v>25.422999999999998</v>
      </c>
      <c r="G29" s="6">
        <v>1</v>
      </c>
      <c r="H29" s="1">
        <v>60</v>
      </c>
      <c r="I29" s="1" t="s">
        <v>33</v>
      </c>
      <c r="J29" s="1">
        <v>858.1</v>
      </c>
      <c r="K29" s="1">
        <f t="shared" si="2"/>
        <v>19.283000000000015</v>
      </c>
      <c r="L29" s="1">
        <f t="shared" si="3"/>
        <v>877.38300000000004</v>
      </c>
      <c r="M29" s="1"/>
      <c r="N29" s="1">
        <v>520.60199999999998</v>
      </c>
      <c r="O29" s="1">
        <v>900</v>
      </c>
      <c r="P29" s="1">
        <f t="shared" si="4"/>
        <v>175.47660000000002</v>
      </c>
      <c r="Q29" s="5">
        <f>13*P29-O29-N29-F29</f>
        <v>835.17080000000044</v>
      </c>
      <c r="R29" s="5"/>
      <c r="S29" s="1"/>
      <c r="T29" s="1">
        <f t="shared" si="5"/>
        <v>13.000000000000002</v>
      </c>
      <c r="U29" s="1">
        <f t="shared" si="6"/>
        <v>8.2405574304494156</v>
      </c>
      <c r="V29" s="1">
        <v>172.05600000000001</v>
      </c>
      <c r="W29" s="1">
        <v>82.606800000000007</v>
      </c>
      <c r="X29" s="1">
        <v>96.714399999999998</v>
      </c>
      <c r="Y29" s="1">
        <v>93.293000000000006</v>
      </c>
      <c r="Z29" s="1">
        <v>94.421199999999999</v>
      </c>
      <c r="AA29" s="1">
        <v>164.18799999999999</v>
      </c>
      <c r="AB29" s="1"/>
      <c r="AC29" s="1">
        <f t="shared" si="14"/>
        <v>835</v>
      </c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23" t="s">
        <v>65</v>
      </c>
      <c r="B30" s="23" t="s">
        <v>32</v>
      </c>
      <c r="C30" s="23">
        <v>880.86900000000003</v>
      </c>
      <c r="D30" s="23">
        <v>786.42200000000003</v>
      </c>
      <c r="E30" s="23">
        <v>777.19299999999998</v>
      </c>
      <c r="F30" s="23">
        <v>741.452</v>
      </c>
      <c r="G30" s="24">
        <v>1</v>
      </c>
      <c r="H30" s="23">
        <v>60</v>
      </c>
      <c r="I30" s="23" t="s">
        <v>33</v>
      </c>
      <c r="J30" s="23">
        <v>729.9</v>
      </c>
      <c r="K30" s="23">
        <f t="shared" si="2"/>
        <v>47.293000000000006</v>
      </c>
      <c r="L30" s="23">
        <f t="shared" si="3"/>
        <v>777.19299999999998</v>
      </c>
      <c r="M30" s="23"/>
      <c r="N30" s="23">
        <v>460.78539999999998</v>
      </c>
      <c r="O30" s="23">
        <v>400</v>
      </c>
      <c r="P30" s="23">
        <f t="shared" si="4"/>
        <v>155.43860000000001</v>
      </c>
      <c r="Q30" s="5">
        <f>14*P30-O30-N30-F30</f>
        <v>573.90300000000025</v>
      </c>
      <c r="R30" s="25"/>
      <c r="S30" s="23"/>
      <c r="T30" s="23">
        <f t="shared" si="5"/>
        <v>14</v>
      </c>
      <c r="U30" s="23">
        <f t="shared" si="6"/>
        <v>10.30784760027432</v>
      </c>
      <c r="V30" s="23">
        <v>148.3604</v>
      </c>
      <c r="W30" s="23">
        <v>137.4014</v>
      </c>
      <c r="X30" s="23">
        <v>153.0874</v>
      </c>
      <c r="Y30" s="23">
        <v>153.94460000000001</v>
      </c>
      <c r="Z30" s="23">
        <v>161.0436</v>
      </c>
      <c r="AA30" s="23">
        <v>308.80020000000002</v>
      </c>
      <c r="AB30" s="23" t="s">
        <v>58</v>
      </c>
      <c r="AC30" s="23">
        <f t="shared" si="14"/>
        <v>574</v>
      </c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66</v>
      </c>
      <c r="B31" s="1" t="s">
        <v>32</v>
      </c>
      <c r="C31" s="1">
        <v>62.231999999999999</v>
      </c>
      <c r="D31" s="1">
        <v>12.419</v>
      </c>
      <c r="E31" s="1">
        <v>34.331000000000003</v>
      </c>
      <c r="F31" s="1">
        <v>32.927</v>
      </c>
      <c r="G31" s="6">
        <v>1</v>
      </c>
      <c r="H31" s="1">
        <v>35</v>
      </c>
      <c r="I31" s="1" t="s">
        <v>33</v>
      </c>
      <c r="J31" s="1">
        <v>39.4</v>
      </c>
      <c r="K31" s="1">
        <f t="shared" si="2"/>
        <v>-5.0689999999999955</v>
      </c>
      <c r="L31" s="1">
        <f t="shared" si="3"/>
        <v>34.331000000000003</v>
      </c>
      <c r="M31" s="1"/>
      <c r="N31" s="1">
        <v>15.246</v>
      </c>
      <c r="O31" s="1"/>
      <c r="P31" s="1">
        <f t="shared" si="4"/>
        <v>6.866200000000001</v>
      </c>
      <c r="Q31" s="5">
        <f t="shared" ref="Q31" si="15">11*P31-O31-N31-F31</f>
        <v>27.355200000000011</v>
      </c>
      <c r="R31" s="5"/>
      <c r="S31" s="1"/>
      <c r="T31" s="1">
        <f t="shared" si="5"/>
        <v>11</v>
      </c>
      <c r="U31" s="1">
        <f t="shared" si="6"/>
        <v>7.0159622498616407</v>
      </c>
      <c r="V31" s="1">
        <v>5.7724000000000002</v>
      </c>
      <c r="W31" s="1">
        <v>6.2892000000000001</v>
      </c>
      <c r="X31" s="1">
        <v>7.0069999999999997</v>
      </c>
      <c r="Y31" s="1">
        <v>4.6096000000000004</v>
      </c>
      <c r="Z31" s="1">
        <v>5.4531999999999998</v>
      </c>
      <c r="AA31" s="1">
        <v>9.5879999999999992</v>
      </c>
      <c r="AB31" s="1"/>
      <c r="AC31" s="1">
        <f t="shared" si="14"/>
        <v>27</v>
      </c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3" t="s">
        <v>67</v>
      </c>
      <c r="B32" s="13" t="s">
        <v>32</v>
      </c>
      <c r="C32" s="13"/>
      <c r="D32" s="13"/>
      <c r="E32" s="13"/>
      <c r="F32" s="13"/>
      <c r="G32" s="14">
        <v>0</v>
      </c>
      <c r="H32" s="13">
        <v>30</v>
      </c>
      <c r="I32" s="13" t="s">
        <v>33</v>
      </c>
      <c r="J32" s="13"/>
      <c r="K32" s="13">
        <f t="shared" si="2"/>
        <v>0</v>
      </c>
      <c r="L32" s="13">
        <f t="shared" si="3"/>
        <v>0</v>
      </c>
      <c r="M32" s="13"/>
      <c r="N32" s="13"/>
      <c r="O32" s="13"/>
      <c r="P32" s="13">
        <f t="shared" si="4"/>
        <v>0</v>
      </c>
      <c r="Q32" s="15"/>
      <c r="R32" s="15"/>
      <c r="S32" s="13"/>
      <c r="T32" s="13" t="e">
        <f t="shared" si="5"/>
        <v>#DIV/0!</v>
      </c>
      <c r="U32" s="13" t="e">
        <f t="shared" si="6"/>
        <v>#DIV/0!</v>
      </c>
      <c r="V32" s="13">
        <v>0</v>
      </c>
      <c r="W32" s="13">
        <v>0</v>
      </c>
      <c r="X32" s="13">
        <v>0</v>
      </c>
      <c r="Y32" s="13">
        <v>0</v>
      </c>
      <c r="Z32" s="13">
        <v>0</v>
      </c>
      <c r="AA32" s="13">
        <v>0</v>
      </c>
      <c r="AB32" s="13" t="s">
        <v>54</v>
      </c>
      <c r="AC32" s="13">
        <f>MROUND(Q32*G32,0)</f>
        <v>0</v>
      </c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3" t="s">
        <v>68</v>
      </c>
      <c r="B33" s="13" t="s">
        <v>32</v>
      </c>
      <c r="C33" s="13">
        <v>177</v>
      </c>
      <c r="D33" s="13">
        <v>551.10599999999999</v>
      </c>
      <c r="E33" s="13">
        <v>596.375</v>
      </c>
      <c r="F33" s="13">
        <v>128.25899999999999</v>
      </c>
      <c r="G33" s="14">
        <v>0</v>
      </c>
      <c r="H33" s="13">
        <v>30</v>
      </c>
      <c r="I33" s="13" t="s">
        <v>33</v>
      </c>
      <c r="J33" s="13">
        <v>680.80600000000004</v>
      </c>
      <c r="K33" s="13">
        <f t="shared" si="2"/>
        <v>-84.43100000000004</v>
      </c>
      <c r="L33" s="13">
        <f t="shared" si="3"/>
        <v>45.269000000000005</v>
      </c>
      <c r="M33" s="13">
        <v>551.10599999999999</v>
      </c>
      <c r="N33" s="13"/>
      <c r="O33" s="13"/>
      <c r="P33" s="13">
        <f t="shared" si="4"/>
        <v>9.0538000000000007</v>
      </c>
      <c r="Q33" s="15"/>
      <c r="R33" s="15"/>
      <c r="S33" s="13"/>
      <c r="T33" s="13">
        <f t="shared" si="5"/>
        <v>14.166316905608692</v>
      </c>
      <c r="U33" s="13">
        <f t="shared" si="6"/>
        <v>14.166316905608692</v>
      </c>
      <c r="V33" s="13">
        <v>8.5251999999999999</v>
      </c>
      <c r="W33" s="13">
        <v>6.0801999999999898</v>
      </c>
      <c r="X33" s="13">
        <v>10.065</v>
      </c>
      <c r="Y33" s="13">
        <v>6.6045999999999996</v>
      </c>
      <c r="Z33" s="13">
        <v>2.3532000000000002</v>
      </c>
      <c r="AA33" s="13">
        <v>0</v>
      </c>
      <c r="AB33" s="16" t="s">
        <v>69</v>
      </c>
      <c r="AC33" s="13">
        <f>MROUND(Q33*G33,0)</f>
        <v>0</v>
      </c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9" t="s">
        <v>70</v>
      </c>
      <c r="B34" s="19" t="s">
        <v>32</v>
      </c>
      <c r="C34" s="19">
        <v>1495.174</v>
      </c>
      <c r="D34" s="19">
        <v>410.96699999999998</v>
      </c>
      <c r="E34" s="19">
        <v>1220.357</v>
      </c>
      <c r="F34" s="19">
        <v>504.54</v>
      </c>
      <c r="G34" s="20">
        <v>1</v>
      </c>
      <c r="H34" s="19">
        <v>30</v>
      </c>
      <c r="I34" s="19" t="s">
        <v>33</v>
      </c>
      <c r="J34" s="19">
        <v>1227.2</v>
      </c>
      <c r="K34" s="19">
        <f t="shared" si="2"/>
        <v>-6.8430000000000746</v>
      </c>
      <c r="L34" s="19">
        <f t="shared" si="3"/>
        <v>1220.357</v>
      </c>
      <c r="M34" s="19"/>
      <c r="N34" s="19">
        <v>364.96528000000001</v>
      </c>
      <c r="O34" s="19">
        <v>600</v>
      </c>
      <c r="P34" s="19">
        <f t="shared" si="4"/>
        <v>244.07139999999998</v>
      </c>
      <c r="Q34" s="5">
        <f>8*P34-O34-N34-F34</f>
        <v>483.06591999999983</v>
      </c>
      <c r="R34" s="21"/>
      <c r="S34" s="19"/>
      <c r="T34" s="19">
        <f t="shared" si="5"/>
        <v>8</v>
      </c>
      <c r="U34" s="19">
        <f t="shared" si="6"/>
        <v>6.0208007984548795</v>
      </c>
      <c r="V34" s="19">
        <v>235.29339999999999</v>
      </c>
      <c r="W34" s="19">
        <v>159.3338</v>
      </c>
      <c r="X34" s="19">
        <v>181.25399999999999</v>
      </c>
      <c r="Y34" s="19">
        <v>185.4342</v>
      </c>
      <c r="Z34" s="19">
        <v>200.34</v>
      </c>
      <c r="AA34" s="19">
        <v>172.9084</v>
      </c>
      <c r="AB34" s="19" t="s">
        <v>36</v>
      </c>
      <c r="AC34" s="19">
        <f>ROUND(Q34*G34,0)</f>
        <v>483</v>
      </c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3" t="s">
        <v>71</v>
      </c>
      <c r="B35" s="13" t="s">
        <v>32</v>
      </c>
      <c r="C35" s="13"/>
      <c r="D35" s="13"/>
      <c r="E35" s="13"/>
      <c r="F35" s="13"/>
      <c r="G35" s="14">
        <v>0</v>
      </c>
      <c r="H35" s="13">
        <v>45</v>
      </c>
      <c r="I35" s="13" t="s">
        <v>33</v>
      </c>
      <c r="J35" s="13"/>
      <c r="K35" s="13">
        <f t="shared" si="2"/>
        <v>0</v>
      </c>
      <c r="L35" s="13">
        <f t="shared" si="3"/>
        <v>0</v>
      </c>
      <c r="M35" s="13"/>
      <c r="N35" s="13"/>
      <c r="O35" s="13"/>
      <c r="P35" s="13">
        <f t="shared" si="4"/>
        <v>0</v>
      </c>
      <c r="Q35" s="15"/>
      <c r="R35" s="15"/>
      <c r="S35" s="13"/>
      <c r="T35" s="13" t="e">
        <f t="shared" si="5"/>
        <v>#DIV/0!</v>
      </c>
      <c r="U35" s="13" t="e">
        <f t="shared" si="6"/>
        <v>#DIV/0!</v>
      </c>
      <c r="V35" s="13">
        <v>0</v>
      </c>
      <c r="W35" s="13">
        <v>0</v>
      </c>
      <c r="X35" s="13">
        <v>0</v>
      </c>
      <c r="Y35" s="13">
        <v>0</v>
      </c>
      <c r="Z35" s="13">
        <v>0</v>
      </c>
      <c r="AA35" s="13">
        <v>0</v>
      </c>
      <c r="AB35" s="13" t="s">
        <v>54</v>
      </c>
      <c r="AC35" s="13">
        <f>MROUND(Q35*G35,0)</f>
        <v>0</v>
      </c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23" t="s">
        <v>72</v>
      </c>
      <c r="B36" s="23" t="s">
        <v>32</v>
      </c>
      <c r="C36" s="23">
        <v>3013.3820000000001</v>
      </c>
      <c r="D36" s="23">
        <v>506.88499999999999</v>
      </c>
      <c r="E36" s="23">
        <v>2545.9810000000002</v>
      </c>
      <c r="F36" s="23">
        <v>712.99</v>
      </c>
      <c r="G36" s="24">
        <v>1</v>
      </c>
      <c r="H36" s="23">
        <v>40</v>
      </c>
      <c r="I36" s="23" t="s">
        <v>33</v>
      </c>
      <c r="J36" s="23">
        <v>2549.15</v>
      </c>
      <c r="K36" s="23">
        <f t="shared" si="2"/>
        <v>-3.168999999999869</v>
      </c>
      <c r="L36" s="23">
        <f t="shared" si="3"/>
        <v>2545.9810000000002</v>
      </c>
      <c r="M36" s="23"/>
      <c r="N36" s="23">
        <v>1651.3987999999999</v>
      </c>
      <c r="O36" s="23">
        <v>3500</v>
      </c>
      <c r="P36" s="23">
        <f t="shared" si="4"/>
        <v>509.19620000000003</v>
      </c>
      <c r="Q36" s="5">
        <f>13*P36-O36-N36-F36</f>
        <v>755.16180000000054</v>
      </c>
      <c r="R36" s="25"/>
      <c r="S36" s="23"/>
      <c r="T36" s="23">
        <f t="shared" si="5"/>
        <v>13</v>
      </c>
      <c r="U36" s="23">
        <f t="shared" si="6"/>
        <v>11.516953190145566</v>
      </c>
      <c r="V36" s="23">
        <v>509.0068</v>
      </c>
      <c r="W36" s="23">
        <v>295.1558</v>
      </c>
      <c r="X36" s="23">
        <v>307.66660000000002</v>
      </c>
      <c r="Y36" s="23">
        <v>325.69439999999997</v>
      </c>
      <c r="Z36" s="23">
        <v>325.95179999999999</v>
      </c>
      <c r="AA36" s="23">
        <v>723.22239999999999</v>
      </c>
      <c r="AB36" s="23" t="s">
        <v>58</v>
      </c>
      <c r="AC36" s="23">
        <f>ROUND(Q36*G36,0)</f>
        <v>755</v>
      </c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3" t="s">
        <v>73</v>
      </c>
      <c r="B37" s="13" t="s">
        <v>32</v>
      </c>
      <c r="C37" s="13"/>
      <c r="D37" s="13"/>
      <c r="E37" s="13"/>
      <c r="F37" s="13"/>
      <c r="G37" s="14">
        <v>0</v>
      </c>
      <c r="H37" s="13">
        <v>40</v>
      </c>
      <c r="I37" s="13" t="s">
        <v>33</v>
      </c>
      <c r="J37" s="13"/>
      <c r="K37" s="13">
        <f t="shared" si="2"/>
        <v>0</v>
      </c>
      <c r="L37" s="13">
        <f t="shared" si="3"/>
        <v>0</v>
      </c>
      <c r="M37" s="13"/>
      <c r="N37" s="13"/>
      <c r="O37" s="13"/>
      <c r="P37" s="13">
        <f t="shared" si="4"/>
        <v>0</v>
      </c>
      <c r="Q37" s="15"/>
      <c r="R37" s="15"/>
      <c r="S37" s="13"/>
      <c r="T37" s="13" t="e">
        <f t="shared" si="5"/>
        <v>#DIV/0!</v>
      </c>
      <c r="U37" s="13" t="e">
        <f t="shared" si="6"/>
        <v>#DIV/0!</v>
      </c>
      <c r="V37" s="13">
        <v>0</v>
      </c>
      <c r="W37" s="13">
        <v>0</v>
      </c>
      <c r="X37" s="13">
        <v>0</v>
      </c>
      <c r="Y37" s="13">
        <v>0</v>
      </c>
      <c r="Z37" s="13">
        <v>0</v>
      </c>
      <c r="AA37" s="13">
        <v>0</v>
      </c>
      <c r="AB37" s="13" t="s">
        <v>54</v>
      </c>
      <c r="AC37" s="13">
        <f>MROUND(Q37*G37,0)</f>
        <v>0</v>
      </c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3" t="s">
        <v>74</v>
      </c>
      <c r="B38" s="13" t="s">
        <v>32</v>
      </c>
      <c r="C38" s="13"/>
      <c r="D38" s="13"/>
      <c r="E38" s="13"/>
      <c r="F38" s="13"/>
      <c r="G38" s="14">
        <v>0</v>
      </c>
      <c r="H38" s="13">
        <v>30</v>
      </c>
      <c r="I38" s="13" t="s">
        <v>33</v>
      </c>
      <c r="J38" s="13"/>
      <c r="K38" s="13">
        <f t="shared" ref="K38:K69" si="16">E38-J38</f>
        <v>0</v>
      </c>
      <c r="L38" s="13">
        <f t="shared" si="3"/>
        <v>0</v>
      </c>
      <c r="M38" s="13"/>
      <c r="N38" s="13"/>
      <c r="O38" s="13"/>
      <c r="P38" s="13">
        <f t="shared" si="4"/>
        <v>0</v>
      </c>
      <c r="Q38" s="15"/>
      <c r="R38" s="15"/>
      <c r="S38" s="13"/>
      <c r="T38" s="13" t="e">
        <f t="shared" si="5"/>
        <v>#DIV/0!</v>
      </c>
      <c r="U38" s="13" t="e">
        <f t="shared" si="6"/>
        <v>#DIV/0!</v>
      </c>
      <c r="V38" s="13">
        <v>0</v>
      </c>
      <c r="W38" s="13">
        <v>0</v>
      </c>
      <c r="X38" s="13">
        <v>0</v>
      </c>
      <c r="Y38" s="13">
        <v>0</v>
      </c>
      <c r="Z38" s="13">
        <v>0</v>
      </c>
      <c r="AA38" s="13">
        <v>0</v>
      </c>
      <c r="AB38" s="13" t="s">
        <v>54</v>
      </c>
      <c r="AC38" s="13">
        <f>MROUND(Q38*G38,0)</f>
        <v>0</v>
      </c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3" t="s">
        <v>75</v>
      </c>
      <c r="B39" s="13" t="s">
        <v>32</v>
      </c>
      <c r="C39" s="13"/>
      <c r="D39" s="13"/>
      <c r="E39" s="13"/>
      <c r="F39" s="13"/>
      <c r="G39" s="14">
        <v>0</v>
      </c>
      <c r="H39" s="13">
        <v>50</v>
      </c>
      <c r="I39" s="13" t="s">
        <v>33</v>
      </c>
      <c r="J39" s="13"/>
      <c r="K39" s="13">
        <f t="shared" si="16"/>
        <v>0</v>
      </c>
      <c r="L39" s="13">
        <f t="shared" si="3"/>
        <v>0</v>
      </c>
      <c r="M39" s="13"/>
      <c r="N39" s="13"/>
      <c r="O39" s="13"/>
      <c r="P39" s="13">
        <f t="shared" si="4"/>
        <v>0</v>
      </c>
      <c r="Q39" s="15"/>
      <c r="R39" s="15"/>
      <c r="S39" s="13"/>
      <c r="T39" s="13" t="e">
        <f t="shared" si="5"/>
        <v>#DIV/0!</v>
      </c>
      <c r="U39" s="13" t="e">
        <f t="shared" si="6"/>
        <v>#DIV/0!</v>
      </c>
      <c r="V39" s="13">
        <v>0</v>
      </c>
      <c r="W39" s="13">
        <v>0</v>
      </c>
      <c r="X39" s="13">
        <v>0</v>
      </c>
      <c r="Y39" s="13">
        <v>0</v>
      </c>
      <c r="Z39" s="13">
        <v>0</v>
      </c>
      <c r="AA39" s="13">
        <v>0</v>
      </c>
      <c r="AB39" s="13" t="s">
        <v>54</v>
      </c>
      <c r="AC39" s="13">
        <f>MROUND(Q39*G39,0)</f>
        <v>0</v>
      </c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76</v>
      </c>
      <c r="B40" s="1" t="s">
        <v>32</v>
      </c>
      <c r="C40" s="1">
        <v>90.122</v>
      </c>
      <c r="D40" s="1">
        <v>19.32</v>
      </c>
      <c r="E40" s="1">
        <v>96.900999999999996</v>
      </c>
      <c r="F40" s="1">
        <v>3.5840000000000001</v>
      </c>
      <c r="G40" s="6">
        <v>1</v>
      </c>
      <c r="H40" s="1">
        <v>50</v>
      </c>
      <c r="I40" s="1" t="s">
        <v>33</v>
      </c>
      <c r="J40" s="1">
        <v>100</v>
      </c>
      <c r="K40" s="1">
        <f t="shared" si="16"/>
        <v>-3.0990000000000038</v>
      </c>
      <c r="L40" s="1">
        <f t="shared" si="3"/>
        <v>96.900999999999996</v>
      </c>
      <c r="M40" s="1"/>
      <c r="N40" s="1">
        <v>142.52619999999999</v>
      </c>
      <c r="O40" s="1"/>
      <c r="P40" s="1">
        <f t="shared" si="4"/>
        <v>19.380199999999999</v>
      </c>
      <c r="Q40" s="5">
        <f t="shared" ref="Q40:Q41" si="17">13*P40-O40-N40-F40</f>
        <v>105.83239999999998</v>
      </c>
      <c r="R40" s="5"/>
      <c r="S40" s="1"/>
      <c r="T40" s="1">
        <f t="shared" si="5"/>
        <v>13</v>
      </c>
      <c r="U40" s="1">
        <f t="shared" si="6"/>
        <v>7.5391482028049248</v>
      </c>
      <c r="V40" s="1">
        <v>17.7438</v>
      </c>
      <c r="W40" s="1">
        <v>7.0069999999999997</v>
      </c>
      <c r="X40" s="1">
        <v>10.0288</v>
      </c>
      <c r="Y40" s="1">
        <v>10.428599999999999</v>
      </c>
      <c r="Z40" s="1">
        <v>9.9323999999999995</v>
      </c>
      <c r="AA40" s="1">
        <v>12.355</v>
      </c>
      <c r="AB40" s="1"/>
      <c r="AC40" s="1">
        <f t="shared" ref="AC40:AC44" si="18">ROUND(Q40*G40,0)</f>
        <v>106</v>
      </c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77</v>
      </c>
      <c r="B41" s="1" t="s">
        <v>32</v>
      </c>
      <c r="C41" s="1">
        <v>72.944000000000003</v>
      </c>
      <c r="D41" s="1">
        <v>12.904999999999999</v>
      </c>
      <c r="E41" s="1">
        <v>72.137</v>
      </c>
      <c r="F41" s="1">
        <v>9.3439999999999994</v>
      </c>
      <c r="G41" s="6">
        <v>1</v>
      </c>
      <c r="H41" s="1">
        <v>50</v>
      </c>
      <c r="I41" s="1" t="s">
        <v>33</v>
      </c>
      <c r="J41" s="1">
        <v>72.8</v>
      </c>
      <c r="K41" s="1">
        <f t="shared" si="16"/>
        <v>-0.6629999999999967</v>
      </c>
      <c r="L41" s="1">
        <f t="shared" si="3"/>
        <v>72.137</v>
      </c>
      <c r="M41" s="1"/>
      <c r="N41" s="1">
        <v>115.96899999999999</v>
      </c>
      <c r="O41" s="1"/>
      <c r="P41" s="1">
        <f t="shared" si="4"/>
        <v>14.4274</v>
      </c>
      <c r="Q41" s="5">
        <f t="shared" si="17"/>
        <v>62.243200000000023</v>
      </c>
      <c r="R41" s="5"/>
      <c r="S41" s="1"/>
      <c r="T41" s="1">
        <f t="shared" si="5"/>
        <v>13</v>
      </c>
      <c r="U41" s="1">
        <f t="shared" si="6"/>
        <v>8.6857645868278404</v>
      </c>
      <c r="V41" s="1">
        <v>15.301</v>
      </c>
      <c r="W41" s="1">
        <v>6.6559999999999997</v>
      </c>
      <c r="X41" s="1">
        <v>6.2064000000000004</v>
      </c>
      <c r="Y41" s="1">
        <v>4.1417999999999999</v>
      </c>
      <c r="Z41" s="1">
        <v>6.7240000000000002</v>
      </c>
      <c r="AA41" s="1">
        <v>9.9212000000000007</v>
      </c>
      <c r="AB41" s="1"/>
      <c r="AC41" s="1">
        <f t="shared" si="18"/>
        <v>62</v>
      </c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78</v>
      </c>
      <c r="B42" s="1" t="s">
        <v>39</v>
      </c>
      <c r="C42" s="1">
        <v>1701</v>
      </c>
      <c r="D42" s="1">
        <v>1170</v>
      </c>
      <c r="E42" s="1">
        <v>1304</v>
      </c>
      <c r="F42" s="1">
        <v>1328</v>
      </c>
      <c r="G42" s="6">
        <v>0.4</v>
      </c>
      <c r="H42" s="1">
        <v>45</v>
      </c>
      <c r="I42" s="1" t="s">
        <v>33</v>
      </c>
      <c r="J42" s="1">
        <v>1327</v>
      </c>
      <c r="K42" s="1">
        <f t="shared" si="16"/>
        <v>-23</v>
      </c>
      <c r="L42" s="1">
        <f t="shared" si="3"/>
        <v>1124</v>
      </c>
      <c r="M42" s="1">
        <v>180</v>
      </c>
      <c r="N42" s="1">
        <v>407.48</v>
      </c>
      <c r="O42" s="1">
        <v>500</v>
      </c>
      <c r="P42" s="1">
        <f t="shared" si="4"/>
        <v>224.8</v>
      </c>
      <c r="Q42" s="5">
        <f>12*P42-O42-N42-F42</f>
        <v>462.12000000000035</v>
      </c>
      <c r="R42" s="5"/>
      <c r="S42" s="1"/>
      <c r="T42" s="1">
        <f t="shared" si="5"/>
        <v>12.000000000000002</v>
      </c>
      <c r="U42" s="1">
        <f t="shared" si="6"/>
        <v>9.9443060498220639</v>
      </c>
      <c r="V42" s="1">
        <v>232.2</v>
      </c>
      <c r="W42" s="1">
        <v>224.2</v>
      </c>
      <c r="X42" s="1">
        <v>228.4</v>
      </c>
      <c r="Y42" s="1">
        <v>236.2</v>
      </c>
      <c r="Z42" s="1">
        <v>244.6</v>
      </c>
      <c r="AA42" s="1">
        <v>217.8</v>
      </c>
      <c r="AB42" s="1"/>
      <c r="AC42" s="1">
        <f t="shared" si="18"/>
        <v>185</v>
      </c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79</v>
      </c>
      <c r="B43" s="1" t="s">
        <v>39</v>
      </c>
      <c r="C43" s="1">
        <v>160</v>
      </c>
      <c r="D43" s="1"/>
      <c r="E43" s="1">
        <v>142</v>
      </c>
      <c r="F43" s="1"/>
      <c r="G43" s="6">
        <v>0.45</v>
      </c>
      <c r="H43" s="1">
        <v>50</v>
      </c>
      <c r="I43" s="1" t="s">
        <v>33</v>
      </c>
      <c r="J43" s="1">
        <v>172</v>
      </c>
      <c r="K43" s="1">
        <f t="shared" si="16"/>
        <v>-30</v>
      </c>
      <c r="L43" s="1">
        <f t="shared" si="3"/>
        <v>142</v>
      </c>
      <c r="M43" s="1"/>
      <c r="N43" s="1">
        <v>253.4</v>
      </c>
      <c r="O43" s="1"/>
      <c r="P43" s="1">
        <f t="shared" si="4"/>
        <v>28.4</v>
      </c>
      <c r="Q43" s="5">
        <f>13*P43-O43-N43-F43</f>
        <v>115.79999999999998</v>
      </c>
      <c r="R43" s="5"/>
      <c r="S43" s="1"/>
      <c r="T43" s="1">
        <f t="shared" si="5"/>
        <v>13</v>
      </c>
      <c r="U43" s="1">
        <f t="shared" si="6"/>
        <v>8.922535211267606</v>
      </c>
      <c r="V43" s="1">
        <v>31.8</v>
      </c>
      <c r="W43" s="1">
        <v>3.6</v>
      </c>
      <c r="X43" s="1">
        <v>0</v>
      </c>
      <c r="Y43" s="1">
        <v>0</v>
      </c>
      <c r="Z43" s="1">
        <v>0</v>
      </c>
      <c r="AA43" s="1">
        <v>0</v>
      </c>
      <c r="AB43" s="1" t="s">
        <v>56</v>
      </c>
      <c r="AC43" s="1">
        <f t="shared" si="18"/>
        <v>52</v>
      </c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80</v>
      </c>
      <c r="B44" s="1" t="s">
        <v>39</v>
      </c>
      <c r="C44" s="1">
        <v>1544</v>
      </c>
      <c r="D44" s="1">
        <v>120</v>
      </c>
      <c r="E44" s="1">
        <v>936</v>
      </c>
      <c r="F44" s="1">
        <v>640</v>
      </c>
      <c r="G44" s="6">
        <v>0.4</v>
      </c>
      <c r="H44" s="1">
        <v>45</v>
      </c>
      <c r="I44" s="1" t="s">
        <v>33</v>
      </c>
      <c r="J44" s="1">
        <v>946</v>
      </c>
      <c r="K44" s="1">
        <f t="shared" si="16"/>
        <v>-10</v>
      </c>
      <c r="L44" s="1">
        <f t="shared" si="3"/>
        <v>816</v>
      </c>
      <c r="M44" s="1">
        <v>120</v>
      </c>
      <c r="N44" s="1">
        <v>533.52</v>
      </c>
      <c r="O44" s="1">
        <v>300</v>
      </c>
      <c r="P44" s="1">
        <f t="shared" si="4"/>
        <v>163.19999999999999</v>
      </c>
      <c r="Q44" s="5">
        <f>12*P44-O44-N44-F44</f>
        <v>484.87999999999988</v>
      </c>
      <c r="R44" s="5"/>
      <c r="S44" s="1"/>
      <c r="T44" s="1">
        <f t="shared" si="5"/>
        <v>12</v>
      </c>
      <c r="U44" s="1">
        <f t="shared" si="6"/>
        <v>9.0289215686274513</v>
      </c>
      <c r="V44" s="1">
        <v>153.80000000000001</v>
      </c>
      <c r="W44" s="1">
        <v>65</v>
      </c>
      <c r="X44" s="1">
        <v>49.2</v>
      </c>
      <c r="Y44" s="1">
        <v>155</v>
      </c>
      <c r="Z44" s="1">
        <v>198.2</v>
      </c>
      <c r="AA44" s="1">
        <v>138</v>
      </c>
      <c r="AB44" s="1"/>
      <c r="AC44" s="1">
        <f t="shared" si="18"/>
        <v>194</v>
      </c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0" t="s">
        <v>81</v>
      </c>
      <c r="B45" s="10" t="s">
        <v>39</v>
      </c>
      <c r="C45" s="10"/>
      <c r="D45" s="10">
        <v>492</v>
      </c>
      <c r="E45" s="10">
        <v>587.822</v>
      </c>
      <c r="F45" s="10">
        <v>-95.822000000000003</v>
      </c>
      <c r="G45" s="11">
        <v>0</v>
      </c>
      <c r="H45" s="10" t="e">
        <v>#N/A</v>
      </c>
      <c r="I45" s="10" t="s">
        <v>40</v>
      </c>
      <c r="J45" s="10">
        <v>582</v>
      </c>
      <c r="K45" s="10">
        <f t="shared" si="16"/>
        <v>5.8220000000000027</v>
      </c>
      <c r="L45" s="10">
        <f t="shared" si="3"/>
        <v>95.822000000000003</v>
      </c>
      <c r="M45" s="10">
        <v>492</v>
      </c>
      <c r="N45" s="10"/>
      <c r="O45" s="10"/>
      <c r="P45" s="10">
        <f t="shared" si="4"/>
        <v>19.164400000000001</v>
      </c>
      <c r="Q45" s="12"/>
      <c r="R45" s="12"/>
      <c r="S45" s="10"/>
      <c r="T45" s="10">
        <f t="shared" si="5"/>
        <v>-5</v>
      </c>
      <c r="U45" s="10">
        <f t="shared" si="6"/>
        <v>-5</v>
      </c>
      <c r="V45" s="10">
        <v>19.164400000000001</v>
      </c>
      <c r="W45" s="10">
        <v>0</v>
      </c>
      <c r="X45" s="10">
        <v>0</v>
      </c>
      <c r="Y45" s="10">
        <v>0</v>
      </c>
      <c r="Z45" s="10">
        <v>0</v>
      </c>
      <c r="AA45" s="10">
        <v>0</v>
      </c>
      <c r="AB45" s="10"/>
      <c r="AC45" s="10">
        <f>MROUND(Q45*G45,0)</f>
        <v>0</v>
      </c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82</v>
      </c>
      <c r="B46" s="1" t="s">
        <v>32</v>
      </c>
      <c r="C46" s="1">
        <v>544.76300000000003</v>
      </c>
      <c r="D46" s="1"/>
      <c r="E46" s="1">
        <v>296.54300000000001</v>
      </c>
      <c r="F46" s="1">
        <v>189.92099999999999</v>
      </c>
      <c r="G46" s="6">
        <v>1</v>
      </c>
      <c r="H46" s="1">
        <v>45</v>
      </c>
      <c r="I46" s="1" t="s">
        <v>33</v>
      </c>
      <c r="J46" s="1">
        <v>278.10000000000002</v>
      </c>
      <c r="K46" s="1">
        <f t="shared" si="16"/>
        <v>18.442999999999984</v>
      </c>
      <c r="L46" s="1">
        <f t="shared" si="3"/>
        <v>296.54300000000001</v>
      </c>
      <c r="M46" s="1"/>
      <c r="N46" s="1">
        <v>376.21427999999997</v>
      </c>
      <c r="O46" s="1">
        <v>100</v>
      </c>
      <c r="P46" s="1">
        <f t="shared" si="4"/>
        <v>59.308599999999998</v>
      </c>
      <c r="Q46" s="5">
        <f>12*P46-O46-N46-F46</f>
        <v>45.567919999999958</v>
      </c>
      <c r="R46" s="5"/>
      <c r="S46" s="1"/>
      <c r="T46" s="1">
        <f t="shared" si="5"/>
        <v>11.999999999999998</v>
      </c>
      <c r="U46" s="1">
        <f t="shared" si="6"/>
        <v>11.231681071547802</v>
      </c>
      <c r="V46" s="1">
        <v>66.223200000000006</v>
      </c>
      <c r="W46" s="1">
        <v>41.502000000000002</v>
      </c>
      <c r="X46" s="1">
        <v>53.031399999999998</v>
      </c>
      <c r="Y46" s="1">
        <v>61.749400000000001</v>
      </c>
      <c r="Z46" s="1">
        <v>59.744199999999999</v>
      </c>
      <c r="AA46" s="1">
        <v>75.618399999999994</v>
      </c>
      <c r="AB46" s="1"/>
      <c r="AC46" s="1">
        <f>ROUND(Q46*G46,0)</f>
        <v>46</v>
      </c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3" t="s">
        <v>83</v>
      </c>
      <c r="B47" s="13" t="s">
        <v>39</v>
      </c>
      <c r="C47" s="13"/>
      <c r="D47" s="13">
        <v>294</v>
      </c>
      <c r="E47" s="13">
        <v>294</v>
      </c>
      <c r="F47" s="13"/>
      <c r="G47" s="14">
        <v>0</v>
      </c>
      <c r="H47" s="13">
        <v>45</v>
      </c>
      <c r="I47" s="13" t="s">
        <v>33</v>
      </c>
      <c r="J47" s="13">
        <v>300</v>
      </c>
      <c r="K47" s="13">
        <f t="shared" si="16"/>
        <v>-6</v>
      </c>
      <c r="L47" s="13">
        <f t="shared" si="3"/>
        <v>0</v>
      </c>
      <c r="M47" s="13">
        <v>294</v>
      </c>
      <c r="N47" s="13"/>
      <c r="O47" s="13"/>
      <c r="P47" s="13">
        <f t="shared" si="4"/>
        <v>0</v>
      </c>
      <c r="Q47" s="15"/>
      <c r="R47" s="15"/>
      <c r="S47" s="13"/>
      <c r="T47" s="13" t="e">
        <f t="shared" si="5"/>
        <v>#DIV/0!</v>
      </c>
      <c r="U47" s="13" t="e">
        <f t="shared" si="6"/>
        <v>#DIV/0!</v>
      </c>
      <c r="V47" s="13">
        <v>0</v>
      </c>
      <c r="W47" s="13">
        <v>0</v>
      </c>
      <c r="X47" s="13">
        <v>0</v>
      </c>
      <c r="Y47" s="13">
        <v>0</v>
      </c>
      <c r="Z47" s="13">
        <v>0</v>
      </c>
      <c r="AA47" s="13">
        <v>0</v>
      </c>
      <c r="AB47" s="13" t="s">
        <v>54</v>
      </c>
      <c r="AC47" s="13">
        <f>MROUND(Q47*G47,0)</f>
        <v>0</v>
      </c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0" t="s">
        <v>84</v>
      </c>
      <c r="B48" s="10" t="s">
        <v>39</v>
      </c>
      <c r="C48" s="10"/>
      <c r="D48" s="10">
        <v>340</v>
      </c>
      <c r="E48" s="10">
        <v>340</v>
      </c>
      <c r="F48" s="10"/>
      <c r="G48" s="11">
        <v>0</v>
      </c>
      <c r="H48" s="10" t="e">
        <v>#N/A</v>
      </c>
      <c r="I48" s="10" t="s">
        <v>40</v>
      </c>
      <c r="J48" s="10">
        <v>340</v>
      </c>
      <c r="K48" s="10">
        <f t="shared" si="16"/>
        <v>0</v>
      </c>
      <c r="L48" s="10">
        <f t="shared" si="3"/>
        <v>0</v>
      </c>
      <c r="M48" s="10">
        <v>340</v>
      </c>
      <c r="N48" s="10"/>
      <c r="O48" s="10"/>
      <c r="P48" s="10">
        <f t="shared" si="4"/>
        <v>0</v>
      </c>
      <c r="Q48" s="12"/>
      <c r="R48" s="12"/>
      <c r="S48" s="10"/>
      <c r="T48" s="10" t="e">
        <f t="shared" si="5"/>
        <v>#DIV/0!</v>
      </c>
      <c r="U48" s="10" t="e">
        <f t="shared" si="6"/>
        <v>#DIV/0!</v>
      </c>
      <c r="V48" s="10">
        <v>0</v>
      </c>
      <c r="W48" s="10">
        <v>0</v>
      </c>
      <c r="X48" s="10">
        <v>0</v>
      </c>
      <c r="Y48" s="10">
        <v>0</v>
      </c>
      <c r="Z48" s="10">
        <v>0</v>
      </c>
      <c r="AA48" s="10">
        <v>0</v>
      </c>
      <c r="AB48" s="10"/>
      <c r="AC48" s="10">
        <f>MROUND(Q48*G48,0)</f>
        <v>0</v>
      </c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85</v>
      </c>
      <c r="B49" s="1" t="s">
        <v>39</v>
      </c>
      <c r="C49" s="1">
        <v>262.89999999999998</v>
      </c>
      <c r="D49" s="1">
        <v>234</v>
      </c>
      <c r="E49" s="1">
        <v>241</v>
      </c>
      <c r="F49" s="1">
        <v>172.9</v>
      </c>
      <c r="G49" s="6">
        <v>0.35</v>
      </c>
      <c r="H49" s="1">
        <v>40</v>
      </c>
      <c r="I49" s="1" t="s">
        <v>33</v>
      </c>
      <c r="J49" s="1">
        <v>283</v>
      </c>
      <c r="K49" s="1">
        <f t="shared" si="16"/>
        <v>-42</v>
      </c>
      <c r="L49" s="1">
        <f t="shared" si="3"/>
        <v>241</v>
      </c>
      <c r="M49" s="1"/>
      <c r="N49" s="1">
        <v>146.46</v>
      </c>
      <c r="O49" s="1"/>
      <c r="P49" s="1">
        <f t="shared" si="4"/>
        <v>48.2</v>
      </c>
      <c r="Q49" s="5">
        <f t="shared" ref="Q49:Q53" si="19">11*P49-O49-N49-F49</f>
        <v>210.84</v>
      </c>
      <c r="R49" s="5"/>
      <c r="S49" s="1"/>
      <c r="T49" s="1">
        <f t="shared" si="5"/>
        <v>11</v>
      </c>
      <c r="U49" s="1">
        <f t="shared" si="6"/>
        <v>6.6257261410788377</v>
      </c>
      <c r="V49" s="1">
        <v>38.4</v>
      </c>
      <c r="W49" s="1">
        <v>40.799999999999997</v>
      </c>
      <c r="X49" s="1">
        <v>40.200000000000003</v>
      </c>
      <c r="Y49" s="1">
        <v>40.200000000000003</v>
      </c>
      <c r="Z49" s="1">
        <v>41.4</v>
      </c>
      <c r="AA49" s="1">
        <v>39.4</v>
      </c>
      <c r="AB49" s="1"/>
      <c r="AC49" s="1">
        <f t="shared" ref="AC49:AC54" si="20">ROUND(Q49*G49,0)</f>
        <v>74</v>
      </c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86</v>
      </c>
      <c r="B50" s="1" t="s">
        <v>32</v>
      </c>
      <c r="C50" s="1">
        <v>51.822000000000003</v>
      </c>
      <c r="D50" s="1">
        <v>55.05</v>
      </c>
      <c r="E50" s="1">
        <v>59.216000000000001</v>
      </c>
      <c r="F50" s="1">
        <v>31.574999999999999</v>
      </c>
      <c r="G50" s="6">
        <v>1</v>
      </c>
      <c r="H50" s="1">
        <v>40</v>
      </c>
      <c r="I50" s="1" t="s">
        <v>33</v>
      </c>
      <c r="J50" s="1">
        <v>58.9</v>
      </c>
      <c r="K50" s="1">
        <f t="shared" si="16"/>
        <v>0.3160000000000025</v>
      </c>
      <c r="L50" s="1">
        <f t="shared" si="3"/>
        <v>59.216000000000001</v>
      </c>
      <c r="M50" s="1"/>
      <c r="N50" s="1">
        <v>40.800280000000001</v>
      </c>
      <c r="O50" s="1"/>
      <c r="P50" s="1">
        <f t="shared" si="4"/>
        <v>11.8432</v>
      </c>
      <c r="Q50" s="5">
        <f t="shared" si="19"/>
        <v>57.89991999999998</v>
      </c>
      <c r="R50" s="5"/>
      <c r="S50" s="1"/>
      <c r="T50" s="1">
        <f t="shared" si="5"/>
        <v>10.999999999999998</v>
      </c>
      <c r="U50" s="1">
        <f t="shared" si="6"/>
        <v>6.1111253715212106</v>
      </c>
      <c r="V50" s="1">
        <v>8.4192</v>
      </c>
      <c r="W50" s="1">
        <v>7.7813999999999997</v>
      </c>
      <c r="X50" s="1">
        <v>8.2037999999999993</v>
      </c>
      <c r="Y50" s="1">
        <v>7.6664000000000003</v>
      </c>
      <c r="Z50" s="1">
        <v>7.8041999999999998</v>
      </c>
      <c r="AA50" s="1">
        <v>5.3849999999999998</v>
      </c>
      <c r="AB50" s="1"/>
      <c r="AC50" s="1">
        <f t="shared" si="20"/>
        <v>58</v>
      </c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87</v>
      </c>
      <c r="B51" s="1" t="s">
        <v>39</v>
      </c>
      <c r="C51" s="1">
        <v>650</v>
      </c>
      <c r="D51" s="1">
        <v>666</v>
      </c>
      <c r="E51" s="1">
        <v>867</v>
      </c>
      <c r="F51" s="1">
        <v>345</v>
      </c>
      <c r="G51" s="6">
        <v>0.4</v>
      </c>
      <c r="H51" s="1">
        <v>40</v>
      </c>
      <c r="I51" s="1" t="s">
        <v>33</v>
      </c>
      <c r="J51" s="1">
        <v>921</v>
      </c>
      <c r="K51" s="1">
        <f t="shared" si="16"/>
        <v>-54</v>
      </c>
      <c r="L51" s="1">
        <f t="shared" si="3"/>
        <v>297</v>
      </c>
      <c r="M51" s="1">
        <v>570</v>
      </c>
      <c r="N51" s="1">
        <v>196.28</v>
      </c>
      <c r="O51" s="1"/>
      <c r="P51" s="1">
        <f t="shared" si="4"/>
        <v>59.4</v>
      </c>
      <c r="Q51" s="5">
        <f t="shared" si="19"/>
        <v>112.12</v>
      </c>
      <c r="R51" s="5"/>
      <c r="S51" s="1"/>
      <c r="T51" s="1">
        <f t="shared" si="5"/>
        <v>11</v>
      </c>
      <c r="U51" s="1">
        <f t="shared" si="6"/>
        <v>9.1124579124579128</v>
      </c>
      <c r="V51" s="1">
        <v>58.2</v>
      </c>
      <c r="W51" s="1">
        <v>54.4</v>
      </c>
      <c r="X51" s="1">
        <v>73.400000000000006</v>
      </c>
      <c r="Y51" s="1">
        <v>80</v>
      </c>
      <c r="Z51" s="1">
        <v>83</v>
      </c>
      <c r="AA51" s="1">
        <v>90.2</v>
      </c>
      <c r="AB51" s="1"/>
      <c r="AC51" s="1">
        <f t="shared" si="20"/>
        <v>45</v>
      </c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88</v>
      </c>
      <c r="B52" s="1" t="s">
        <v>39</v>
      </c>
      <c r="C52" s="1">
        <v>1128</v>
      </c>
      <c r="D52" s="1">
        <v>1122</v>
      </c>
      <c r="E52" s="1">
        <v>1284</v>
      </c>
      <c r="F52" s="1">
        <v>758</v>
      </c>
      <c r="G52" s="6">
        <v>0.4</v>
      </c>
      <c r="H52" s="1">
        <v>45</v>
      </c>
      <c r="I52" s="1" t="s">
        <v>33</v>
      </c>
      <c r="J52" s="1">
        <v>1303</v>
      </c>
      <c r="K52" s="1">
        <f t="shared" si="16"/>
        <v>-19</v>
      </c>
      <c r="L52" s="1">
        <f t="shared" si="3"/>
        <v>684</v>
      </c>
      <c r="M52" s="1">
        <v>600</v>
      </c>
      <c r="N52" s="1">
        <v>314.12</v>
      </c>
      <c r="O52" s="1">
        <v>400</v>
      </c>
      <c r="P52" s="1">
        <f t="shared" si="4"/>
        <v>136.80000000000001</v>
      </c>
      <c r="Q52" s="5">
        <f>12*P52-O52-N52-F52</f>
        <v>169.48000000000013</v>
      </c>
      <c r="R52" s="5"/>
      <c r="S52" s="1"/>
      <c r="T52" s="1">
        <f t="shared" si="5"/>
        <v>11.999999999999998</v>
      </c>
      <c r="U52" s="1">
        <f t="shared" si="6"/>
        <v>10.761111111111109</v>
      </c>
      <c r="V52" s="1">
        <v>151.80000000000001</v>
      </c>
      <c r="W52" s="1">
        <v>132.19999999999999</v>
      </c>
      <c r="X52" s="1">
        <v>135.80000000000001</v>
      </c>
      <c r="Y52" s="1">
        <v>146.4</v>
      </c>
      <c r="Z52" s="1">
        <v>145.4</v>
      </c>
      <c r="AA52" s="1">
        <v>146.4</v>
      </c>
      <c r="AB52" s="1"/>
      <c r="AC52" s="1">
        <f t="shared" si="20"/>
        <v>68</v>
      </c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89</v>
      </c>
      <c r="B53" s="1" t="s">
        <v>32</v>
      </c>
      <c r="C53" s="1">
        <v>41.716999999999999</v>
      </c>
      <c r="D53" s="1">
        <v>177.89099999999999</v>
      </c>
      <c r="E53" s="1">
        <v>118.916</v>
      </c>
      <c r="F53" s="1">
        <v>86.325000000000003</v>
      </c>
      <c r="G53" s="6">
        <v>1</v>
      </c>
      <c r="H53" s="1">
        <v>40</v>
      </c>
      <c r="I53" s="1" t="s">
        <v>33</v>
      </c>
      <c r="J53" s="1">
        <v>117.8</v>
      </c>
      <c r="K53" s="1">
        <f t="shared" si="16"/>
        <v>1.1159999999999997</v>
      </c>
      <c r="L53" s="1">
        <f t="shared" si="3"/>
        <v>118.916</v>
      </c>
      <c r="M53" s="1"/>
      <c r="N53" s="1">
        <v>139.80886000000001</v>
      </c>
      <c r="O53" s="1"/>
      <c r="P53" s="1">
        <f t="shared" si="4"/>
        <v>23.783200000000001</v>
      </c>
      <c r="Q53" s="5">
        <f t="shared" si="19"/>
        <v>35.481340000000003</v>
      </c>
      <c r="R53" s="5"/>
      <c r="S53" s="1"/>
      <c r="T53" s="1">
        <f t="shared" si="5"/>
        <v>11</v>
      </c>
      <c r="U53" s="1">
        <f t="shared" si="6"/>
        <v>9.5081343132967824</v>
      </c>
      <c r="V53" s="1">
        <v>22.7974</v>
      </c>
      <c r="W53" s="1">
        <v>15.0282</v>
      </c>
      <c r="X53" s="1">
        <v>14.161799999999999</v>
      </c>
      <c r="Y53" s="1">
        <v>9.18</v>
      </c>
      <c r="Z53" s="1">
        <v>9.4786000000000001</v>
      </c>
      <c r="AA53" s="1">
        <v>13.184799999999999</v>
      </c>
      <c r="AB53" s="1"/>
      <c r="AC53" s="1">
        <f t="shared" si="20"/>
        <v>35</v>
      </c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90</v>
      </c>
      <c r="B54" s="1" t="s">
        <v>39</v>
      </c>
      <c r="C54" s="1">
        <v>427</v>
      </c>
      <c r="D54" s="1">
        <v>324</v>
      </c>
      <c r="E54" s="1">
        <v>501</v>
      </c>
      <c r="F54" s="1">
        <v>168</v>
      </c>
      <c r="G54" s="6">
        <v>0.35</v>
      </c>
      <c r="H54" s="1">
        <v>40</v>
      </c>
      <c r="I54" s="1" t="s">
        <v>33</v>
      </c>
      <c r="J54" s="1">
        <v>592</v>
      </c>
      <c r="K54" s="1">
        <f t="shared" si="16"/>
        <v>-91</v>
      </c>
      <c r="L54" s="1">
        <f t="shared" si="3"/>
        <v>501</v>
      </c>
      <c r="M54" s="1"/>
      <c r="N54" s="1">
        <v>444.24</v>
      </c>
      <c r="O54" s="1">
        <v>500</v>
      </c>
      <c r="P54" s="1">
        <f t="shared" si="4"/>
        <v>100.2</v>
      </c>
      <c r="Q54" s="5"/>
      <c r="R54" s="5"/>
      <c r="S54" s="1"/>
      <c r="T54" s="1">
        <f t="shared" si="5"/>
        <v>11.100199600798403</v>
      </c>
      <c r="U54" s="1">
        <f t="shared" si="6"/>
        <v>11.100199600798403</v>
      </c>
      <c r="V54" s="1">
        <v>109.6</v>
      </c>
      <c r="W54" s="1">
        <v>60.6</v>
      </c>
      <c r="X54" s="1">
        <v>55</v>
      </c>
      <c r="Y54" s="1">
        <v>52</v>
      </c>
      <c r="Z54" s="1">
        <v>54</v>
      </c>
      <c r="AA54" s="1">
        <v>54.6</v>
      </c>
      <c r="AB54" s="1" t="s">
        <v>46</v>
      </c>
      <c r="AC54" s="1">
        <f t="shared" si="20"/>
        <v>0</v>
      </c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0" t="s">
        <v>91</v>
      </c>
      <c r="B55" s="10" t="s">
        <v>39</v>
      </c>
      <c r="C55" s="10"/>
      <c r="D55" s="10">
        <v>204</v>
      </c>
      <c r="E55" s="10">
        <v>204</v>
      </c>
      <c r="F55" s="10"/>
      <c r="G55" s="11">
        <v>0</v>
      </c>
      <c r="H55" s="10" t="e">
        <v>#N/A</v>
      </c>
      <c r="I55" s="10" t="s">
        <v>40</v>
      </c>
      <c r="J55" s="10">
        <v>204</v>
      </c>
      <c r="K55" s="10">
        <f t="shared" si="16"/>
        <v>0</v>
      </c>
      <c r="L55" s="10">
        <f t="shared" si="3"/>
        <v>0</v>
      </c>
      <c r="M55" s="10">
        <v>204</v>
      </c>
      <c r="N55" s="10"/>
      <c r="O55" s="10"/>
      <c r="P55" s="10">
        <f t="shared" si="4"/>
        <v>0</v>
      </c>
      <c r="Q55" s="12"/>
      <c r="R55" s="12"/>
      <c r="S55" s="10"/>
      <c r="T55" s="10" t="e">
        <f t="shared" si="5"/>
        <v>#DIV/0!</v>
      </c>
      <c r="U55" s="10" t="e">
        <f t="shared" si="6"/>
        <v>#DIV/0!</v>
      </c>
      <c r="V55" s="10">
        <v>0</v>
      </c>
      <c r="W55" s="10">
        <v>0</v>
      </c>
      <c r="X55" s="10">
        <v>0</v>
      </c>
      <c r="Y55" s="10">
        <v>0</v>
      </c>
      <c r="Z55" s="10">
        <v>0</v>
      </c>
      <c r="AA55" s="10">
        <v>0</v>
      </c>
      <c r="AB55" s="10"/>
      <c r="AC55" s="10">
        <f>MROUND(Q55*G55,0)</f>
        <v>0</v>
      </c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92</v>
      </c>
      <c r="B56" s="1" t="s">
        <v>39</v>
      </c>
      <c r="C56" s="1">
        <v>698</v>
      </c>
      <c r="D56" s="1">
        <v>234</v>
      </c>
      <c r="E56" s="1">
        <v>559</v>
      </c>
      <c r="F56" s="1">
        <v>299</v>
      </c>
      <c r="G56" s="6">
        <v>0.4</v>
      </c>
      <c r="H56" s="1">
        <v>40</v>
      </c>
      <c r="I56" s="1" t="s">
        <v>33</v>
      </c>
      <c r="J56" s="1">
        <v>578</v>
      </c>
      <c r="K56" s="1">
        <f t="shared" si="16"/>
        <v>-19</v>
      </c>
      <c r="L56" s="1">
        <f t="shared" si="3"/>
        <v>343</v>
      </c>
      <c r="M56" s="1">
        <v>216</v>
      </c>
      <c r="N56" s="1">
        <v>377.56</v>
      </c>
      <c r="O56" s="1"/>
      <c r="P56" s="1">
        <f t="shared" si="4"/>
        <v>68.599999999999994</v>
      </c>
      <c r="Q56" s="5">
        <f t="shared" ref="Q56" si="21">11*P56-O56-N56-F56</f>
        <v>78.039999999999907</v>
      </c>
      <c r="R56" s="5"/>
      <c r="S56" s="1"/>
      <c r="T56" s="1">
        <f t="shared" si="5"/>
        <v>11</v>
      </c>
      <c r="U56" s="1">
        <f t="shared" si="6"/>
        <v>9.8623906705539355</v>
      </c>
      <c r="V56" s="1">
        <v>69.400000000000006</v>
      </c>
      <c r="W56" s="1">
        <v>59.2</v>
      </c>
      <c r="X56" s="1">
        <v>60.6</v>
      </c>
      <c r="Y56" s="1">
        <v>75.599999999999994</v>
      </c>
      <c r="Z56" s="1">
        <v>84.4</v>
      </c>
      <c r="AA56" s="1">
        <v>76.8</v>
      </c>
      <c r="AB56" s="1" t="s">
        <v>46</v>
      </c>
      <c r="AC56" s="1">
        <f t="shared" ref="AC56:AC58" si="22">ROUND(Q56*G56,0)</f>
        <v>31</v>
      </c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93</v>
      </c>
      <c r="B57" s="1" t="s">
        <v>32</v>
      </c>
      <c r="C57" s="1">
        <v>210.64400000000001</v>
      </c>
      <c r="D57" s="1">
        <v>172.48599999999999</v>
      </c>
      <c r="E57" s="1">
        <v>231.065</v>
      </c>
      <c r="F57" s="1">
        <v>120.703</v>
      </c>
      <c r="G57" s="6">
        <v>1</v>
      </c>
      <c r="H57" s="1">
        <v>50</v>
      </c>
      <c r="I57" s="1" t="s">
        <v>33</v>
      </c>
      <c r="J57" s="1">
        <v>241.7</v>
      </c>
      <c r="K57" s="1">
        <f t="shared" si="16"/>
        <v>-10.634999999999991</v>
      </c>
      <c r="L57" s="1">
        <f t="shared" si="3"/>
        <v>231.065</v>
      </c>
      <c r="M57" s="1"/>
      <c r="N57" s="1">
        <v>312.18392</v>
      </c>
      <c r="O57" s="1"/>
      <c r="P57" s="1">
        <f t="shared" si="4"/>
        <v>46.213000000000001</v>
      </c>
      <c r="Q57" s="5">
        <f>13*P57-O57-N57-F57</f>
        <v>167.88208</v>
      </c>
      <c r="R57" s="5"/>
      <c r="S57" s="1"/>
      <c r="T57" s="1">
        <f t="shared" si="5"/>
        <v>13</v>
      </c>
      <c r="U57" s="1">
        <f t="shared" si="6"/>
        <v>9.3672109579555549</v>
      </c>
      <c r="V57" s="1">
        <v>43.884799999999998</v>
      </c>
      <c r="W57" s="1">
        <v>29.177199999999999</v>
      </c>
      <c r="X57" s="1">
        <v>29.060400000000001</v>
      </c>
      <c r="Y57" s="1">
        <v>27.027799999999999</v>
      </c>
      <c r="Z57" s="1">
        <v>30.035</v>
      </c>
      <c r="AA57" s="1">
        <v>31.172799999999999</v>
      </c>
      <c r="AB57" s="1"/>
      <c r="AC57" s="1">
        <f t="shared" si="22"/>
        <v>168</v>
      </c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23" t="s">
        <v>94</v>
      </c>
      <c r="B58" s="23" t="s">
        <v>32</v>
      </c>
      <c r="C58" s="23">
        <v>472.02300000000002</v>
      </c>
      <c r="D58" s="23">
        <v>304.30500000000001</v>
      </c>
      <c r="E58" s="23">
        <v>508.07900000000001</v>
      </c>
      <c r="F58" s="23">
        <v>196.11600000000001</v>
      </c>
      <c r="G58" s="24">
        <v>1</v>
      </c>
      <c r="H58" s="23">
        <v>50</v>
      </c>
      <c r="I58" s="23" t="s">
        <v>33</v>
      </c>
      <c r="J58" s="23">
        <v>611.6</v>
      </c>
      <c r="K58" s="23">
        <f t="shared" si="16"/>
        <v>-103.52100000000002</v>
      </c>
      <c r="L58" s="23">
        <f t="shared" si="3"/>
        <v>508.07900000000001</v>
      </c>
      <c r="M58" s="23"/>
      <c r="N58" s="23">
        <v>476.07040000000001</v>
      </c>
      <c r="O58" s="23">
        <v>600</v>
      </c>
      <c r="P58" s="23">
        <f t="shared" si="4"/>
        <v>101.61580000000001</v>
      </c>
      <c r="Q58" s="5">
        <f>14*P58-O58-N58-F58</f>
        <v>150.43480000000002</v>
      </c>
      <c r="R58" s="25"/>
      <c r="S58" s="23"/>
      <c r="T58" s="23">
        <f t="shared" si="5"/>
        <v>14</v>
      </c>
      <c r="U58" s="23">
        <f t="shared" si="6"/>
        <v>12.519572743608769</v>
      </c>
      <c r="V58" s="23">
        <v>108.3018</v>
      </c>
      <c r="W58" s="23">
        <v>63.7502</v>
      </c>
      <c r="X58" s="23">
        <v>58.492400000000004</v>
      </c>
      <c r="Y58" s="23">
        <v>63.779200000000003</v>
      </c>
      <c r="Z58" s="23">
        <v>74.234399999999994</v>
      </c>
      <c r="AA58" s="23">
        <v>77.690200000000004</v>
      </c>
      <c r="AB58" s="23" t="s">
        <v>58</v>
      </c>
      <c r="AC58" s="23">
        <f t="shared" si="22"/>
        <v>150</v>
      </c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3" t="s">
        <v>95</v>
      </c>
      <c r="B59" s="13" t="s">
        <v>32</v>
      </c>
      <c r="C59" s="13"/>
      <c r="D59" s="13"/>
      <c r="E59" s="13"/>
      <c r="F59" s="13"/>
      <c r="G59" s="14">
        <v>0</v>
      </c>
      <c r="H59" s="13">
        <v>40</v>
      </c>
      <c r="I59" s="13" t="s">
        <v>33</v>
      </c>
      <c r="J59" s="13"/>
      <c r="K59" s="13">
        <f t="shared" si="16"/>
        <v>0</v>
      </c>
      <c r="L59" s="13">
        <f t="shared" si="3"/>
        <v>0</v>
      </c>
      <c r="M59" s="13"/>
      <c r="N59" s="13"/>
      <c r="O59" s="13"/>
      <c r="P59" s="13">
        <f t="shared" si="4"/>
        <v>0</v>
      </c>
      <c r="Q59" s="15"/>
      <c r="R59" s="15"/>
      <c r="S59" s="13"/>
      <c r="T59" s="13" t="e">
        <f t="shared" si="5"/>
        <v>#DIV/0!</v>
      </c>
      <c r="U59" s="13" t="e">
        <f t="shared" si="6"/>
        <v>#DIV/0!</v>
      </c>
      <c r="V59" s="13">
        <v>0</v>
      </c>
      <c r="W59" s="13">
        <v>0</v>
      </c>
      <c r="X59" s="13">
        <v>0</v>
      </c>
      <c r="Y59" s="13">
        <v>0</v>
      </c>
      <c r="Z59" s="13">
        <v>0</v>
      </c>
      <c r="AA59" s="13">
        <v>0</v>
      </c>
      <c r="AB59" s="13" t="s">
        <v>54</v>
      </c>
      <c r="AC59" s="13">
        <f>MROUND(Q59*G59,0)</f>
        <v>0</v>
      </c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96</v>
      </c>
      <c r="B60" s="1" t="s">
        <v>39</v>
      </c>
      <c r="C60" s="1">
        <v>232</v>
      </c>
      <c r="D60" s="1"/>
      <c r="E60" s="1">
        <v>132</v>
      </c>
      <c r="F60" s="1">
        <v>84</v>
      </c>
      <c r="G60" s="6">
        <v>0.45</v>
      </c>
      <c r="H60" s="1">
        <v>50</v>
      </c>
      <c r="I60" s="1" t="s">
        <v>33</v>
      </c>
      <c r="J60" s="1">
        <v>132</v>
      </c>
      <c r="K60" s="1">
        <f t="shared" si="16"/>
        <v>0</v>
      </c>
      <c r="L60" s="1">
        <f t="shared" si="3"/>
        <v>132</v>
      </c>
      <c r="M60" s="1"/>
      <c r="N60" s="1">
        <v>123</v>
      </c>
      <c r="O60" s="1"/>
      <c r="P60" s="1">
        <f t="shared" si="4"/>
        <v>26.4</v>
      </c>
      <c r="Q60" s="5">
        <f>13*P60-O60-N60-F60</f>
        <v>136.19999999999999</v>
      </c>
      <c r="R60" s="5"/>
      <c r="S60" s="1"/>
      <c r="T60" s="1">
        <f t="shared" si="5"/>
        <v>13</v>
      </c>
      <c r="U60" s="1">
        <f t="shared" si="6"/>
        <v>7.8409090909090917</v>
      </c>
      <c r="V60" s="1">
        <v>23.6</v>
      </c>
      <c r="W60" s="1">
        <v>18</v>
      </c>
      <c r="X60" s="1">
        <v>19.8</v>
      </c>
      <c r="Y60" s="1">
        <v>20</v>
      </c>
      <c r="Z60" s="1">
        <v>17.2</v>
      </c>
      <c r="AA60" s="1">
        <v>19.2</v>
      </c>
      <c r="AB60" s="1" t="s">
        <v>46</v>
      </c>
      <c r="AC60" s="1">
        <f>ROUND(Q60*G60,0)</f>
        <v>61</v>
      </c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0" t="s">
        <v>97</v>
      </c>
      <c r="B61" s="10" t="s">
        <v>39</v>
      </c>
      <c r="C61" s="10"/>
      <c r="D61" s="10">
        <v>300</v>
      </c>
      <c r="E61" s="10">
        <v>300</v>
      </c>
      <c r="F61" s="10"/>
      <c r="G61" s="11">
        <v>0</v>
      </c>
      <c r="H61" s="10" t="e">
        <v>#N/A</v>
      </c>
      <c r="I61" s="10" t="s">
        <v>40</v>
      </c>
      <c r="J61" s="10">
        <v>300</v>
      </c>
      <c r="K61" s="10">
        <f t="shared" si="16"/>
        <v>0</v>
      </c>
      <c r="L61" s="10">
        <f t="shared" si="3"/>
        <v>0</v>
      </c>
      <c r="M61" s="10">
        <v>300</v>
      </c>
      <c r="N61" s="10"/>
      <c r="O61" s="10"/>
      <c r="P61" s="10">
        <f t="shared" si="4"/>
        <v>0</v>
      </c>
      <c r="Q61" s="12"/>
      <c r="R61" s="12"/>
      <c r="S61" s="10"/>
      <c r="T61" s="10" t="e">
        <f t="shared" si="5"/>
        <v>#DIV/0!</v>
      </c>
      <c r="U61" s="10" t="e">
        <f t="shared" si="6"/>
        <v>#DIV/0!</v>
      </c>
      <c r="V61" s="10">
        <v>0</v>
      </c>
      <c r="W61" s="10">
        <v>0</v>
      </c>
      <c r="X61" s="10">
        <v>0</v>
      </c>
      <c r="Y61" s="10">
        <v>0</v>
      </c>
      <c r="Z61" s="10">
        <v>0</v>
      </c>
      <c r="AA61" s="10">
        <v>0</v>
      </c>
      <c r="AB61" s="10"/>
      <c r="AC61" s="10">
        <f>MROUND(Q61*G61,0)</f>
        <v>0</v>
      </c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3" t="s">
        <v>98</v>
      </c>
      <c r="B62" s="13" t="s">
        <v>32</v>
      </c>
      <c r="C62" s="13"/>
      <c r="D62" s="13"/>
      <c r="E62" s="13"/>
      <c r="F62" s="13"/>
      <c r="G62" s="14">
        <v>0</v>
      </c>
      <c r="H62" s="13">
        <v>40</v>
      </c>
      <c r="I62" s="13" t="s">
        <v>33</v>
      </c>
      <c r="J62" s="13"/>
      <c r="K62" s="13">
        <f t="shared" si="16"/>
        <v>0</v>
      </c>
      <c r="L62" s="13">
        <f t="shared" si="3"/>
        <v>0</v>
      </c>
      <c r="M62" s="13"/>
      <c r="N62" s="13"/>
      <c r="O62" s="13"/>
      <c r="P62" s="13">
        <f t="shared" si="4"/>
        <v>0</v>
      </c>
      <c r="Q62" s="15"/>
      <c r="R62" s="15"/>
      <c r="S62" s="13"/>
      <c r="T62" s="13" t="e">
        <f t="shared" si="5"/>
        <v>#DIV/0!</v>
      </c>
      <c r="U62" s="13" t="e">
        <f t="shared" si="6"/>
        <v>#DIV/0!</v>
      </c>
      <c r="V62" s="13">
        <v>0</v>
      </c>
      <c r="W62" s="13">
        <v>0</v>
      </c>
      <c r="X62" s="13">
        <v>0</v>
      </c>
      <c r="Y62" s="13">
        <v>0</v>
      </c>
      <c r="Z62" s="13">
        <v>0</v>
      </c>
      <c r="AA62" s="13">
        <v>0</v>
      </c>
      <c r="AB62" s="13" t="s">
        <v>54</v>
      </c>
      <c r="AC62" s="13">
        <f>MROUND(Q62*G62,0)</f>
        <v>0</v>
      </c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99</v>
      </c>
      <c r="B63" s="1" t="s">
        <v>39</v>
      </c>
      <c r="C63" s="1">
        <v>278</v>
      </c>
      <c r="D63" s="1"/>
      <c r="E63" s="1">
        <v>101</v>
      </c>
      <c r="F63" s="1">
        <v>141</v>
      </c>
      <c r="G63" s="6">
        <v>0.4</v>
      </c>
      <c r="H63" s="1">
        <v>40</v>
      </c>
      <c r="I63" s="1" t="s">
        <v>33</v>
      </c>
      <c r="J63" s="1">
        <v>120</v>
      </c>
      <c r="K63" s="1">
        <f t="shared" si="16"/>
        <v>-19</v>
      </c>
      <c r="L63" s="1">
        <f t="shared" si="3"/>
        <v>101</v>
      </c>
      <c r="M63" s="1"/>
      <c r="N63" s="1">
        <v>34.68</v>
      </c>
      <c r="O63" s="1"/>
      <c r="P63" s="1">
        <f t="shared" si="4"/>
        <v>20.2</v>
      </c>
      <c r="Q63" s="5">
        <f t="shared" ref="Q63:Q72" si="23">11*P63-O63-N63-F63</f>
        <v>46.519999999999982</v>
      </c>
      <c r="R63" s="5"/>
      <c r="S63" s="1"/>
      <c r="T63" s="1">
        <f t="shared" si="5"/>
        <v>11</v>
      </c>
      <c r="U63" s="1">
        <f t="shared" si="6"/>
        <v>8.6970297029702976</v>
      </c>
      <c r="V63" s="1">
        <v>19.2</v>
      </c>
      <c r="W63" s="1">
        <v>17.8</v>
      </c>
      <c r="X63" s="1">
        <v>21.6</v>
      </c>
      <c r="Y63" s="1">
        <v>27.6</v>
      </c>
      <c r="Z63" s="1">
        <v>26.2</v>
      </c>
      <c r="AA63" s="1">
        <v>17</v>
      </c>
      <c r="AB63" s="1"/>
      <c r="AC63" s="1">
        <f t="shared" ref="AC63:AC72" si="24">ROUND(Q63*G63,0)</f>
        <v>19</v>
      </c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100</v>
      </c>
      <c r="B64" s="1" t="s">
        <v>39</v>
      </c>
      <c r="C64" s="1">
        <v>214</v>
      </c>
      <c r="D64" s="1"/>
      <c r="E64" s="1">
        <v>82</v>
      </c>
      <c r="F64" s="1">
        <v>100</v>
      </c>
      <c r="G64" s="6">
        <v>0.4</v>
      </c>
      <c r="H64" s="1">
        <v>40</v>
      </c>
      <c r="I64" s="1" t="s">
        <v>33</v>
      </c>
      <c r="J64" s="1">
        <v>100</v>
      </c>
      <c r="K64" s="1">
        <f t="shared" si="16"/>
        <v>-18</v>
      </c>
      <c r="L64" s="1">
        <f t="shared" si="3"/>
        <v>82</v>
      </c>
      <c r="M64" s="1"/>
      <c r="N64" s="1">
        <v>78.44</v>
      </c>
      <c r="O64" s="1"/>
      <c r="P64" s="1">
        <f t="shared" si="4"/>
        <v>16.399999999999999</v>
      </c>
      <c r="Q64" s="5">
        <v>10</v>
      </c>
      <c r="R64" s="5"/>
      <c r="S64" s="1"/>
      <c r="T64" s="1">
        <f t="shared" si="5"/>
        <v>11.490243902439024</v>
      </c>
      <c r="U64" s="1">
        <f t="shared" si="6"/>
        <v>10.880487804878049</v>
      </c>
      <c r="V64" s="1">
        <v>18.600000000000001</v>
      </c>
      <c r="W64" s="1">
        <v>12</v>
      </c>
      <c r="X64" s="1">
        <v>15.8</v>
      </c>
      <c r="Y64" s="1">
        <v>22.6</v>
      </c>
      <c r="Z64" s="1">
        <v>19.8</v>
      </c>
      <c r="AA64" s="1">
        <v>15.4</v>
      </c>
      <c r="AB64" s="1"/>
      <c r="AC64" s="1">
        <f t="shared" si="24"/>
        <v>4</v>
      </c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101</v>
      </c>
      <c r="B65" s="1" t="s">
        <v>32</v>
      </c>
      <c r="C65" s="1">
        <v>273.07100000000003</v>
      </c>
      <c r="D65" s="1">
        <v>183.72900000000001</v>
      </c>
      <c r="E65" s="1">
        <v>181.40100000000001</v>
      </c>
      <c r="F65" s="1">
        <v>241.321</v>
      </c>
      <c r="G65" s="6">
        <v>1</v>
      </c>
      <c r="H65" s="1">
        <v>50</v>
      </c>
      <c r="I65" s="1" t="s">
        <v>33</v>
      </c>
      <c r="J65" s="1">
        <v>172.4</v>
      </c>
      <c r="K65" s="1">
        <f t="shared" si="16"/>
        <v>9.0010000000000048</v>
      </c>
      <c r="L65" s="1">
        <f t="shared" si="3"/>
        <v>181.40100000000001</v>
      </c>
      <c r="M65" s="1"/>
      <c r="N65" s="1">
        <v>101.07652</v>
      </c>
      <c r="O65" s="1"/>
      <c r="P65" s="1">
        <f t="shared" si="4"/>
        <v>36.280200000000001</v>
      </c>
      <c r="Q65" s="5">
        <f>13*P65-O65-N65-F65</f>
        <v>129.24508</v>
      </c>
      <c r="R65" s="5"/>
      <c r="S65" s="1"/>
      <c r="T65" s="1">
        <f t="shared" si="5"/>
        <v>13</v>
      </c>
      <c r="U65" s="1">
        <f t="shared" si="6"/>
        <v>9.437586341861401</v>
      </c>
      <c r="V65" s="1">
        <v>34.8688</v>
      </c>
      <c r="W65" s="1">
        <v>36.186199999999999</v>
      </c>
      <c r="X65" s="1">
        <v>37.315800000000003</v>
      </c>
      <c r="Y65" s="1">
        <v>35.903799999999997</v>
      </c>
      <c r="Z65" s="1">
        <v>36.324399999999997</v>
      </c>
      <c r="AA65" s="1">
        <v>42.151400000000002</v>
      </c>
      <c r="AB65" s="1"/>
      <c r="AC65" s="1">
        <f t="shared" si="24"/>
        <v>129</v>
      </c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23" t="s">
        <v>102</v>
      </c>
      <c r="B66" s="23" t="s">
        <v>32</v>
      </c>
      <c r="C66" s="23">
        <v>283.63400000000001</v>
      </c>
      <c r="D66" s="23">
        <v>213.16499999999999</v>
      </c>
      <c r="E66" s="23">
        <v>330.49299999999999</v>
      </c>
      <c r="F66" s="23">
        <v>130.26900000000001</v>
      </c>
      <c r="G66" s="24">
        <v>1</v>
      </c>
      <c r="H66" s="23">
        <v>50</v>
      </c>
      <c r="I66" s="23" t="s">
        <v>33</v>
      </c>
      <c r="J66" s="23">
        <v>317.10000000000002</v>
      </c>
      <c r="K66" s="23">
        <f t="shared" si="16"/>
        <v>13.392999999999972</v>
      </c>
      <c r="L66" s="23">
        <f t="shared" si="3"/>
        <v>330.49299999999999</v>
      </c>
      <c r="M66" s="23"/>
      <c r="N66" s="23">
        <v>285.34679999999997</v>
      </c>
      <c r="O66" s="23">
        <v>200</v>
      </c>
      <c r="P66" s="23">
        <f t="shared" si="4"/>
        <v>66.098600000000005</v>
      </c>
      <c r="Q66" s="5">
        <f>14*P66-O66-N66-F66</f>
        <v>309.76460000000003</v>
      </c>
      <c r="R66" s="25"/>
      <c r="S66" s="23"/>
      <c r="T66" s="23">
        <f t="shared" si="5"/>
        <v>14</v>
      </c>
      <c r="U66" s="23">
        <f t="shared" si="6"/>
        <v>9.3135981700066264</v>
      </c>
      <c r="V66" s="23">
        <v>56.652999999999999</v>
      </c>
      <c r="W66" s="23">
        <v>40.036799999999999</v>
      </c>
      <c r="X66" s="23">
        <v>45.417200000000001</v>
      </c>
      <c r="Y66" s="23">
        <v>38.9696</v>
      </c>
      <c r="Z66" s="23">
        <v>37.557200000000002</v>
      </c>
      <c r="AA66" s="23">
        <v>47.394399999999997</v>
      </c>
      <c r="AB66" s="23" t="s">
        <v>58</v>
      </c>
      <c r="AC66" s="23">
        <f t="shared" si="24"/>
        <v>310</v>
      </c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103</v>
      </c>
      <c r="B67" s="1" t="s">
        <v>32</v>
      </c>
      <c r="C67" s="1">
        <v>82.814999999999998</v>
      </c>
      <c r="D67" s="1"/>
      <c r="E67" s="1">
        <v>39.158000000000001</v>
      </c>
      <c r="F67" s="1">
        <v>35.401000000000003</v>
      </c>
      <c r="G67" s="6">
        <v>1</v>
      </c>
      <c r="H67" s="1">
        <v>50</v>
      </c>
      <c r="I67" s="1" t="s">
        <v>33</v>
      </c>
      <c r="J67" s="1">
        <v>39</v>
      </c>
      <c r="K67" s="1">
        <f t="shared" si="16"/>
        <v>0.15800000000000125</v>
      </c>
      <c r="L67" s="1">
        <f t="shared" si="3"/>
        <v>39.158000000000001</v>
      </c>
      <c r="M67" s="1"/>
      <c r="N67" s="1">
        <v>23.798839999999998</v>
      </c>
      <c r="O67" s="1"/>
      <c r="P67" s="1">
        <f t="shared" si="4"/>
        <v>7.8315999999999999</v>
      </c>
      <c r="Q67" s="5">
        <f t="shared" ref="Q67:Q68" si="25">13*P67-O67-N67-F67</f>
        <v>42.610959999999999</v>
      </c>
      <c r="R67" s="5"/>
      <c r="S67" s="1"/>
      <c r="T67" s="1">
        <f t="shared" si="5"/>
        <v>13</v>
      </c>
      <c r="U67" s="1">
        <f t="shared" si="6"/>
        <v>7.5590990346800142</v>
      </c>
      <c r="V67" s="1">
        <v>6.7396000000000003</v>
      </c>
      <c r="W67" s="1">
        <v>5.1867999999999999</v>
      </c>
      <c r="X67" s="1">
        <v>5.6104000000000003</v>
      </c>
      <c r="Y67" s="1">
        <v>8.9925999999999995</v>
      </c>
      <c r="Z67" s="1">
        <v>9.5326000000000004</v>
      </c>
      <c r="AA67" s="1">
        <v>8.1809999999999992</v>
      </c>
      <c r="AB67" s="1"/>
      <c r="AC67" s="1">
        <f t="shared" si="24"/>
        <v>43</v>
      </c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104</v>
      </c>
      <c r="B68" s="1" t="s">
        <v>39</v>
      </c>
      <c r="C68" s="1">
        <v>175.92</v>
      </c>
      <c r="D68" s="1">
        <v>119.08</v>
      </c>
      <c r="E68" s="1">
        <v>166</v>
      </c>
      <c r="F68" s="1">
        <v>101</v>
      </c>
      <c r="G68" s="6">
        <v>0.4</v>
      </c>
      <c r="H68" s="1">
        <v>50</v>
      </c>
      <c r="I68" s="1" t="s">
        <v>33</v>
      </c>
      <c r="J68" s="1">
        <v>167</v>
      </c>
      <c r="K68" s="1">
        <f t="shared" si="16"/>
        <v>-1</v>
      </c>
      <c r="L68" s="1">
        <f t="shared" si="3"/>
        <v>166</v>
      </c>
      <c r="M68" s="1"/>
      <c r="N68" s="1">
        <v>161.36000000000001</v>
      </c>
      <c r="O68" s="1"/>
      <c r="P68" s="1">
        <f t="shared" si="4"/>
        <v>33.200000000000003</v>
      </c>
      <c r="Q68" s="5">
        <f t="shared" si="25"/>
        <v>169.24</v>
      </c>
      <c r="R68" s="5"/>
      <c r="S68" s="1"/>
      <c r="T68" s="1">
        <f t="shared" si="5"/>
        <v>13</v>
      </c>
      <c r="U68" s="1">
        <f t="shared" si="6"/>
        <v>7.9024096385542162</v>
      </c>
      <c r="V68" s="1">
        <v>29.6</v>
      </c>
      <c r="W68" s="1">
        <v>21.6</v>
      </c>
      <c r="X68" s="1">
        <v>20.8</v>
      </c>
      <c r="Y68" s="1">
        <v>22.8</v>
      </c>
      <c r="Z68" s="1">
        <v>20.8</v>
      </c>
      <c r="AA68" s="1">
        <v>26.163599999999999</v>
      </c>
      <c r="AB68" s="1"/>
      <c r="AC68" s="1">
        <f t="shared" si="24"/>
        <v>68</v>
      </c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105</v>
      </c>
      <c r="B69" s="1" t="s">
        <v>39</v>
      </c>
      <c r="C69" s="1">
        <v>966</v>
      </c>
      <c r="D69" s="1">
        <v>540</v>
      </c>
      <c r="E69" s="1">
        <v>621</v>
      </c>
      <c r="F69" s="1">
        <v>743</v>
      </c>
      <c r="G69" s="6">
        <v>0.4</v>
      </c>
      <c r="H69" s="1">
        <v>40</v>
      </c>
      <c r="I69" s="1" t="s">
        <v>33</v>
      </c>
      <c r="J69" s="1">
        <v>648</v>
      </c>
      <c r="K69" s="1">
        <f t="shared" si="16"/>
        <v>-27</v>
      </c>
      <c r="L69" s="1">
        <f t="shared" si="3"/>
        <v>621</v>
      </c>
      <c r="M69" s="1"/>
      <c r="N69" s="1">
        <v>214.64</v>
      </c>
      <c r="O69" s="1">
        <v>200</v>
      </c>
      <c r="P69" s="1">
        <f t="shared" si="4"/>
        <v>124.2</v>
      </c>
      <c r="Q69" s="5">
        <f t="shared" si="23"/>
        <v>208.56000000000006</v>
      </c>
      <c r="R69" s="5"/>
      <c r="S69" s="1"/>
      <c r="T69" s="1">
        <f t="shared" si="5"/>
        <v>10.999999999999998</v>
      </c>
      <c r="U69" s="1">
        <f t="shared" si="6"/>
        <v>9.3207729468599023</v>
      </c>
      <c r="V69" s="1">
        <v>123.6</v>
      </c>
      <c r="W69" s="1">
        <v>124.2</v>
      </c>
      <c r="X69" s="1">
        <v>116.6</v>
      </c>
      <c r="Y69" s="1">
        <v>133.6</v>
      </c>
      <c r="Z69" s="1">
        <v>137.19999999999999</v>
      </c>
      <c r="AA69" s="1">
        <v>124.4</v>
      </c>
      <c r="AB69" s="1"/>
      <c r="AC69" s="1">
        <f t="shared" si="24"/>
        <v>83</v>
      </c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106</v>
      </c>
      <c r="B70" s="1" t="s">
        <v>39</v>
      </c>
      <c r="C70" s="1">
        <v>825</v>
      </c>
      <c r="D70" s="1">
        <v>432</v>
      </c>
      <c r="E70" s="1">
        <v>610</v>
      </c>
      <c r="F70" s="1">
        <v>527</v>
      </c>
      <c r="G70" s="6">
        <v>0.4</v>
      </c>
      <c r="H70" s="1">
        <v>40</v>
      </c>
      <c r="I70" s="1" t="s">
        <v>33</v>
      </c>
      <c r="J70" s="1">
        <v>627</v>
      </c>
      <c r="K70" s="1">
        <f t="shared" ref="K70:K101" si="26">E70-J70</f>
        <v>-17</v>
      </c>
      <c r="L70" s="1">
        <f t="shared" si="3"/>
        <v>610</v>
      </c>
      <c r="M70" s="1"/>
      <c r="N70" s="1">
        <v>484.72</v>
      </c>
      <c r="O70" s="1">
        <v>200</v>
      </c>
      <c r="P70" s="1">
        <f t="shared" si="4"/>
        <v>122</v>
      </c>
      <c r="Q70" s="5">
        <f t="shared" si="23"/>
        <v>130.27999999999997</v>
      </c>
      <c r="R70" s="5"/>
      <c r="S70" s="1"/>
      <c r="T70" s="1">
        <f t="shared" si="5"/>
        <v>11</v>
      </c>
      <c r="U70" s="1">
        <f t="shared" si="6"/>
        <v>9.9321311475409839</v>
      </c>
      <c r="V70" s="1">
        <v>124.8</v>
      </c>
      <c r="W70" s="1">
        <v>103.6</v>
      </c>
      <c r="X70" s="1">
        <v>98</v>
      </c>
      <c r="Y70" s="1">
        <v>113.6</v>
      </c>
      <c r="Z70" s="1">
        <v>114</v>
      </c>
      <c r="AA70" s="1">
        <v>99.6</v>
      </c>
      <c r="AB70" s="1"/>
      <c r="AC70" s="1">
        <f t="shared" si="24"/>
        <v>52</v>
      </c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107</v>
      </c>
      <c r="B71" s="1" t="s">
        <v>32</v>
      </c>
      <c r="C71" s="1">
        <v>223.649</v>
      </c>
      <c r="D71" s="1">
        <v>42.829000000000001</v>
      </c>
      <c r="E71" s="1">
        <v>235.62100000000001</v>
      </c>
      <c r="F71" s="1">
        <v>14.632</v>
      </c>
      <c r="G71" s="6">
        <v>1</v>
      </c>
      <c r="H71" s="1">
        <v>40</v>
      </c>
      <c r="I71" s="1" t="s">
        <v>33</v>
      </c>
      <c r="J71" s="1">
        <v>309.5</v>
      </c>
      <c r="K71" s="1">
        <f t="shared" si="26"/>
        <v>-73.878999999999991</v>
      </c>
      <c r="L71" s="1">
        <f t="shared" ref="L71:L117" si="27">E71-M71</f>
        <v>235.62100000000001</v>
      </c>
      <c r="M71" s="1"/>
      <c r="N71" s="1">
        <v>391.64319999999998</v>
      </c>
      <c r="O71" s="1"/>
      <c r="P71" s="1">
        <f t="shared" ref="P71:P117" si="28">L71/5</f>
        <v>47.124200000000002</v>
      </c>
      <c r="Q71" s="5">
        <f t="shared" si="23"/>
        <v>112.09100000000007</v>
      </c>
      <c r="R71" s="5"/>
      <c r="S71" s="1"/>
      <c r="T71" s="1">
        <f t="shared" ref="T71:T117" si="29">(F71+N71+O71+Q71)/P71</f>
        <v>11</v>
      </c>
      <c r="U71" s="1">
        <f t="shared" ref="U71:U117" si="30">(F71+N71+O71)/P71</f>
        <v>8.6213707606707377</v>
      </c>
      <c r="V71" s="1">
        <v>50.205399999999997</v>
      </c>
      <c r="W71" s="1">
        <v>19.911999999999999</v>
      </c>
      <c r="X71" s="1">
        <v>20.545999999999999</v>
      </c>
      <c r="Y71" s="1">
        <v>27.156199999999998</v>
      </c>
      <c r="Z71" s="1">
        <v>24.7576</v>
      </c>
      <c r="AA71" s="1">
        <v>23.6402</v>
      </c>
      <c r="AB71" s="1"/>
      <c r="AC71" s="1">
        <f t="shared" si="24"/>
        <v>112</v>
      </c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108</v>
      </c>
      <c r="B72" s="1" t="s">
        <v>32</v>
      </c>
      <c r="C72" s="1">
        <v>89.161000000000001</v>
      </c>
      <c r="D72" s="1">
        <v>73.144999999999996</v>
      </c>
      <c r="E72" s="1">
        <v>131.64500000000001</v>
      </c>
      <c r="F72" s="1">
        <v>20.943999999999999</v>
      </c>
      <c r="G72" s="6">
        <v>1</v>
      </c>
      <c r="H72" s="1">
        <v>40</v>
      </c>
      <c r="I72" s="1" t="s">
        <v>33</v>
      </c>
      <c r="J72" s="1">
        <v>132</v>
      </c>
      <c r="K72" s="1">
        <f t="shared" si="26"/>
        <v>-0.35499999999998977</v>
      </c>
      <c r="L72" s="1">
        <f t="shared" si="27"/>
        <v>131.64500000000001</v>
      </c>
      <c r="M72" s="1"/>
      <c r="N72" s="1">
        <v>208.5136</v>
      </c>
      <c r="O72" s="1"/>
      <c r="P72" s="1">
        <f t="shared" si="28"/>
        <v>26.329000000000001</v>
      </c>
      <c r="Q72" s="5">
        <f t="shared" si="23"/>
        <v>60.161400000000029</v>
      </c>
      <c r="R72" s="5"/>
      <c r="S72" s="1"/>
      <c r="T72" s="1">
        <f t="shared" si="29"/>
        <v>11</v>
      </c>
      <c r="U72" s="1">
        <f t="shared" si="30"/>
        <v>8.7150138630407525</v>
      </c>
      <c r="V72" s="1">
        <v>23.606000000000002</v>
      </c>
      <c r="W72" s="1">
        <v>12.644399999999999</v>
      </c>
      <c r="X72" s="1">
        <v>12.7392</v>
      </c>
      <c r="Y72" s="1">
        <v>12.3904</v>
      </c>
      <c r="Z72" s="1">
        <v>12.141400000000001</v>
      </c>
      <c r="AA72" s="1">
        <v>13.9682</v>
      </c>
      <c r="AB72" s="1"/>
      <c r="AC72" s="1">
        <f t="shared" si="24"/>
        <v>60</v>
      </c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3" t="s">
        <v>109</v>
      </c>
      <c r="B73" s="13" t="s">
        <v>32</v>
      </c>
      <c r="C73" s="13"/>
      <c r="D73" s="13"/>
      <c r="E73" s="13"/>
      <c r="F73" s="13"/>
      <c r="G73" s="14">
        <v>0</v>
      </c>
      <c r="H73" s="13">
        <v>40</v>
      </c>
      <c r="I73" s="13" t="s">
        <v>33</v>
      </c>
      <c r="J73" s="13"/>
      <c r="K73" s="13">
        <f t="shared" si="26"/>
        <v>0</v>
      </c>
      <c r="L73" s="13">
        <f t="shared" si="27"/>
        <v>0</v>
      </c>
      <c r="M73" s="13"/>
      <c r="N73" s="13"/>
      <c r="O73" s="13"/>
      <c r="P73" s="13">
        <f t="shared" si="28"/>
        <v>0</v>
      </c>
      <c r="Q73" s="15"/>
      <c r="R73" s="15"/>
      <c r="S73" s="13"/>
      <c r="T73" s="13" t="e">
        <f t="shared" si="29"/>
        <v>#DIV/0!</v>
      </c>
      <c r="U73" s="13" t="e">
        <f t="shared" si="30"/>
        <v>#DIV/0!</v>
      </c>
      <c r="V73" s="13">
        <v>0</v>
      </c>
      <c r="W73" s="13">
        <v>0</v>
      </c>
      <c r="X73" s="13">
        <v>0</v>
      </c>
      <c r="Y73" s="13">
        <v>0</v>
      </c>
      <c r="Z73" s="13">
        <v>0</v>
      </c>
      <c r="AA73" s="13">
        <v>0</v>
      </c>
      <c r="AB73" s="13" t="s">
        <v>54</v>
      </c>
      <c r="AC73" s="13">
        <f>MROUND(Q73*G73,0)</f>
        <v>0</v>
      </c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0" t="s">
        <v>110</v>
      </c>
      <c r="B74" s="10" t="s">
        <v>39</v>
      </c>
      <c r="C74" s="10"/>
      <c r="D74" s="10">
        <v>60</v>
      </c>
      <c r="E74" s="10">
        <v>60</v>
      </c>
      <c r="F74" s="10"/>
      <c r="G74" s="11">
        <v>0</v>
      </c>
      <c r="H74" s="10" t="e">
        <v>#N/A</v>
      </c>
      <c r="I74" s="10" t="s">
        <v>40</v>
      </c>
      <c r="J74" s="10">
        <v>60</v>
      </c>
      <c r="K74" s="10">
        <f t="shared" si="26"/>
        <v>0</v>
      </c>
      <c r="L74" s="10">
        <f t="shared" si="27"/>
        <v>0</v>
      </c>
      <c r="M74" s="10">
        <v>60</v>
      </c>
      <c r="N74" s="10"/>
      <c r="O74" s="10"/>
      <c r="P74" s="10">
        <f t="shared" si="28"/>
        <v>0</v>
      </c>
      <c r="Q74" s="12"/>
      <c r="R74" s="12"/>
      <c r="S74" s="10"/>
      <c r="T74" s="10" t="e">
        <f t="shared" si="29"/>
        <v>#DIV/0!</v>
      </c>
      <c r="U74" s="10" t="e">
        <f t="shared" si="30"/>
        <v>#DIV/0!</v>
      </c>
      <c r="V74" s="10">
        <v>0</v>
      </c>
      <c r="W74" s="10">
        <v>0</v>
      </c>
      <c r="X74" s="10">
        <v>0</v>
      </c>
      <c r="Y74" s="10">
        <v>0</v>
      </c>
      <c r="Z74" s="10">
        <v>0</v>
      </c>
      <c r="AA74" s="10">
        <v>0</v>
      </c>
      <c r="AB74" s="10"/>
      <c r="AC74" s="10">
        <f>MROUND(Q74*G74,0)</f>
        <v>0</v>
      </c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0" t="s">
        <v>111</v>
      </c>
      <c r="B75" s="10" t="s">
        <v>39</v>
      </c>
      <c r="C75" s="10"/>
      <c r="D75" s="10">
        <v>96</v>
      </c>
      <c r="E75" s="10">
        <v>96</v>
      </c>
      <c r="F75" s="10"/>
      <c r="G75" s="11">
        <v>0</v>
      </c>
      <c r="H75" s="10" t="e">
        <v>#N/A</v>
      </c>
      <c r="I75" s="10" t="s">
        <v>40</v>
      </c>
      <c r="J75" s="10">
        <v>99</v>
      </c>
      <c r="K75" s="10">
        <f t="shared" si="26"/>
        <v>-3</v>
      </c>
      <c r="L75" s="10">
        <f t="shared" si="27"/>
        <v>0</v>
      </c>
      <c r="M75" s="10">
        <v>96</v>
      </c>
      <c r="N75" s="10"/>
      <c r="O75" s="10"/>
      <c r="P75" s="10">
        <f t="shared" si="28"/>
        <v>0</v>
      </c>
      <c r="Q75" s="12"/>
      <c r="R75" s="12"/>
      <c r="S75" s="10"/>
      <c r="T75" s="10" t="e">
        <f t="shared" si="29"/>
        <v>#DIV/0!</v>
      </c>
      <c r="U75" s="10" t="e">
        <f t="shared" si="30"/>
        <v>#DIV/0!</v>
      </c>
      <c r="V75" s="10">
        <v>0</v>
      </c>
      <c r="W75" s="10">
        <v>0</v>
      </c>
      <c r="X75" s="10">
        <v>0</v>
      </c>
      <c r="Y75" s="10">
        <v>0</v>
      </c>
      <c r="Z75" s="10">
        <v>0</v>
      </c>
      <c r="AA75" s="10">
        <v>0</v>
      </c>
      <c r="AB75" s="10"/>
      <c r="AC75" s="10">
        <f>MROUND(Q75*G75,0)</f>
        <v>0</v>
      </c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0" t="s">
        <v>112</v>
      </c>
      <c r="B76" s="10" t="s">
        <v>39</v>
      </c>
      <c r="C76" s="10"/>
      <c r="D76" s="10">
        <v>90</v>
      </c>
      <c r="E76" s="10">
        <v>90</v>
      </c>
      <c r="F76" s="10"/>
      <c r="G76" s="11">
        <v>0</v>
      </c>
      <c r="H76" s="10" t="e">
        <v>#N/A</v>
      </c>
      <c r="I76" s="10" t="s">
        <v>40</v>
      </c>
      <c r="J76" s="10">
        <v>90</v>
      </c>
      <c r="K76" s="10">
        <f t="shared" si="26"/>
        <v>0</v>
      </c>
      <c r="L76" s="10">
        <f t="shared" si="27"/>
        <v>0</v>
      </c>
      <c r="M76" s="10">
        <v>90</v>
      </c>
      <c r="N76" s="10"/>
      <c r="O76" s="10"/>
      <c r="P76" s="10">
        <f t="shared" si="28"/>
        <v>0</v>
      </c>
      <c r="Q76" s="12"/>
      <c r="R76" s="12"/>
      <c r="S76" s="10"/>
      <c r="T76" s="10" t="e">
        <f t="shared" si="29"/>
        <v>#DIV/0!</v>
      </c>
      <c r="U76" s="10" t="e">
        <f t="shared" si="30"/>
        <v>#DIV/0!</v>
      </c>
      <c r="V76" s="10">
        <v>0</v>
      </c>
      <c r="W76" s="10">
        <v>0</v>
      </c>
      <c r="X76" s="10">
        <v>0</v>
      </c>
      <c r="Y76" s="10">
        <v>0</v>
      </c>
      <c r="Z76" s="10">
        <v>0</v>
      </c>
      <c r="AA76" s="10">
        <v>0</v>
      </c>
      <c r="AB76" s="10"/>
      <c r="AC76" s="10">
        <f>MROUND(Q76*G76,0)</f>
        <v>0</v>
      </c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 t="s">
        <v>113</v>
      </c>
      <c r="B77" s="1" t="s">
        <v>32</v>
      </c>
      <c r="C77" s="1">
        <v>153.83799999999999</v>
      </c>
      <c r="D77" s="1">
        <v>64.974000000000004</v>
      </c>
      <c r="E77" s="1">
        <v>84.805000000000007</v>
      </c>
      <c r="F77" s="1">
        <v>103.063</v>
      </c>
      <c r="G77" s="6">
        <v>1</v>
      </c>
      <c r="H77" s="1">
        <v>30</v>
      </c>
      <c r="I77" s="1" t="s">
        <v>33</v>
      </c>
      <c r="J77" s="1">
        <v>98.4</v>
      </c>
      <c r="K77" s="1">
        <f t="shared" si="26"/>
        <v>-13.594999999999999</v>
      </c>
      <c r="L77" s="1">
        <f t="shared" si="27"/>
        <v>84.805000000000007</v>
      </c>
      <c r="M77" s="1"/>
      <c r="N77" s="1">
        <v>67.178359999999998</v>
      </c>
      <c r="O77" s="1"/>
      <c r="P77" s="1">
        <f t="shared" si="28"/>
        <v>16.961000000000002</v>
      </c>
      <c r="Q77" s="5">
        <f t="shared" ref="Q77" si="31">11*P77-O77-N77-F77</f>
        <v>16.329640000000026</v>
      </c>
      <c r="R77" s="5"/>
      <c r="S77" s="1"/>
      <c r="T77" s="1">
        <f t="shared" si="29"/>
        <v>11</v>
      </c>
      <c r="U77" s="1">
        <f t="shared" si="30"/>
        <v>10.03722422027003</v>
      </c>
      <c r="V77" s="1">
        <v>16.840399999999999</v>
      </c>
      <c r="W77" s="1">
        <v>16.023800000000001</v>
      </c>
      <c r="X77" s="1">
        <v>15.740399999999999</v>
      </c>
      <c r="Y77" s="1">
        <v>16.564</v>
      </c>
      <c r="Z77" s="1">
        <v>14.7224</v>
      </c>
      <c r="AA77" s="1">
        <v>16.655200000000001</v>
      </c>
      <c r="AB77" s="1"/>
      <c r="AC77" s="1">
        <f t="shared" ref="AC77:AC78" si="32">ROUND(Q77*G77,0)</f>
        <v>16</v>
      </c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 t="s">
        <v>114</v>
      </c>
      <c r="B78" s="1" t="s">
        <v>39</v>
      </c>
      <c r="C78" s="1">
        <v>150</v>
      </c>
      <c r="D78" s="1"/>
      <c r="E78" s="1">
        <v>36</v>
      </c>
      <c r="F78" s="1">
        <v>114</v>
      </c>
      <c r="G78" s="6">
        <v>0.6</v>
      </c>
      <c r="H78" s="1">
        <v>60</v>
      </c>
      <c r="I78" s="1" t="s">
        <v>33</v>
      </c>
      <c r="J78" s="1">
        <v>36</v>
      </c>
      <c r="K78" s="1">
        <f t="shared" si="26"/>
        <v>0</v>
      </c>
      <c r="L78" s="1">
        <f t="shared" si="27"/>
        <v>36</v>
      </c>
      <c r="M78" s="1"/>
      <c r="N78" s="1">
        <v>0</v>
      </c>
      <c r="O78" s="1"/>
      <c r="P78" s="1">
        <f t="shared" si="28"/>
        <v>7.2</v>
      </c>
      <c r="Q78" s="5"/>
      <c r="R78" s="5"/>
      <c r="S78" s="1"/>
      <c r="T78" s="1">
        <f t="shared" si="29"/>
        <v>15.833333333333332</v>
      </c>
      <c r="U78" s="1">
        <f t="shared" si="30"/>
        <v>15.833333333333332</v>
      </c>
      <c r="V78" s="1">
        <v>7.2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 s="1" t="s">
        <v>56</v>
      </c>
      <c r="AC78" s="1">
        <f t="shared" si="32"/>
        <v>0</v>
      </c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0" t="s">
        <v>115</v>
      </c>
      <c r="B79" s="10" t="s">
        <v>39</v>
      </c>
      <c r="C79" s="10"/>
      <c r="D79" s="10">
        <v>450</v>
      </c>
      <c r="E79" s="10">
        <v>450</v>
      </c>
      <c r="F79" s="10"/>
      <c r="G79" s="11">
        <v>0</v>
      </c>
      <c r="H79" s="10" t="e">
        <v>#N/A</v>
      </c>
      <c r="I79" s="10" t="s">
        <v>40</v>
      </c>
      <c r="J79" s="10">
        <v>450</v>
      </c>
      <c r="K79" s="10">
        <f t="shared" si="26"/>
        <v>0</v>
      </c>
      <c r="L79" s="10">
        <f t="shared" si="27"/>
        <v>0</v>
      </c>
      <c r="M79" s="10">
        <v>450</v>
      </c>
      <c r="N79" s="10"/>
      <c r="O79" s="10"/>
      <c r="P79" s="10">
        <f t="shared" si="28"/>
        <v>0</v>
      </c>
      <c r="Q79" s="12"/>
      <c r="R79" s="12"/>
      <c r="S79" s="10"/>
      <c r="T79" s="10" t="e">
        <f t="shared" si="29"/>
        <v>#DIV/0!</v>
      </c>
      <c r="U79" s="10" t="e">
        <f t="shared" si="30"/>
        <v>#DIV/0!</v>
      </c>
      <c r="V79" s="10">
        <v>0</v>
      </c>
      <c r="W79" s="10">
        <v>0</v>
      </c>
      <c r="X79" s="10">
        <v>0</v>
      </c>
      <c r="Y79" s="10">
        <v>0</v>
      </c>
      <c r="Z79" s="10">
        <v>0</v>
      </c>
      <c r="AA79" s="10">
        <v>0</v>
      </c>
      <c r="AB79" s="10"/>
      <c r="AC79" s="10">
        <f>MROUND(Q79*G79,0)</f>
        <v>0</v>
      </c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0" t="s">
        <v>116</v>
      </c>
      <c r="B80" s="10" t="s">
        <v>39</v>
      </c>
      <c r="C80" s="10"/>
      <c r="D80" s="10">
        <v>208</v>
      </c>
      <c r="E80" s="10">
        <v>208</v>
      </c>
      <c r="F80" s="10"/>
      <c r="G80" s="11">
        <v>0</v>
      </c>
      <c r="H80" s="10" t="e">
        <v>#N/A</v>
      </c>
      <c r="I80" s="10" t="s">
        <v>40</v>
      </c>
      <c r="J80" s="10">
        <v>208</v>
      </c>
      <c r="K80" s="10">
        <f t="shared" si="26"/>
        <v>0</v>
      </c>
      <c r="L80" s="10">
        <f t="shared" si="27"/>
        <v>0</v>
      </c>
      <c r="M80" s="10">
        <v>208</v>
      </c>
      <c r="N80" s="10"/>
      <c r="O80" s="10"/>
      <c r="P80" s="10">
        <f t="shared" si="28"/>
        <v>0</v>
      </c>
      <c r="Q80" s="12"/>
      <c r="R80" s="12"/>
      <c r="S80" s="10"/>
      <c r="T80" s="10" t="e">
        <f t="shared" si="29"/>
        <v>#DIV/0!</v>
      </c>
      <c r="U80" s="10" t="e">
        <f t="shared" si="30"/>
        <v>#DIV/0!</v>
      </c>
      <c r="V80" s="10">
        <v>0</v>
      </c>
      <c r="W80" s="10">
        <v>0</v>
      </c>
      <c r="X80" s="10">
        <v>0</v>
      </c>
      <c r="Y80" s="10">
        <v>0</v>
      </c>
      <c r="Z80" s="10">
        <v>0</v>
      </c>
      <c r="AA80" s="10">
        <v>0</v>
      </c>
      <c r="AB80" s="10"/>
      <c r="AC80" s="10">
        <f>MROUND(Q80*G80,0)</f>
        <v>0</v>
      </c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3" t="s">
        <v>117</v>
      </c>
      <c r="B81" s="13" t="s">
        <v>39</v>
      </c>
      <c r="C81" s="13"/>
      <c r="D81" s="13"/>
      <c r="E81" s="13"/>
      <c r="F81" s="13"/>
      <c r="G81" s="14">
        <v>0</v>
      </c>
      <c r="H81" s="13">
        <v>50</v>
      </c>
      <c r="I81" s="13" t="s">
        <v>33</v>
      </c>
      <c r="J81" s="13"/>
      <c r="K81" s="13">
        <f t="shared" si="26"/>
        <v>0</v>
      </c>
      <c r="L81" s="13">
        <f t="shared" si="27"/>
        <v>0</v>
      </c>
      <c r="M81" s="13"/>
      <c r="N81" s="13"/>
      <c r="O81" s="13"/>
      <c r="P81" s="13">
        <f t="shared" si="28"/>
        <v>0</v>
      </c>
      <c r="Q81" s="15"/>
      <c r="R81" s="15"/>
      <c r="S81" s="13"/>
      <c r="T81" s="13" t="e">
        <f t="shared" si="29"/>
        <v>#DIV/0!</v>
      </c>
      <c r="U81" s="13" t="e">
        <f t="shared" si="30"/>
        <v>#DIV/0!</v>
      </c>
      <c r="V81" s="13">
        <v>0</v>
      </c>
      <c r="W81" s="13">
        <v>0</v>
      </c>
      <c r="X81" s="13">
        <v>0</v>
      </c>
      <c r="Y81" s="13">
        <v>0</v>
      </c>
      <c r="Z81" s="13">
        <v>0</v>
      </c>
      <c r="AA81" s="13">
        <v>0</v>
      </c>
      <c r="AB81" s="13" t="s">
        <v>54</v>
      </c>
      <c r="AC81" s="13">
        <f>MROUND(Q81*G81,0)</f>
        <v>0</v>
      </c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3" t="s">
        <v>118</v>
      </c>
      <c r="B82" s="13" t="s">
        <v>39</v>
      </c>
      <c r="C82" s="13"/>
      <c r="D82" s="13"/>
      <c r="E82" s="13"/>
      <c r="F82" s="13"/>
      <c r="G82" s="14">
        <v>0</v>
      </c>
      <c r="H82" s="13">
        <v>50</v>
      </c>
      <c r="I82" s="13" t="s">
        <v>33</v>
      </c>
      <c r="J82" s="13"/>
      <c r="K82" s="13">
        <f t="shared" si="26"/>
        <v>0</v>
      </c>
      <c r="L82" s="13">
        <f t="shared" si="27"/>
        <v>0</v>
      </c>
      <c r="M82" s="13"/>
      <c r="N82" s="13"/>
      <c r="O82" s="13"/>
      <c r="P82" s="13">
        <f t="shared" si="28"/>
        <v>0</v>
      </c>
      <c r="Q82" s="15"/>
      <c r="R82" s="15"/>
      <c r="S82" s="13"/>
      <c r="T82" s="13" t="e">
        <f t="shared" si="29"/>
        <v>#DIV/0!</v>
      </c>
      <c r="U82" s="13" t="e">
        <f t="shared" si="30"/>
        <v>#DIV/0!</v>
      </c>
      <c r="V82" s="13">
        <v>0</v>
      </c>
      <c r="W82" s="13">
        <v>0</v>
      </c>
      <c r="X82" s="13">
        <v>0</v>
      </c>
      <c r="Y82" s="13">
        <v>0</v>
      </c>
      <c r="Z82" s="13">
        <v>0</v>
      </c>
      <c r="AA82" s="13">
        <v>0</v>
      </c>
      <c r="AB82" s="13" t="s">
        <v>54</v>
      </c>
      <c r="AC82" s="13">
        <f>MROUND(Q82*G82,0)</f>
        <v>0</v>
      </c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3" t="s">
        <v>119</v>
      </c>
      <c r="B83" s="13" t="s">
        <v>39</v>
      </c>
      <c r="C83" s="13"/>
      <c r="D83" s="13">
        <v>270</v>
      </c>
      <c r="E83" s="13">
        <v>270</v>
      </c>
      <c r="F83" s="13"/>
      <c r="G83" s="14">
        <v>0</v>
      </c>
      <c r="H83" s="13">
        <v>30</v>
      </c>
      <c r="I83" s="13" t="s">
        <v>33</v>
      </c>
      <c r="J83" s="13">
        <v>273</v>
      </c>
      <c r="K83" s="13">
        <f t="shared" si="26"/>
        <v>-3</v>
      </c>
      <c r="L83" s="13">
        <f t="shared" si="27"/>
        <v>0</v>
      </c>
      <c r="M83" s="13">
        <v>270</v>
      </c>
      <c r="N83" s="13"/>
      <c r="O83" s="13"/>
      <c r="P83" s="13">
        <f t="shared" si="28"/>
        <v>0</v>
      </c>
      <c r="Q83" s="15"/>
      <c r="R83" s="15"/>
      <c r="S83" s="13"/>
      <c r="T83" s="13" t="e">
        <f t="shared" si="29"/>
        <v>#DIV/0!</v>
      </c>
      <c r="U83" s="13" t="e">
        <f t="shared" si="30"/>
        <v>#DIV/0!</v>
      </c>
      <c r="V83" s="13">
        <v>0</v>
      </c>
      <c r="W83" s="13">
        <v>0</v>
      </c>
      <c r="X83" s="13">
        <v>0</v>
      </c>
      <c r="Y83" s="13">
        <v>0</v>
      </c>
      <c r="Z83" s="13">
        <v>0</v>
      </c>
      <c r="AA83" s="13">
        <v>0</v>
      </c>
      <c r="AB83" s="13" t="s">
        <v>54</v>
      </c>
      <c r="AC83" s="13">
        <f>MROUND(Q83*G83,0)</f>
        <v>0</v>
      </c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 t="s">
        <v>120</v>
      </c>
      <c r="B84" s="1" t="s">
        <v>39</v>
      </c>
      <c r="C84" s="1">
        <v>150</v>
      </c>
      <c r="D84" s="1"/>
      <c r="E84" s="1">
        <v>135</v>
      </c>
      <c r="F84" s="1"/>
      <c r="G84" s="6">
        <v>0.6</v>
      </c>
      <c r="H84" s="1">
        <v>55</v>
      </c>
      <c r="I84" s="1" t="s">
        <v>33</v>
      </c>
      <c r="J84" s="1">
        <v>141</v>
      </c>
      <c r="K84" s="1">
        <f t="shared" si="26"/>
        <v>-6</v>
      </c>
      <c r="L84" s="1">
        <f t="shared" si="27"/>
        <v>135</v>
      </c>
      <c r="M84" s="1"/>
      <c r="N84" s="1">
        <v>214</v>
      </c>
      <c r="O84" s="1"/>
      <c r="P84" s="1">
        <f t="shared" si="28"/>
        <v>27</v>
      </c>
      <c r="Q84" s="5">
        <f>13*P84-O84-N84-F84</f>
        <v>137</v>
      </c>
      <c r="R84" s="5"/>
      <c r="S84" s="1"/>
      <c r="T84" s="1">
        <f t="shared" si="29"/>
        <v>13</v>
      </c>
      <c r="U84" s="1">
        <f t="shared" si="30"/>
        <v>7.9259259259259256</v>
      </c>
      <c r="V84" s="1">
        <v>28</v>
      </c>
      <c r="W84" s="1">
        <v>3</v>
      </c>
      <c r="X84" s="1">
        <v>0</v>
      </c>
      <c r="Y84" s="1">
        <v>0</v>
      </c>
      <c r="Z84" s="1">
        <v>0</v>
      </c>
      <c r="AA84" s="1">
        <v>0</v>
      </c>
      <c r="AB84" s="1" t="s">
        <v>56</v>
      </c>
      <c r="AC84" s="1">
        <f>ROUND(Q84*G84,0)</f>
        <v>82</v>
      </c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3" t="s">
        <v>121</v>
      </c>
      <c r="B85" s="13" t="s">
        <v>39</v>
      </c>
      <c r="C85" s="13"/>
      <c r="D85" s="13"/>
      <c r="E85" s="13"/>
      <c r="F85" s="13"/>
      <c r="G85" s="14">
        <v>0</v>
      </c>
      <c r="H85" s="13">
        <v>40</v>
      </c>
      <c r="I85" s="13" t="s">
        <v>33</v>
      </c>
      <c r="J85" s="13"/>
      <c r="K85" s="13">
        <f t="shared" si="26"/>
        <v>0</v>
      </c>
      <c r="L85" s="13">
        <f t="shared" si="27"/>
        <v>0</v>
      </c>
      <c r="M85" s="13"/>
      <c r="N85" s="13"/>
      <c r="O85" s="13"/>
      <c r="P85" s="13">
        <f t="shared" si="28"/>
        <v>0</v>
      </c>
      <c r="Q85" s="15"/>
      <c r="R85" s="15"/>
      <c r="S85" s="13"/>
      <c r="T85" s="13" t="e">
        <f t="shared" si="29"/>
        <v>#DIV/0!</v>
      </c>
      <c r="U85" s="13" t="e">
        <f t="shared" si="30"/>
        <v>#DIV/0!</v>
      </c>
      <c r="V85" s="13">
        <v>0</v>
      </c>
      <c r="W85" s="13">
        <v>0</v>
      </c>
      <c r="X85" s="13">
        <v>0</v>
      </c>
      <c r="Y85" s="13">
        <v>0</v>
      </c>
      <c r="Z85" s="13">
        <v>0</v>
      </c>
      <c r="AA85" s="13">
        <v>0</v>
      </c>
      <c r="AB85" s="13" t="s">
        <v>54</v>
      </c>
      <c r="AC85" s="13">
        <f>MROUND(Q85*G85,0)</f>
        <v>0</v>
      </c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 t="s">
        <v>122</v>
      </c>
      <c r="B86" s="1" t="s">
        <v>39</v>
      </c>
      <c r="C86" s="1">
        <v>210</v>
      </c>
      <c r="D86" s="1"/>
      <c r="E86" s="1">
        <v>80</v>
      </c>
      <c r="F86" s="1">
        <v>118</v>
      </c>
      <c r="G86" s="6">
        <v>0.4</v>
      </c>
      <c r="H86" s="1">
        <v>50</v>
      </c>
      <c r="I86" s="1" t="s">
        <v>33</v>
      </c>
      <c r="J86" s="1">
        <v>82</v>
      </c>
      <c r="K86" s="1">
        <f t="shared" si="26"/>
        <v>-2</v>
      </c>
      <c r="L86" s="1">
        <f t="shared" si="27"/>
        <v>80</v>
      </c>
      <c r="M86" s="1"/>
      <c r="N86" s="1">
        <v>22.92</v>
      </c>
      <c r="O86" s="1"/>
      <c r="P86" s="1">
        <f t="shared" si="28"/>
        <v>16</v>
      </c>
      <c r="Q86" s="5">
        <f>13*P86-O86-N86-F86</f>
        <v>67.079999999999984</v>
      </c>
      <c r="R86" s="5"/>
      <c r="S86" s="1"/>
      <c r="T86" s="1">
        <f t="shared" si="29"/>
        <v>13</v>
      </c>
      <c r="U86" s="1">
        <f t="shared" si="30"/>
        <v>8.807500000000001</v>
      </c>
      <c r="V86" s="1">
        <v>14.8</v>
      </c>
      <c r="W86" s="1">
        <v>9.1999999999999993</v>
      </c>
      <c r="X86" s="1">
        <v>9.4</v>
      </c>
      <c r="Y86" s="1">
        <v>9.6</v>
      </c>
      <c r="Z86" s="1">
        <v>8.8000000000000007</v>
      </c>
      <c r="AA86" s="1">
        <v>8.6</v>
      </c>
      <c r="AB86" s="1" t="s">
        <v>46</v>
      </c>
      <c r="AC86" s="1">
        <f>ROUND(Q86*G86,0)</f>
        <v>27</v>
      </c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0" t="s">
        <v>123</v>
      </c>
      <c r="B87" s="10" t="s">
        <v>39</v>
      </c>
      <c r="C87" s="10"/>
      <c r="D87" s="10">
        <v>582</v>
      </c>
      <c r="E87" s="10">
        <v>582</v>
      </c>
      <c r="F87" s="10"/>
      <c r="G87" s="11">
        <v>0</v>
      </c>
      <c r="H87" s="10" t="e">
        <v>#N/A</v>
      </c>
      <c r="I87" s="10" t="s">
        <v>40</v>
      </c>
      <c r="J87" s="10">
        <v>582</v>
      </c>
      <c r="K87" s="10">
        <f t="shared" si="26"/>
        <v>0</v>
      </c>
      <c r="L87" s="10">
        <f t="shared" si="27"/>
        <v>0</v>
      </c>
      <c r="M87" s="10">
        <v>582</v>
      </c>
      <c r="N87" s="10"/>
      <c r="O87" s="10"/>
      <c r="P87" s="10">
        <f t="shared" si="28"/>
        <v>0</v>
      </c>
      <c r="Q87" s="12"/>
      <c r="R87" s="12"/>
      <c r="S87" s="10"/>
      <c r="T87" s="10" t="e">
        <f t="shared" si="29"/>
        <v>#DIV/0!</v>
      </c>
      <c r="U87" s="10" t="e">
        <f t="shared" si="30"/>
        <v>#DIV/0!</v>
      </c>
      <c r="V87" s="10">
        <v>0</v>
      </c>
      <c r="W87" s="10">
        <v>0</v>
      </c>
      <c r="X87" s="10">
        <v>0</v>
      </c>
      <c r="Y87" s="10">
        <v>0</v>
      </c>
      <c r="Z87" s="10">
        <v>0</v>
      </c>
      <c r="AA87" s="10">
        <v>0</v>
      </c>
      <c r="AB87" s="10"/>
      <c r="AC87" s="10">
        <f>MROUND(Q87*G87,0)</f>
        <v>0</v>
      </c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0" t="s">
        <v>124</v>
      </c>
      <c r="B88" s="10" t="s">
        <v>39</v>
      </c>
      <c r="C88" s="10"/>
      <c r="D88" s="10">
        <v>696</v>
      </c>
      <c r="E88" s="10">
        <v>696</v>
      </c>
      <c r="F88" s="10"/>
      <c r="G88" s="11">
        <v>0</v>
      </c>
      <c r="H88" s="10" t="e">
        <v>#N/A</v>
      </c>
      <c r="I88" s="10" t="s">
        <v>40</v>
      </c>
      <c r="J88" s="10">
        <v>696</v>
      </c>
      <c r="K88" s="10">
        <f t="shared" si="26"/>
        <v>0</v>
      </c>
      <c r="L88" s="10">
        <f t="shared" si="27"/>
        <v>0</v>
      </c>
      <c r="M88" s="10">
        <v>696</v>
      </c>
      <c r="N88" s="10"/>
      <c r="O88" s="10"/>
      <c r="P88" s="10">
        <f t="shared" si="28"/>
        <v>0</v>
      </c>
      <c r="Q88" s="12"/>
      <c r="R88" s="12"/>
      <c r="S88" s="10"/>
      <c r="T88" s="10" t="e">
        <f t="shared" si="29"/>
        <v>#DIV/0!</v>
      </c>
      <c r="U88" s="10" t="e">
        <f t="shared" si="30"/>
        <v>#DIV/0!</v>
      </c>
      <c r="V88" s="10">
        <v>0</v>
      </c>
      <c r="W88" s="10">
        <v>0</v>
      </c>
      <c r="X88" s="10">
        <v>0</v>
      </c>
      <c r="Y88" s="10">
        <v>0</v>
      </c>
      <c r="Z88" s="10">
        <v>0</v>
      </c>
      <c r="AA88" s="10">
        <v>0</v>
      </c>
      <c r="AB88" s="10"/>
      <c r="AC88" s="10">
        <f>MROUND(Q88*G88,0)</f>
        <v>0</v>
      </c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7" t="s">
        <v>125</v>
      </c>
      <c r="B89" s="1" t="s">
        <v>39</v>
      </c>
      <c r="C89" s="1"/>
      <c r="D89" s="1"/>
      <c r="E89" s="1"/>
      <c r="F89" s="1"/>
      <c r="G89" s="6">
        <v>0.11</v>
      </c>
      <c r="H89" s="1">
        <v>150</v>
      </c>
      <c r="I89" s="1" t="s">
        <v>33</v>
      </c>
      <c r="J89" s="1"/>
      <c r="K89" s="1">
        <f t="shared" si="26"/>
        <v>0</v>
      </c>
      <c r="L89" s="1">
        <f t="shared" si="27"/>
        <v>0</v>
      </c>
      <c r="M89" s="1"/>
      <c r="N89" s="1"/>
      <c r="O89" s="1"/>
      <c r="P89" s="1">
        <f t="shared" si="28"/>
        <v>0</v>
      </c>
      <c r="Q89" s="18">
        <v>20</v>
      </c>
      <c r="R89" s="5"/>
      <c r="S89" s="1"/>
      <c r="T89" s="1" t="e">
        <f t="shared" si="29"/>
        <v>#DIV/0!</v>
      </c>
      <c r="U89" s="1" t="e">
        <f t="shared" si="30"/>
        <v>#DIV/0!</v>
      </c>
      <c r="V89" s="1">
        <v>0</v>
      </c>
      <c r="W89" s="1">
        <v>0</v>
      </c>
      <c r="X89" s="1">
        <v>0</v>
      </c>
      <c r="Y89" s="1">
        <v>0</v>
      </c>
      <c r="Z89" s="1">
        <v>0</v>
      </c>
      <c r="AA89" s="1">
        <v>0.4</v>
      </c>
      <c r="AB89" s="17" t="s">
        <v>126</v>
      </c>
      <c r="AC89" s="1">
        <f>ROUND(Q89*G89,0)</f>
        <v>2</v>
      </c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0" t="s">
        <v>127</v>
      </c>
      <c r="B90" s="10" t="s">
        <v>39</v>
      </c>
      <c r="C90" s="10"/>
      <c r="D90" s="10"/>
      <c r="E90" s="10">
        <v>1</v>
      </c>
      <c r="F90" s="10">
        <v>-1</v>
      </c>
      <c r="G90" s="11">
        <v>0</v>
      </c>
      <c r="H90" s="10" t="e">
        <v>#N/A</v>
      </c>
      <c r="I90" s="10" t="s">
        <v>40</v>
      </c>
      <c r="J90" s="10"/>
      <c r="K90" s="10">
        <f t="shared" si="26"/>
        <v>1</v>
      </c>
      <c r="L90" s="10">
        <f t="shared" si="27"/>
        <v>1</v>
      </c>
      <c r="M90" s="10"/>
      <c r="N90" s="10"/>
      <c r="O90" s="10"/>
      <c r="P90" s="10">
        <f t="shared" si="28"/>
        <v>0.2</v>
      </c>
      <c r="Q90" s="12"/>
      <c r="R90" s="12"/>
      <c r="S90" s="10"/>
      <c r="T90" s="10">
        <f t="shared" si="29"/>
        <v>-5</v>
      </c>
      <c r="U90" s="10">
        <f t="shared" si="30"/>
        <v>-5</v>
      </c>
      <c r="V90" s="10">
        <v>0</v>
      </c>
      <c r="W90" s="10">
        <v>0</v>
      </c>
      <c r="X90" s="10">
        <v>0</v>
      </c>
      <c r="Y90" s="10">
        <v>0</v>
      </c>
      <c r="Z90" s="10">
        <v>0</v>
      </c>
      <c r="AA90" s="10">
        <v>0.4</v>
      </c>
      <c r="AB90" s="10"/>
      <c r="AC90" s="10">
        <f>MROUND(Q90*G90,0)</f>
        <v>0</v>
      </c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 t="s">
        <v>128</v>
      </c>
      <c r="B91" s="1" t="s">
        <v>39</v>
      </c>
      <c r="C91" s="1">
        <v>80</v>
      </c>
      <c r="D91" s="1"/>
      <c r="E91" s="1">
        <v>11</v>
      </c>
      <c r="F91" s="1">
        <v>69</v>
      </c>
      <c r="G91" s="6">
        <v>0.06</v>
      </c>
      <c r="H91" s="1">
        <v>60</v>
      </c>
      <c r="I91" s="1" t="s">
        <v>33</v>
      </c>
      <c r="J91" s="1">
        <v>11</v>
      </c>
      <c r="K91" s="1">
        <f t="shared" si="26"/>
        <v>0</v>
      </c>
      <c r="L91" s="1">
        <f t="shared" si="27"/>
        <v>11</v>
      </c>
      <c r="M91" s="1"/>
      <c r="N91" s="1">
        <v>0</v>
      </c>
      <c r="O91" s="1"/>
      <c r="P91" s="1">
        <f t="shared" si="28"/>
        <v>2.2000000000000002</v>
      </c>
      <c r="Q91" s="5"/>
      <c r="R91" s="5"/>
      <c r="S91" s="1"/>
      <c r="T91" s="1">
        <f t="shared" si="29"/>
        <v>31.36363636363636</v>
      </c>
      <c r="U91" s="1">
        <f t="shared" si="30"/>
        <v>31.36363636363636</v>
      </c>
      <c r="V91" s="1">
        <v>0</v>
      </c>
      <c r="W91" s="1">
        <v>0</v>
      </c>
      <c r="X91" s="1">
        <v>0</v>
      </c>
      <c r="Y91" s="1">
        <v>0</v>
      </c>
      <c r="Z91" s="1">
        <v>0</v>
      </c>
      <c r="AA91" s="1">
        <v>0</v>
      </c>
      <c r="AB91" s="26" t="s">
        <v>158</v>
      </c>
      <c r="AC91" s="1">
        <f t="shared" ref="AC91:AC93" si="33">ROUND(Q91*G91,0)</f>
        <v>0</v>
      </c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7" t="s">
        <v>129</v>
      </c>
      <c r="B92" s="1" t="s">
        <v>39</v>
      </c>
      <c r="C92" s="1"/>
      <c r="D92" s="1"/>
      <c r="E92" s="1"/>
      <c r="F92" s="1"/>
      <c r="G92" s="6">
        <v>0.15</v>
      </c>
      <c r="H92" s="1">
        <v>60</v>
      </c>
      <c r="I92" s="1" t="s">
        <v>33</v>
      </c>
      <c r="J92" s="1"/>
      <c r="K92" s="1">
        <f t="shared" si="26"/>
        <v>0</v>
      </c>
      <c r="L92" s="1">
        <f t="shared" si="27"/>
        <v>0</v>
      </c>
      <c r="M92" s="1"/>
      <c r="N92" s="1"/>
      <c r="O92" s="1"/>
      <c r="P92" s="1">
        <f t="shared" si="28"/>
        <v>0</v>
      </c>
      <c r="Q92" s="18">
        <v>20</v>
      </c>
      <c r="R92" s="5"/>
      <c r="S92" s="1"/>
      <c r="T92" s="1" t="e">
        <f t="shared" si="29"/>
        <v>#DIV/0!</v>
      </c>
      <c r="U92" s="1" t="e">
        <f t="shared" si="30"/>
        <v>#DIV/0!</v>
      </c>
      <c r="V92" s="1">
        <v>0</v>
      </c>
      <c r="W92" s="1">
        <v>0</v>
      </c>
      <c r="X92" s="1">
        <v>0</v>
      </c>
      <c r="Y92" s="1">
        <v>-0.2</v>
      </c>
      <c r="Z92" s="1">
        <v>-0.2</v>
      </c>
      <c r="AA92" s="1">
        <v>0</v>
      </c>
      <c r="AB92" s="17" t="s">
        <v>126</v>
      </c>
      <c r="AC92" s="1">
        <f t="shared" si="33"/>
        <v>3</v>
      </c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 t="s">
        <v>130</v>
      </c>
      <c r="B93" s="1" t="s">
        <v>32</v>
      </c>
      <c r="C93" s="1">
        <v>35.880000000000003</v>
      </c>
      <c r="D93" s="1"/>
      <c r="E93" s="1">
        <v>12.659000000000001</v>
      </c>
      <c r="F93" s="1">
        <v>19.989000000000001</v>
      </c>
      <c r="G93" s="6">
        <v>1</v>
      </c>
      <c r="H93" s="1">
        <v>55</v>
      </c>
      <c r="I93" s="1" t="s">
        <v>33</v>
      </c>
      <c r="J93" s="1">
        <v>51.3</v>
      </c>
      <c r="K93" s="1">
        <f t="shared" si="26"/>
        <v>-38.640999999999998</v>
      </c>
      <c r="L93" s="1">
        <f t="shared" si="27"/>
        <v>12.659000000000001</v>
      </c>
      <c r="M93" s="1"/>
      <c r="N93" s="1">
        <v>18.481000000000002</v>
      </c>
      <c r="O93" s="1"/>
      <c r="P93" s="1">
        <f t="shared" si="28"/>
        <v>2.5318000000000001</v>
      </c>
      <c r="Q93" s="5"/>
      <c r="R93" s="5"/>
      <c r="S93" s="1"/>
      <c r="T93" s="1">
        <f t="shared" si="29"/>
        <v>15.194723121889565</v>
      </c>
      <c r="U93" s="1">
        <f t="shared" si="30"/>
        <v>15.194723121889565</v>
      </c>
      <c r="V93" s="1">
        <v>3.5857999999999999</v>
      </c>
      <c r="W93" s="1">
        <v>2.35</v>
      </c>
      <c r="X93" s="1">
        <v>2.5992000000000002</v>
      </c>
      <c r="Y93" s="1">
        <v>2.3357999999999999</v>
      </c>
      <c r="Z93" s="1">
        <v>2.073</v>
      </c>
      <c r="AA93" s="1">
        <v>3.4891999999999999</v>
      </c>
      <c r="AB93" s="1"/>
      <c r="AC93" s="1">
        <f t="shared" si="33"/>
        <v>0</v>
      </c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0" t="s">
        <v>131</v>
      </c>
      <c r="B94" s="10" t="s">
        <v>39</v>
      </c>
      <c r="C94" s="10"/>
      <c r="D94" s="10">
        <v>210</v>
      </c>
      <c r="E94" s="10">
        <v>210</v>
      </c>
      <c r="F94" s="10"/>
      <c r="G94" s="11">
        <v>0</v>
      </c>
      <c r="H94" s="10" t="e">
        <v>#N/A</v>
      </c>
      <c r="I94" s="10" t="s">
        <v>40</v>
      </c>
      <c r="J94" s="10">
        <v>210</v>
      </c>
      <c r="K94" s="10">
        <f t="shared" si="26"/>
        <v>0</v>
      </c>
      <c r="L94" s="10">
        <f t="shared" si="27"/>
        <v>0</v>
      </c>
      <c r="M94" s="10">
        <v>210</v>
      </c>
      <c r="N94" s="10"/>
      <c r="O94" s="10"/>
      <c r="P94" s="10">
        <f t="shared" si="28"/>
        <v>0</v>
      </c>
      <c r="Q94" s="12"/>
      <c r="R94" s="12"/>
      <c r="S94" s="10"/>
      <c r="T94" s="10" t="e">
        <f t="shared" si="29"/>
        <v>#DIV/0!</v>
      </c>
      <c r="U94" s="10" t="e">
        <f t="shared" si="30"/>
        <v>#DIV/0!</v>
      </c>
      <c r="V94" s="10">
        <v>0</v>
      </c>
      <c r="W94" s="10">
        <v>0</v>
      </c>
      <c r="X94" s="10">
        <v>0</v>
      </c>
      <c r="Y94" s="10">
        <v>0</v>
      </c>
      <c r="Z94" s="10">
        <v>0</v>
      </c>
      <c r="AA94" s="10">
        <v>0</v>
      </c>
      <c r="AB94" s="10"/>
      <c r="AC94" s="10">
        <f>MROUND(Q94*G94,0)</f>
        <v>0</v>
      </c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 t="s">
        <v>132</v>
      </c>
      <c r="B95" s="1" t="s">
        <v>39</v>
      </c>
      <c r="C95" s="1">
        <v>24</v>
      </c>
      <c r="D95" s="1">
        <v>340</v>
      </c>
      <c r="E95" s="1">
        <v>339</v>
      </c>
      <c r="F95" s="1">
        <v>24</v>
      </c>
      <c r="G95" s="6">
        <v>0.4</v>
      </c>
      <c r="H95" s="1">
        <v>55</v>
      </c>
      <c r="I95" s="1" t="s">
        <v>33</v>
      </c>
      <c r="J95" s="1">
        <v>339</v>
      </c>
      <c r="K95" s="1">
        <f t="shared" si="26"/>
        <v>0</v>
      </c>
      <c r="L95" s="1">
        <f t="shared" si="27"/>
        <v>9</v>
      </c>
      <c r="M95" s="1">
        <v>330</v>
      </c>
      <c r="N95" s="1">
        <v>0</v>
      </c>
      <c r="O95" s="1"/>
      <c r="P95" s="1">
        <f t="shared" si="28"/>
        <v>1.8</v>
      </c>
      <c r="Q95" s="5"/>
      <c r="R95" s="5"/>
      <c r="S95" s="1"/>
      <c r="T95" s="1">
        <f t="shared" si="29"/>
        <v>13.333333333333332</v>
      </c>
      <c r="U95" s="1">
        <f t="shared" si="30"/>
        <v>13.333333333333332</v>
      </c>
      <c r="V95" s="1">
        <v>1.4</v>
      </c>
      <c r="W95" s="1">
        <v>1.8</v>
      </c>
      <c r="X95" s="1">
        <v>2.2000000000000002</v>
      </c>
      <c r="Y95" s="1">
        <v>2.4</v>
      </c>
      <c r="Z95" s="1">
        <v>2.2000000000000002</v>
      </c>
      <c r="AA95" s="1">
        <v>3</v>
      </c>
      <c r="AB95" s="16" t="s">
        <v>133</v>
      </c>
      <c r="AC95" s="1">
        <f t="shared" ref="AC95:AC100" si="34">ROUND(Q95*G95,0)</f>
        <v>0</v>
      </c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 t="s">
        <v>134</v>
      </c>
      <c r="B96" s="1" t="s">
        <v>32</v>
      </c>
      <c r="C96" s="1">
        <v>55.904000000000003</v>
      </c>
      <c r="D96" s="1"/>
      <c r="E96" s="1">
        <v>3.258</v>
      </c>
      <c r="F96" s="1">
        <v>48.011000000000003</v>
      </c>
      <c r="G96" s="6">
        <v>1</v>
      </c>
      <c r="H96" s="1">
        <v>55</v>
      </c>
      <c r="I96" s="1" t="s">
        <v>33</v>
      </c>
      <c r="J96" s="1">
        <v>3.8</v>
      </c>
      <c r="K96" s="1">
        <f t="shared" si="26"/>
        <v>-0.54199999999999982</v>
      </c>
      <c r="L96" s="1">
        <f t="shared" si="27"/>
        <v>3.258</v>
      </c>
      <c r="M96" s="1"/>
      <c r="N96" s="1">
        <v>0</v>
      </c>
      <c r="O96" s="1"/>
      <c r="P96" s="1">
        <f t="shared" si="28"/>
        <v>0.65159999999999996</v>
      </c>
      <c r="Q96" s="5"/>
      <c r="R96" s="5"/>
      <c r="S96" s="1"/>
      <c r="T96" s="1">
        <f t="shared" si="29"/>
        <v>73.681706568446913</v>
      </c>
      <c r="U96" s="1">
        <f t="shared" si="30"/>
        <v>73.681706568446913</v>
      </c>
      <c r="V96" s="1">
        <v>1.4396</v>
      </c>
      <c r="W96" s="1">
        <v>1.2008000000000001</v>
      </c>
      <c r="X96" s="1">
        <v>0.93679999999999997</v>
      </c>
      <c r="Y96" s="1">
        <v>0.44819999999999999</v>
      </c>
      <c r="Z96" s="1">
        <v>0.71519999999999995</v>
      </c>
      <c r="AA96" s="1">
        <v>1.5962000000000001</v>
      </c>
      <c r="AB96" s="27" t="s">
        <v>135</v>
      </c>
      <c r="AC96" s="1">
        <f t="shared" si="34"/>
        <v>0</v>
      </c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 t="s">
        <v>136</v>
      </c>
      <c r="B97" s="1" t="s">
        <v>39</v>
      </c>
      <c r="C97" s="1">
        <v>29</v>
      </c>
      <c r="D97" s="1">
        <v>10</v>
      </c>
      <c r="E97" s="1">
        <v>13</v>
      </c>
      <c r="F97" s="1">
        <v>23</v>
      </c>
      <c r="G97" s="6">
        <v>0.4</v>
      </c>
      <c r="H97" s="1">
        <v>55</v>
      </c>
      <c r="I97" s="1" t="s">
        <v>33</v>
      </c>
      <c r="J97" s="1">
        <v>15</v>
      </c>
      <c r="K97" s="1">
        <f t="shared" si="26"/>
        <v>-2</v>
      </c>
      <c r="L97" s="1">
        <f t="shared" si="27"/>
        <v>13</v>
      </c>
      <c r="M97" s="1"/>
      <c r="N97" s="1">
        <v>0</v>
      </c>
      <c r="O97" s="1"/>
      <c r="P97" s="1">
        <f t="shared" si="28"/>
        <v>2.6</v>
      </c>
      <c r="Q97" s="5">
        <f>14*P97-O97-N97-F97</f>
        <v>13.399999999999999</v>
      </c>
      <c r="R97" s="5"/>
      <c r="S97" s="1"/>
      <c r="T97" s="1">
        <f t="shared" si="29"/>
        <v>13.999999999999998</v>
      </c>
      <c r="U97" s="1">
        <f t="shared" si="30"/>
        <v>8.8461538461538467</v>
      </c>
      <c r="V97" s="1">
        <v>1.2</v>
      </c>
      <c r="W97" s="1">
        <v>2.8</v>
      </c>
      <c r="X97" s="1">
        <v>3.2</v>
      </c>
      <c r="Y97" s="1">
        <v>3</v>
      </c>
      <c r="Z97" s="1">
        <v>3</v>
      </c>
      <c r="AA97" s="1">
        <v>4</v>
      </c>
      <c r="AB97" s="1"/>
      <c r="AC97" s="1">
        <f t="shared" si="34"/>
        <v>5</v>
      </c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 t="s">
        <v>137</v>
      </c>
      <c r="B98" s="1" t="s">
        <v>32</v>
      </c>
      <c r="C98" s="1">
        <v>125.294</v>
      </c>
      <c r="D98" s="1">
        <v>134.66800000000001</v>
      </c>
      <c r="E98" s="1">
        <v>96.108999999999995</v>
      </c>
      <c r="F98" s="1">
        <v>137.50700000000001</v>
      </c>
      <c r="G98" s="6">
        <v>1</v>
      </c>
      <c r="H98" s="1">
        <v>50</v>
      </c>
      <c r="I98" s="1" t="s">
        <v>33</v>
      </c>
      <c r="J98" s="1">
        <v>90.2</v>
      </c>
      <c r="K98" s="1">
        <f t="shared" si="26"/>
        <v>5.9089999999999918</v>
      </c>
      <c r="L98" s="1">
        <f t="shared" si="27"/>
        <v>96.108999999999995</v>
      </c>
      <c r="M98" s="1"/>
      <c r="N98" s="1">
        <v>41.570880000000002</v>
      </c>
      <c r="O98" s="1"/>
      <c r="P98" s="1">
        <f t="shared" si="28"/>
        <v>19.221799999999998</v>
      </c>
      <c r="Q98" s="5">
        <f>13*P98-O98-N98-F98</f>
        <v>70.805519999999945</v>
      </c>
      <c r="R98" s="5"/>
      <c r="S98" s="1"/>
      <c r="T98" s="1">
        <f t="shared" si="29"/>
        <v>12.999999999999998</v>
      </c>
      <c r="U98" s="1">
        <f t="shared" si="30"/>
        <v>9.3163949265937642</v>
      </c>
      <c r="V98" s="1">
        <v>18.9482</v>
      </c>
      <c r="W98" s="1">
        <v>19.757200000000001</v>
      </c>
      <c r="X98" s="1">
        <v>18.474</v>
      </c>
      <c r="Y98" s="1">
        <v>15.664199999999999</v>
      </c>
      <c r="Z98" s="1">
        <v>15.8992</v>
      </c>
      <c r="AA98" s="1">
        <v>16.721599999999999</v>
      </c>
      <c r="AB98" s="1"/>
      <c r="AC98" s="1">
        <f t="shared" si="34"/>
        <v>71</v>
      </c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 t="s">
        <v>138</v>
      </c>
      <c r="B99" s="1" t="s">
        <v>39</v>
      </c>
      <c r="C99" s="1">
        <v>24</v>
      </c>
      <c r="D99" s="1"/>
      <c r="E99" s="1">
        <v>6</v>
      </c>
      <c r="F99" s="1">
        <v>18</v>
      </c>
      <c r="G99" s="6">
        <v>0.2</v>
      </c>
      <c r="H99" s="1">
        <v>40</v>
      </c>
      <c r="I99" s="1" t="s">
        <v>33</v>
      </c>
      <c r="J99" s="1">
        <v>6</v>
      </c>
      <c r="K99" s="1">
        <f t="shared" si="26"/>
        <v>0</v>
      </c>
      <c r="L99" s="1">
        <f t="shared" si="27"/>
        <v>6</v>
      </c>
      <c r="M99" s="1"/>
      <c r="N99" s="1">
        <v>0</v>
      </c>
      <c r="O99" s="1"/>
      <c r="P99" s="1">
        <f t="shared" si="28"/>
        <v>1.2</v>
      </c>
      <c r="Q99" s="5"/>
      <c r="R99" s="5"/>
      <c r="S99" s="1"/>
      <c r="T99" s="1">
        <f t="shared" si="29"/>
        <v>15</v>
      </c>
      <c r="U99" s="1">
        <f t="shared" si="30"/>
        <v>15</v>
      </c>
      <c r="V99" s="1">
        <v>1</v>
      </c>
      <c r="W99" s="1">
        <v>0</v>
      </c>
      <c r="X99" s="1">
        <v>0</v>
      </c>
      <c r="Y99" s="1">
        <v>0</v>
      </c>
      <c r="Z99" s="1">
        <v>0</v>
      </c>
      <c r="AA99" s="1">
        <v>0</v>
      </c>
      <c r="AB99" s="1" t="s">
        <v>139</v>
      </c>
      <c r="AC99" s="1">
        <f t="shared" si="34"/>
        <v>0</v>
      </c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 t="s">
        <v>140</v>
      </c>
      <c r="B100" s="1" t="s">
        <v>39</v>
      </c>
      <c r="C100" s="1">
        <v>24</v>
      </c>
      <c r="D100" s="1"/>
      <c r="E100" s="1">
        <v>6</v>
      </c>
      <c r="F100" s="1">
        <v>18</v>
      </c>
      <c r="G100" s="6">
        <v>0.2</v>
      </c>
      <c r="H100" s="1">
        <v>35</v>
      </c>
      <c r="I100" s="1" t="s">
        <v>33</v>
      </c>
      <c r="J100" s="1">
        <v>6</v>
      </c>
      <c r="K100" s="1">
        <f t="shared" si="26"/>
        <v>0</v>
      </c>
      <c r="L100" s="1">
        <f t="shared" si="27"/>
        <v>6</v>
      </c>
      <c r="M100" s="1"/>
      <c r="N100" s="1">
        <v>0</v>
      </c>
      <c r="O100" s="1"/>
      <c r="P100" s="1">
        <f t="shared" si="28"/>
        <v>1.2</v>
      </c>
      <c r="Q100" s="5"/>
      <c r="R100" s="5"/>
      <c r="S100" s="1"/>
      <c r="T100" s="1">
        <f t="shared" si="29"/>
        <v>15</v>
      </c>
      <c r="U100" s="1">
        <f t="shared" si="30"/>
        <v>15</v>
      </c>
      <c r="V100" s="1">
        <v>1</v>
      </c>
      <c r="W100" s="1">
        <v>0</v>
      </c>
      <c r="X100" s="1">
        <v>0</v>
      </c>
      <c r="Y100" s="1">
        <v>0</v>
      </c>
      <c r="Z100" s="1">
        <v>0</v>
      </c>
      <c r="AA100" s="1">
        <v>0</v>
      </c>
      <c r="AB100" s="1" t="s">
        <v>139</v>
      </c>
      <c r="AC100" s="1">
        <f t="shared" si="34"/>
        <v>0</v>
      </c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0" t="s">
        <v>141</v>
      </c>
      <c r="B101" s="10" t="s">
        <v>39</v>
      </c>
      <c r="C101" s="10"/>
      <c r="D101" s="10">
        <v>228</v>
      </c>
      <c r="E101" s="10">
        <v>228</v>
      </c>
      <c r="F101" s="10"/>
      <c r="G101" s="11">
        <v>0</v>
      </c>
      <c r="H101" s="10" t="e">
        <v>#N/A</v>
      </c>
      <c r="I101" s="10" t="s">
        <v>40</v>
      </c>
      <c r="J101" s="10">
        <v>228</v>
      </c>
      <c r="K101" s="10">
        <f t="shared" si="26"/>
        <v>0</v>
      </c>
      <c r="L101" s="10">
        <f t="shared" si="27"/>
        <v>0</v>
      </c>
      <c r="M101" s="10">
        <v>228</v>
      </c>
      <c r="N101" s="10"/>
      <c r="O101" s="10"/>
      <c r="P101" s="10">
        <f t="shared" si="28"/>
        <v>0</v>
      </c>
      <c r="Q101" s="12"/>
      <c r="R101" s="12"/>
      <c r="S101" s="10"/>
      <c r="T101" s="10" t="e">
        <f t="shared" si="29"/>
        <v>#DIV/0!</v>
      </c>
      <c r="U101" s="10" t="e">
        <f t="shared" si="30"/>
        <v>#DIV/0!</v>
      </c>
      <c r="V101" s="10">
        <v>0</v>
      </c>
      <c r="W101" s="10">
        <v>0</v>
      </c>
      <c r="X101" s="10">
        <v>0</v>
      </c>
      <c r="Y101" s="10">
        <v>0</v>
      </c>
      <c r="Z101" s="10">
        <v>0</v>
      </c>
      <c r="AA101" s="10">
        <v>0</v>
      </c>
      <c r="AB101" s="10"/>
      <c r="AC101" s="10">
        <f>MROUND(Q101*G101,0)</f>
        <v>0</v>
      </c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23" t="s">
        <v>142</v>
      </c>
      <c r="B102" s="23" t="s">
        <v>32</v>
      </c>
      <c r="C102" s="23">
        <v>991.51700000000005</v>
      </c>
      <c r="D102" s="23">
        <v>769.07</v>
      </c>
      <c r="E102" s="23">
        <v>724.68799999999999</v>
      </c>
      <c r="F102" s="23">
        <v>888.12800000000004</v>
      </c>
      <c r="G102" s="24">
        <v>1</v>
      </c>
      <c r="H102" s="23">
        <v>60</v>
      </c>
      <c r="I102" s="23" t="s">
        <v>33</v>
      </c>
      <c r="J102" s="23">
        <v>696.85</v>
      </c>
      <c r="K102" s="23">
        <f t="shared" ref="K102:K117" si="35">E102-J102</f>
        <v>27.837999999999965</v>
      </c>
      <c r="L102" s="23">
        <f t="shared" si="27"/>
        <v>724.68799999999999</v>
      </c>
      <c r="M102" s="23"/>
      <c r="N102" s="23">
        <v>338.47559999999999</v>
      </c>
      <c r="O102" s="23">
        <v>300</v>
      </c>
      <c r="P102" s="23">
        <f t="shared" si="28"/>
        <v>144.9376</v>
      </c>
      <c r="Q102" s="5">
        <f>14*P102-O102-N102-F102</f>
        <v>502.52280000000007</v>
      </c>
      <c r="R102" s="25"/>
      <c r="S102" s="23"/>
      <c r="T102" s="23">
        <f t="shared" si="29"/>
        <v>14</v>
      </c>
      <c r="U102" s="23">
        <f t="shared" si="30"/>
        <v>10.532833440045922</v>
      </c>
      <c r="V102" s="23">
        <v>140.75059999999999</v>
      </c>
      <c r="W102" s="23">
        <v>145.40860000000001</v>
      </c>
      <c r="X102" s="23">
        <v>157.86859999999999</v>
      </c>
      <c r="Y102" s="23">
        <v>163.12379999999999</v>
      </c>
      <c r="Z102" s="23">
        <v>167.00819999999999</v>
      </c>
      <c r="AA102" s="23">
        <v>379.47620000000001</v>
      </c>
      <c r="AB102" s="23" t="s">
        <v>58</v>
      </c>
      <c r="AC102" s="23">
        <f>ROUND(Q102*G102,0)</f>
        <v>503</v>
      </c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0" t="s">
        <v>143</v>
      </c>
      <c r="B103" s="10" t="s">
        <v>39</v>
      </c>
      <c r="C103" s="10"/>
      <c r="D103" s="10">
        <v>216</v>
      </c>
      <c r="E103" s="10">
        <v>216</v>
      </c>
      <c r="F103" s="10"/>
      <c r="G103" s="11">
        <v>0</v>
      </c>
      <c r="H103" s="10" t="e">
        <v>#N/A</v>
      </c>
      <c r="I103" s="10" t="s">
        <v>40</v>
      </c>
      <c r="J103" s="10">
        <v>216</v>
      </c>
      <c r="K103" s="10">
        <f t="shared" si="35"/>
        <v>0</v>
      </c>
      <c r="L103" s="10">
        <f t="shared" si="27"/>
        <v>0</v>
      </c>
      <c r="M103" s="10">
        <v>216</v>
      </c>
      <c r="N103" s="10"/>
      <c r="O103" s="10"/>
      <c r="P103" s="10">
        <f t="shared" si="28"/>
        <v>0</v>
      </c>
      <c r="Q103" s="12"/>
      <c r="R103" s="12"/>
      <c r="S103" s="10"/>
      <c r="T103" s="10" t="e">
        <f t="shared" si="29"/>
        <v>#DIV/0!</v>
      </c>
      <c r="U103" s="10" t="e">
        <f t="shared" si="30"/>
        <v>#DIV/0!</v>
      </c>
      <c r="V103" s="10">
        <v>0</v>
      </c>
      <c r="W103" s="10">
        <v>0</v>
      </c>
      <c r="X103" s="10">
        <v>0</v>
      </c>
      <c r="Y103" s="10">
        <v>0</v>
      </c>
      <c r="Z103" s="10">
        <v>0</v>
      </c>
      <c r="AA103" s="10">
        <v>0</v>
      </c>
      <c r="AB103" s="10"/>
      <c r="AC103" s="10">
        <f>MROUND(Q103*G103,0)</f>
        <v>0</v>
      </c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 t="s">
        <v>144</v>
      </c>
      <c r="B104" s="1" t="s">
        <v>39</v>
      </c>
      <c r="C104" s="1">
        <v>10</v>
      </c>
      <c r="D104" s="1">
        <v>246</v>
      </c>
      <c r="E104" s="1">
        <v>214</v>
      </c>
      <c r="F104" s="1">
        <v>36</v>
      </c>
      <c r="G104" s="6">
        <v>0.3</v>
      </c>
      <c r="H104" s="1">
        <v>40</v>
      </c>
      <c r="I104" s="1" t="s">
        <v>33</v>
      </c>
      <c r="J104" s="1">
        <v>216</v>
      </c>
      <c r="K104" s="1">
        <f t="shared" si="35"/>
        <v>-2</v>
      </c>
      <c r="L104" s="1">
        <f t="shared" si="27"/>
        <v>4</v>
      </c>
      <c r="M104" s="1">
        <v>210</v>
      </c>
      <c r="N104" s="1">
        <v>0</v>
      </c>
      <c r="O104" s="1"/>
      <c r="P104" s="1">
        <f t="shared" si="28"/>
        <v>0.8</v>
      </c>
      <c r="Q104" s="5"/>
      <c r="R104" s="5"/>
      <c r="S104" s="1"/>
      <c r="T104" s="1">
        <f t="shared" si="29"/>
        <v>45</v>
      </c>
      <c r="U104" s="1">
        <f t="shared" si="30"/>
        <v>45</v>
      </c>
      <c r="V104" s="1">
        <v>1.4</v>
      </c>
      <c r="W104" s="1">
        <v>3.2</v>
      </c>
      <c r="X104" s="1">
        <v>2.8</v>
      </c>
      <c r="Y104" s="1">
        <v>1.2</v>
      </c>
      <c r="Z104" s="1">
        <v>0.4</v>
      </c>
      <c r="AA104" s="1">
        <v>2.4</v>
      </c>
      <c r="AB104" s="27" t="s">
        <v>135</v>
      </c>
      <c r="AC104" s="1">
        <f t="shared" ref="AC104:AC110" si="36">ROUND(Q104*G104,0)</f>
        <v>0</v>
      </c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 t="s">
        <v>145</v>
      </c>
      <c r="B105" s="1" t="s">
        <v>32</v>
      </c>
      <c r="C105" s="1">
        <v>2499.0830000000001</v>
      </c>
      <c r="D105" s="1"/>
      <c r="E105" s="1">
        <v>1382.6020000000001</v>
      </c>
      <c r="F105" s="1">
        <v>897.7</v>
      </c>
      <c r="G105" s="6">
        <v>1</v>
      </c>
      <c r="H105" s="1">
        <v>60</v>
      </c>
      <c r="I105" s="1" t="s">
        <v>33</v>
      </c>
      <c r="J105" s="1">
        <v>1372.5</v>
      </c>
      <c r="K105" s="1">
        <f t="shared" si="35"/>
        <v>10.102000000000089</v>
      </c>
      <c r="L105" s="1">
        <f t="shared" si="27"/>
        <v>1382.6020000000001</v>
      </c>
      <c r="M105" s="1"/>
      <c r="N105" s="1">
        <v>628.09369000000004</v>
      </c>
      <c r="O105" s="1">
        <v>1300</v>
      </c>
      <c r="P105" s="1">
        <f t="shared" si="28"/>
        <v>276.5204</v>
      </c>
      <c r="Q105" s="5">
        <v>1150</v>
      </c>
      <c r="R105" s="5"/>
      <c r="S105" s="1"/>
      <c r="T105" s="1">
        <f t="shared" si="29"/>
        <v>14.377939891595702</v>
      </c>
      <c r="U105" s="1">
        <f t="shared" si="30"/>
        <v>10.219114719926631</v>
      </c>
      <c r="V105" s="1">
        <v>296.03620000000001</v>
      </c>
      <c r="W105" s="1">
        <v>154.7998</v>
      </c>
      <c r="X105" s="1">
        <v>141.41679999999999</v>
      </c>
      <c r="Y105" s="1">
        <v>291.74759999999998</v>
      </c>
      <c r="Z105" s="1">
        <v>153.55799999999999</v>
      </c>
      <c r="AA105" s="1">
        <v>304.45139999999998</v>
      </c>
      <c r="AB105" s="1"/>
      <c r="AC105" s="1">
        <f t="shared" si="36"/>
        <v>1150</v>
      </c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9" t="s">
        <v>146</v>
      </c>
      <c r="B106" s="19" t="s">
        <v>32</v>
      </c>
      <c r="C106" s="19">
        <v>3989.252</v>
      </c>
      <c r="D106" s="19">
        <v>6987.4849999999997</v>
      </c>
      <c r="E106" s="19">
        <v>3283.6840000000002</v>
      </c>
      <c r="F106" s="19">
        <v>7347.4459999999999</v>
      </c>
      <c r="G106" s="20">
        <v>1</v>
      </c>
      <c r="H106" s="19">
        <v>60</v>
      </c>
      <c r="I106" s="19" t="s">
        <v>33</v>
      </c>
      <c r="J106" s="19">
        <v>3203.8</v>
      </c>
      <c r="K106" s="19">
        <f t="shared" si="35"/>
        <v>79.884000000000015</v>
      </c>
      <c r="L106" s="19">
        <f t="shared" si="27"/>
        <v>3283.6840000000002</v>
      </c>
      <c r="M106" s="19"/>
      <c r="N106" s="19">
        <v>0</v>
      </c>
      <c r="O106" s="19"/>
      <c r="P106" s="19">
        <f t="shared" si="28"/>
        <v>656.73680000000002</v>
      </c>
      <c r="Q106" s="5"/>
      <c r="R106" s="21"/>
      <c r="S106" s="19"/>
      <c r="T106" s="19">
        <f t="shared" si="29"/>
        <v>11.187809180176899</v>
      </c>
      <c r="U106" s="19">
        <f t="shared" si="30"/>
        <v>11.187809180176899</v>
      </c>
      <c r="V106" s="19">
        <v>674.50519999999995</v>
      </c>
      <c r="W106" s="19">
        <v>840.4556</v>
      </c>
      <c r="X106" s="19">
        <v>856.45640000000003</v>
      </c>
      <c r="Y106" s="19">
        <v>557.75480000000005</v>
      </c>
      <c r="Z106" s="19">
        <v>690.94159999999999</v>
      </c>
      <c r="AA106" s="19">
        <v>679.37739999999997</v>
      </c>
      <c r="AB106" s="19" t="s">
        <v>36</v>
      </c>
      <c r="AC106" s="19">
        <f t="shared" si="36"/>
        <v>0</v>
      </c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9" t="s">
        <v>147</v>
      </c>
      <c r="B107" s="19" t="s">
        <v>32</v>
      </c>
      <c r="C107" s="19">
        <v>3804.4250000000002</v>
      </c>
      <c r="D107" s="19">
        <v>3034.25</v>
      </c>
      <c r="E107" s="19">
        <v>2865.7890000000002</v>
      </c>
      <c r="F107" s="19">
        <v>3637.28</v>
      </c>
      <c r="G107" s="20">
        <v>1</v>
      </c>
      <c r="H107" s="19">
        <v>60</v>
      </c>
      <c r="I107" s="19" t="s">
        <v>33</v>
      </c>
      <c r="J107" s="19">
        <v>2804.5</v>
      </c>
      <c r="K107" s="19">
        <f t="shared" si="35"/>
        <v>61.289000000000215</v>
      </c>
      <c r="L107" s="19">
        <f t="shared" si="27"/>
        <v>2865.7890000000002</v>
      </c>
      <c r="M107" s="19"/>
      <c r="N107" s="19">
        <v>344.04599999999999</v>
      </c>
      <c r="O107" s="19">
        <v>400</v>
      </c>
      <c r="P107" s="19">
        <f t="shared" si="28"/>
        <v>573.15780000000007</v>
      </c>
      <c r="Q107" s="5">
        <f t="shared" ref="Q107" si="37">8*P107-O107-N107-F107</f>
        <v>203.9364000000005</v>
      </c>
      <c r="R107" s="21"/>
      <c r="S107" s="19"/>
      <c r="T107" s="19">
        <f t="shared" si="29"/>
        <v>8</v>
      </c>
      <c r="U107" s="19">
        <f t="shared" si="30"/>
        <v>7.6441880403616587</v>
      </c>
      <c r="V107" s="19">
        <v>582.37819999999999</v>
      </c>
      <c r="W107" s="19">
        <v>554.45460000000003</v>
      </c>
      <c r="X107" s="19">
        <v>574.09739999999999</v>
      </c>
      <c r="Y107" s="19">
        <v>535.19899999999996</v>
      </c>
      <c r="Z107" s="19">
        <v>529.37239999999997</v>
      </c>
      <c r="AA107" s="19">
        <v>496.41379999999998</v>
      </c>
      <c r="AB107" s="22" t="s">
        <v>36</v>
      </c>
      <c r="AC107" s="19">
        <f t="shared" si="36"/>
        <v>204</v>
      </c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 t="s">
        <v>148</v>
      </c>
      <c r="B108" s="1" t="s">
        <v>32</v>
      </c>
      <c r="C108" s="1">
        <v>171.73099999999999</v>
      </c>
      <c r="D108" s="1"/>
      <c r="E108" s="1">
        <v>29.047999999999998</v>
      </c>
      <c r="F108" s="1">
        <v>129.50899999999999</v>
      </c>
      <c r="G108" s="6">
        <v>1</v>
      </c>
      <c r="H108" s="1">
        <v>55</v>
      </c>
      <c r="I108" s="1" t="s">
        <v>33</v>
      </c>
      <c r="J108" s="1">
        <v>32.799999999999997</v>
      </c>
      <c r="K108" s="1">
        <f t="shared" si="35"/>
        <v>-3.7519999999999989</v>
      </c>
      <c r="L108" s="1">
        <f t="shared" si="27"/>
        <v>29.047999999999998</v>
      </c>
      <c r="M108" s="1"/>
      <c r="N108" s="1">
        <v>0</v>
      </c>
      <c r="O108" s="1"/>
      <c r="P108" s="1">
        <f t="shared" si="28"/>
        <v>5.8095999999999997</v>
      </c>
      <c r="Q108" s="5"/>
      <c r="R108" s="5"/>
      <c r="S108" s="1"/>
      <c r="T108" s="1">
        <f t="shared" si="29"/>
        <v>22.292240429633708</v>
      </c>
      <c r="U108" s="1">
        <f t="shared" si="30"/>
        <v>22.292240429633708</v>
      </c>
      <c r="V108" s="1">
        <v>4.9588000000000001</v>
      </c>
      <c r="W108" s="1">
        <v>13.263400000000001</v>
      </c>
      <c r="X108" s="1">
        <v>15.8306</v>
      </c>
      <c r="Y108" s="1">
        <v>18.516200000000001</v>
      </c>
      <c r="Z108" s="1">
        <v>16.8096</v>
      </c>
      <c r="AA108" s="1">
        <v>12.010199999999999</v>
      </c>
      <c r="AB108" s="27" t="s">
        <v>135</v>
      </c>
      <c r="AC108" s="1">
        <f t="shared" si="36"/>
        <v>0</v>
      </c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 t="s">
        <v>149</v>
      </c>
      <c r="B109" s="1" t="s">
        <v>32</v>
      </c>
      <c r="C109" s="1">
        <v>240.20500000000001</v>
      </c>
      <c r="D109" s="1"/>
      <c r="E109" s="1">
        <v>46.36</v>
      </c>
      <c r="F109" s="1">
        <v>177.09800000000001</v>
      </c>
      <c r="G109" s="6">
        <v>1</v>
      </c>
      <c r="H109" s="1">
        <v>55</v>
      </c>
      <c r="I109" s="1" t="s">
        <v>33</v>
      </c>
      <c r="J109" s="1">
        <v>49.2</v>
      </c>
      <c r="K109" s="1">
        <f t="shared" si="35"/>
        <v>-2.8400000000000034</v>
      </c>
      <c r="L109" s="1">
        <f t="shared" si="27"/>
        <v>46.36</v>
      </c>
      <c r="M109" s="1"/>
      <c r="N109" s="1">
        <v>0</v>
      </c>
      <c r="O109" s="1"/>
      <c r="P109" s="1">
        <f t="shared" si="28"/>
        <v>9.2720000000000002</v>
      </c>
      <c r="Q109" s="5"/>
      <c r="R109" s="5"/>
      <c r="S109" s="1"/>
      <c r="T109" s="1">
        <f t="shared" si="29"/>
        <v>19.100301984469372</v>
      </c>
      <c r="U109" s="1">
        <f t="shared" si="30"/>
        <v>19.100301984469372</v>
      </c>
      <c r="V109" s="1">
        <v>9.7916000000000007</v>
      </c>
      <c r="W109" s="1">
        <v>13.4682</v>
      </c>
      <c r="X109" s="1">
        <v>15.2026</v>
      </c>
      <c r="Y109" s="1">
        <v>25.4224</v>
      </c>
      <c r="Z109" s="1">
        <v>28.868600000000001</v>
      </c>
      <c r="AA109" s="1">
        <v>17.8994</v>
      </c>
      <c r="AB109" s="16" t="s">
        <v>133</v>
      </c>
      <c r="AC109" s="1">
        <f t="shared" si="36"/>
        <v>0</v>
      </c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 t="s">
        <v>150</v>
      </c>
      <c r="B110" s="1" t="s">
        <v>32</v>
      </c>
      <c r="C110" s="1">
        <v>125.03700000000001</v>
      </c>
      <c r="D110" s="1"/>
      <c r="E110" s="1">
        <v>17.922999999999998</v>
      </c>
      <c r="F110" s="1">
        <v>99.635999999999996</v>
      </c>
      <c r="G110" s="6">
        <v>1</v>
      </c>
      <c r="H110" s="1">
        <v>55</v>
      </c>
      <c r="I110" s="1" t="s">
        <v>33</v>
      </c>
      <c r="J110" s="1">
        <v>21.4</v>
      </c>
      <c r="K110" s="1">
        <f t="shared" si="35"/>
        <v>-3.4770000000000003</v>
      </c>
      <c r="L110" s="1">
        <f t="shared" si="27"/>
        <v>17.922999999999998</v>
      </c>
      <c r="M110" s="1"/>
      <c r="N110" s="1">
        <v>0</v>
      </c>
      <c r="O110" s="1"/>
      <c r="P110" s="1">
        <f t="shared" si="28"/>
        <v>3.5845999999999996</v>
      </c>
      <c r="Q110" s="5"/>
      <c r="R110" s="5"/>
      <c r="S110" s="1"/>
      <c r="T110" s="1">
        <f t="shared" si="29"/>
        <v>27.795569938068407</v>
      </c>
      <c r="U110" s="1">
        <f t="shared" si="30"/>
        <v>27.795569938068407</v>
      </c>
      <c r="V110" s="1">
        <v>3.5590000000000002</v>
      </c>
      <c r="W110" s="1">
        <v>3.4567999999999999</v>
      </c>
      <c r="X110" s="1">
        <v>4.4264000000000001</v>
      </c>
      <c r="Y110" s="1">
        <v>9.9545999999999992</v>
      </c>
      <c r="Z110" s="1">
        <v>11.6526</v>
      </c>
      <c r="AA110" s="1">
        <v>9.6514000000000006</v>
      </c>
      <c r="AB110" s="27" t="s">
        <v>135</v>
      </c>
      <c r="AC110" s="1">
        <f t="shared" si="36"/>
        <v>0</v>
      </c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3" t="s">
        <v>151</v>
      </c>
      <c r="B111" s="13" t="s">
        <v>32</v>
      </c>
      <c r="C111" s="13"/>
      <c r="D111" s="13"/>
      <c r="E111" s="13"/>
      <c r="F111" s="13"/>
      <c r="G111" s="14">
        <v>0</v>
      </c>
      <c r="H111" s="13">
        <v>60</v>
      </c>
      <c r="I111" s="13" t="s">
        <v>33</v>
      </c>
      <c r="J111" s="13"/>
      <c r="K111" s="13">
        <f t="shared" si="35"/>
        <v>0</v>
      </c>
      <c r="L111" s="13">
        <f t="shared" si="27"/>
        <v>0</v>
      </c>
      <c r="M111" s="13"/>
      <c r="N111" s="13"/>
      <c r="O111" s="13"/>
      <c r="P111" s="13">
        <f t="shared" si="28"/>
        <v>0</v>
      </c>
      <c r="Q111" s="15"/>
      <c r="R111" s="15"/>
      <c r="S111" s="13"/>
      <c r="T111" s="13" t="e">
        <f t="shared" si="29"/>
        <v>#DIV/0!</v>
      </c>
      <c r="U111" s="13" t="e">
        <f t="shared" si="30"/>
        <v>#DIV/0!</v>
      </c>
      <c r="V111" s="13">
        <v>0</v>
      </c>
      <c r="W111" s="13">
        <v>0</v>
      </c>
      <c r="X111" s="13">
        <v>0</v>
      </c>
      <c r="Y111" s="13">
        <v>0</v>
      </c>
      <c r="Z111" s="13">
        <v>0</v>
      </c>
      <c r="AA111" s="13">
        <v>0</v>
      </c>
      <c r="AB111" s="13" t="s">
        <v>54</v>
      </c>
      <c r="AC111" s="13">
        <f>MROUND(Q111*G111,0)</f>
        <v>0</v>
      </c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0" t="s">
        <v>152</v>
      </c>
      <c r="B112" s="10" t="s">
        <v>39</v>
      </c>
      <c r="C112" s="10"/>
      <c r="D112" s="10">
        <v>350</v>
      </c>
      <c r="E112" s="10">
        <v>350</v>
      </c>
      <c r="F112" s="10"/>
      <c r="G112" s="11">
        <v>0</v>
      </c>
      <c r="H112" s="10" t="e">
        <v>#N/A</v>
      </c>
      <c r="I112" s="10" t="s">
        <v>40</v>
      </c>
      <c r="J112" s="10">
        <v>350</v>
      </c>
      <c r="K112" s="10">
        <f t="shared" si="35"/>
        <v>0</v>
      </c>
      <c r="L112" s="10">
        <f t="shared" si="27"/>
        <v>0</v>
      </c>
      <c r="M112" s="10">
        <v>350</v>
      </c>
      <c r="N112" s="10"/>
      <c r="O112" s="10"/>
      <c r="P112" s="10">
        <f t="shared" si="28"/>
        <v>0</v>
      </c>
      <c r="Q112" s="12"/>
      <c r="R112" s="12"/>
      <c r="S112" s="10"/>
      <c r="T112" s="10" t="e">
        <f t="shared" si="29"/>
        <v>#DIV/0!</v>
      </c>
      <c r="U112" s="10" t="e">
        <f t="shared" si="30"/>
        <v>#DIV/0!</v>
      </c>
      <c r="V112" s="10">
        <v>0</v>
      </c>
      <c r="W112" s="10">
        <v>0</v>
      </c>
      <c r="X112" s="10">
        <v>0</v>
      </c>
      <c r="Y112" s="10">
        <v>0</v>
      </c>
      <c r="Z112" s="10">
        <v>0</v>
      </c>
      <c r="AA112" s="10">
        <v>0</v>
      </c>
      <c r="AB112" s="10"/>
      <c r="AC112" s="10">
        <f>MROUND(Q112*G112,0)</f>
        <v>0</v>
      </c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0" t="s">
        <v>153</v>
      </c>
      <c r="B113" s="10" t="s">
        <v>39</v>
      </c>
      <c r="C113" s="10"/>
      <c r="D113" s="10">
        <v>220</v>
      </c>
      <c r="E113" s="10">
        <v>220</v>
      </c>
      <c r="F113" s="10"/>
      <c r="G113" s="11">
        <v>0</v>
      </c>
      <c r="H113" s="10" t="e">
        <v>#N/A</v>
      </c>
      <c r="I113" s="10" t="s">
        <v>40</v>
      </c>
      <c r="J113" s="10">
        <v>220</v>
      </c>
      <c r="K113" s="10">
        <f t="shared" si="35"/>
        <v>0</v>
      </c>
      <c r="L113" s="10">
        <f t="shared" si="27"/>
        <v>0</v>
      </c>
      <c r="M113" s="10">
        <v>220</v>
      </c>
      <c r="N113" s="10"/>
      <c r="O113" s="10"/>
      <c r="P113" s="10">
        <f t="shared" si="28"/>
        <v>0</v>
      </c>
      <c r="Q113" s="12"/>
      <c r="R113" s="12"/>
      <c r="S113" s="10"/>
      <c r="T113" s="10" t="e">
        <f t="shared" si="29"/>
        <v>#DIV/0!</v>
      </c>
      <c r="U113" s="10" t="e">
        <f t="shared" si="30"/>
        <v>#DIV/0!</v>
      </c>
      <c r="V113" s="10">
        <v>0</v>
      </c>
      <c r="W113" s="10">
        <v>0</v>
      </c>
      <c r="X113" s="10">
        <v>0</v>
      </c>
      <c r="Y113" s="10">
        <v>0</v>
      </c>
      <c r="Z113" s="10">
        <v>0</v>
      </c>
      <c r="AA113" s="10">
        <v>0</v>
      </c>
      <c r="AB113" s="10"/>
      <c r="AC113" s="10">
        <f>MROUND(Q113*G113,0)</f>
        <v>0</v>
      </c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0" t="s">
        <v>154</v>
      </c>
      <c r="B114" s="10" t="s">
        <v>39</v>
      </c>
      <c r="C114" s="10"/>
      <c r="D114" s="10">
        <v>222</v>
      </c>
      <c r="E114" s="10">
        <v>222</v>
      </c>
      <c r="F114" s="10"/>
      <c r="G114" s="11">
        <v>0</v>
      </c>
      <c r="H114" s="10" t="e">
        <v>#N/A</v>
      </c>
      <c r="I114" s="10" t="s">
        <v>40</v>
      </c>
      <c r="J114" s="10">
        <v>222</v>
      </c>
      <c r="K114" s="10">
        <f t="shared" si="35"/>
        <v>0</v>
      </c>
      <c r="L114" s="10">
        <f t="shared" si="27"/>
        <v>0</v>
      </c>
      <c r="M114" s="10">
        <v>222</v>
      </c>
      <c r="N114" s="10"/>
      <c r="O114" s="10"/>
      <c r="P114" s="10">
        <f t="shared" si="28"/>
        <v>0</v>
      </c>
      <c r="Q114" s="12"/>
      <c r="R114" s="12"/>
      <c r="S114" s="10"/>
      <c r="T114" s="10" t="e">
        <f t="shared" si="29"/>
        <v>#DIV/0!</v>
      </c>
      <c r="U114" s="10" t="e">
        <f t="shared" si="30"/>
        <v>#DIV/0!</v>
      </c>
      <c r="V114" s="10">
        <v>0</v>
      </c>
      <c r="W114" s="10">
        <v>0</v>
      </c>
      <c r="X114" s="10">
        <v>0</v>
      </c>
      <c r="Y114" s="10">
        <v>0</v>
      </c>
      <c r="Z114" s="10">
        <v>0</v>
      </c>
      <c r="AA114" s="10">
        <v>0</v>
      </c>
      <c r="AB114" s="10"/>
      <c r="AC114" s="10">
        <f>MROUND(Q114*G114,0)</f>
        <v>0</v>
      </c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 t="s">
        <v>155</v>
      </c>
      <c r="B115" s="1" t="s">
        <v>39</v>
      </c>
      <c r="C115" s="1">
        <v>136</v>
      </c>
      <c r="D115" s="1">
        <v>72</v>
      </c>
      <c r="E115" s="1">
        <v>87</v>
      </c>
      <c r="F115" s="1">
        <v>101</v>
      </c>
      <c r="G115" s="6">
        <v>0.3</v>
      </c>
      <c r="H115" s="1">
        <v>40</v>
      </c>
      <c r="I115" s="1" t="s">
        <v>33</v>
      </c>
      <c r="J115" s="1">
        <v>92</v>
      </c>
      <c r="K115" s="1">
        <f t="shared" si="35"/>
        <v>-5</v>
      </c>
      <c r="L115" s="1">
        <f t="shared" si="27"/>
        <v>87</v>
      </c>
      <c r="M115" s="1"/>
      <c r="N115" s="1">
        <v>31.32</v>
      </c>
      <c r="O115" s="1"/>
      <c r="P115" s="1">
        <f t="shared" si="28"/>
        <v>17.399999999999999</v>
      </c>
      <c r="Q115" s="5">
        <f t="shared" ref="Q115:Q116" si="38">11*P115-O115-N115-F115</f>
        <v>59.079999999999984</v>
      </c>
      <c r="R115" s="5"/>
      <c r="S115" s="1"/>
      <c r="T115" s="1">
        <f t="shared" si="29"/>
        <v>11</v>
      </c>
      <c r="U115" s="1">
        <f t="shared" si="30"/>
        <v>7.6045977011494257</v>
      </c>
      <c r="V115" s="1">
        <v>14.8</v>
      </c>
      <c r="W115" s="1">
        <v>17.2</v>
      </c>
      <c r="X115" s="1">
        <v>18.8</v>
      </c>
      <c r="Y115" s="1">
        <v>18.399999999999999</v>
      </c>
      <c r="Z115" s="1">
        <v>20.399999999999999</v>
      </c>
      <c r="AA115" s="1">
        <v>12</v>
      </c>
      <c r="AB115" s="1"/>
      <c r="AC115" s="1">
        <f t="shared" ref="AC115:AC117" si="39">ROUND(Q115*G115,0)</f>
        <v>18</v>
      </c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 t="s">
        <v>156</v>
      </c>
      <c r="B116" s="1" t="s">
        <v>39</v>
      </c>
      <c r="C116" s="1">
        <v>112</v>
      </c>
      <c r="D116" s="1">
        <v>54</v>
      </c>
      <c r="E116" s="1">
        <v>81</v>
      </c>
      <c r="F116" s="1">
        <v>72</v>
      </c>
      <c r="G116" s="6">
        <v>0.3</v>
      </c>
      <c r="H116" s="1">
        <v>40</v>
      </c>
      <c r="I116" s="1" t="s">
        <v>33</v>
      </c>
      <c r="J116" s="1">
        <v>86</v>
      </c>
      <c r="K116" s="1">
        <f t="shared" si="35"/>
        <v>-5</v>
      </c>
      <c r="L116" s="1">
        <f t="shared" si="27"/>
        <v>81</v>
      </c>
      <c r="M116" s="1"/>
      <c r="N116" s="1">
        <v>32.96</v>
      </c>
      <c r="O116" s="1"/>
      <c r="P116" s="1">
        <f t="shared" si="28"/>
        <v>16.2</v>
      </c>
      <c r="Q116" s="5">
        <f t="shared" si="38"/>
        <v>73.239999999999981</v>
      </c>
      <c r="R116" s="5"/>
      <c r="S116" s="1"/>
      <c r="T116" s="1">
        <f t="shared" si="29"/>
        <v>11</v>
      </c>
      <c r="U116" s="1">
        <f t="shared" si="30"/>
        <v>6.4790123456790134</v>
      </c>
      <c r="V116" s="1">
        <v>12.4</v>
      </c>
      <c r="W116" s="1">
        <v>13.8</v>
      </c>
      <c r="X116" s="1">
        <v>16.399999999999999</v>
      </c>
      <c r="Y116" s="1">
        <v>15.8</v>
      </c>
      <c r="Z116" s="1">
        <v>16.8</v>
      </c>
      <c r="AA116" s="1">
        <v>15.2</v>
      </c>
      <c r="AB116" s="1"/>
      <c r="AC116" s="1">
        <f t="shared" si="39"/>
        <v>22</v>
      </c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 t="s">
        <v>157</v>
      </c>
      <c r="B117" s="1" t="s">
        <v>32</v>
      </c>
      <c r="C117" s="1">
        <v>31.372</v>
      </c>
      <c r="D117" s="1"/>
      <c r="E117" s="1">
        <v>2.5529999999999999</v>
      </c>
      <c r="F117" s="1">
        <v>28.818999999999999</v>
      </c>
      <c r="G117" s="6">
        <v>1</v>
      </c>
      <c r="H117" s="1">
        <v>45</v>
      </c>
      <c r="I117" s="1" t="s">
        <v>33</v>
      </c>
      <c r="J117" s="1">
        <v>2.6</v>
      </c>
      <c r="K117" s="1">
        <f t="shared" si="35"/>
        <v>-4.7000000000000153E-2</v>
      </c>
      <c r="L117" s="1">
        <f t="shared" si="27"/>
        <v>2.5529999999999999</v>
      </c>
      <c r="M117" s="1"/>
      <c r="N117" s="1">
        <v>0</v>
      </c>
      <c r="O117" s="1"/>
      <c r="P117" s="1">
        <f t="shared" si="28"/>
        <v>0.51059999999999994</v>
      </c>
      <c r="Q117" s="5"/>
      <c r="R117" s="5"/>
      <c r="S117" s="1"/>
      <c r="T117" s="1">
        <f t="shared" si="29"/>
        <v>56.441441441441448</v>
      </c>
      <c r="U117" s="1">
        <f t="shared" si="30"/>
        <v>56.441441441441448</v>
      </c>
      <c r="V117" s="1">
        <v>0.26019999999999999</v>
      </c>
      <c r="W117" s="1">
        <v>0</v>
      </c>
      <c r="X117" s="1">
        <v>0</v>
      </c>
      <c r="Y117" s="1">
        <v>0</v>
      </c>
      <c r="Z117" s="1">
        <v>0</v>
      </c>
      <c r="AA117" s="1">
        <v>0</v>
      </c>
      <c r="AB117" s="26" t="s">
        <v>159</v>
      </c>
      <c r="AC117" s="1">
        <f t="shared" si="39"/>
        <v>0</v>
      </c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  <row r="500" spans="1:50" x14ac:dyDescent="0.25">
      <c r="A500" s="1"/>
      <c r="B500" s="1"/>
      <c r="C500" s="1"/>
      <c r="D500" s="1"/>
      <c r="E500" s="1"/>
      <c r="F500" s="1"/>
      <c r="G500" s="6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</row>
  </sheetData>
  <autoFilter ref="A3:AC117" xr:uid="{68AE0AB2-0229-488C-AC4F-86B0261ABB2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2024-10-24T13:29:39Z</dcterms:created>
  <dcterms:modified xsi:type="dcterms:W3CDTF">2024-10-25T08:16:20Z</dcterms:modified>
</cp:coreProperties>
</file>