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КИ филиалы\"/>
    </mc:Choice>
  </mc:AlternateContent>
  <xr:revisionPtr revIDLastSave="0" documentId="13_ncr:1_{E363D31D-851F-4C58-B3B9-4843E4928A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21" i="1"/>
  <c r="R24" i="1"/>
  <c r="R50" i="1"/>
  <c r="R58" i="1"/>
  <c r="AD10" i="1" l="1"/>
  <c r="AD11" i="1"/>
  <c r="AD12" i="1"/>
  <c r="AD15" i="1"/>
  <c r="AD20" i="1"/>
  <c r="AD29" i="1"/>
  <c r="AD36" i="1"/>
  <c r="AD38" i="1"/>
  <c r="AD40" i="1"/>
  <c r="AD41" i="1"/>
  <c r="AD42" i="1"/>
  <c r="AD46" i="1"/>
  <c r="AD47" i="1"/>
  <c r="AD51" i="1"/>
  <c r="AD53" i="1"/>
  <c r="AD57" i="1"/>
  <c r="AD60" i="1"/>
  <c r="AD65" i="1"/>
  <c r="AD67" i="1"/>
  <c r="AD68" i="1"/>
  <c r="AD69" i="1"/>
  <c r="AD70" i="1"/>
  <c r="AD71" i="1"/>
  <c r="AD72" i="1"/>
  <c r="AD74" i="1"/>
  <c r="AD81" i="1"/>
  <c r="AD85" i="1"/>
  <c r="AD93" i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6" i="1"/>
  <c r="Q6" i="1" s="1"/>
  <c r="G7" i="1"/>
  <c r="H7" i="1" s="1"/>
  <c r="G8" i="1"/>
  <c r="H8" i="1" s="1"/>
  <c r="G9" i="1"/>
  <c r="H9" i="1" s="1"/>
  <c r="G10" i="1"/>
  <c r="H10" i="1" s="1"/>
  <c r="G11" i="1"/>
  <c r="H11" i="1" s="1"/>
  <c r="U11" i="1" s="1"/>
  <c r="G12" i="1"/>
  <c r="H12" i="1" s="1"/>
  <c r="U12" i="1" s="1"/>
  <c r="G13" i="1"/>
  <c r="H13" i="1" s="1"/>
  <c r="G14" i="1"/>
  <c r="H14" i="1" s="1"/>
  <c r="G15" i="1"/>
  <c r="H15" i="1" s="1"/>
  <c r="U15" i="1" s="1"/>
  <c r="G16" i="1"/>
  <c r="H16" i="1" s="1"/>
  <c r="G17" i="1"/>
  <c r="H17" i="1" s="1"/>
  <c r="G18" i="1"/>
  <c r="H18" i="1" s="1"/>
  <c r="G19" i="1"/>
  <c r="H19" i="1" s="1"/>
  <c r="G20" i="1"/>
  <c r="H20" i="1" s="1"/>
  <c r="U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U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U36" i="1" s="1"/>
  <c r="G37" i="1"/>
  <c r="G38" i="1"/>
  <c r="H38" i="1" s="1"/>
  <c r="G39" i="1"/>
  <c r="H39" i="1" s="1"/>
  <c r="G40" i="1"/>
  <c r="H40" i="1" s="1"/>
  <c r="U40" i="1" s="1"/>
  <c r="G41" i="1"/>
  <c r="H41" i="1" s="1"/>
  <c r="U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U47" i="1" s="1"/>
  <c r="G48" i="1"/>
  <c r="H48" i="1" s="1"/>
  <c r="G49" i="1"/>
  <c r="H49" i="1" s="1"/>
  <c r="G50" i="1"/>
  <c r="H50" i="1" s="1"/>
  <c r="G51" i="1"/>
  <c r="H51" i="1" s="1"/>
  <c r="U51" i="1" s="1"/>
  <c r="G52" i="1"/>
  <c r="H52" i="1" s="1"/>
  <c r="G53" i="1"/>
  <c r="H53" i="1" s="1"/>
  <c r="U53" i="1" s="1"/>
  <c r="G54" i="1"/>
  <c r="H54" i="1" s="1"/>
  <c r="G55" i="1"/>
  <c r="H55" i="1" s="1"/>
  <c r="G56" i="1"/>
  <c r="H56" i="1" s="1"/>
  <c r="G57" i="1"/>
  <c r="H57" i="1" s="1"/>
  <c r="U57" i="1" s="1"/>
  <c r="G58" i="1"/>
  <c r="H58" i="1" s="1"/>
  <c r="G59" i="1"/>
  <c r="H59" i="1" s="1"/>
  <c r="G60" i="1"/>
  <c r="H60" i="1" s="1"/>
  <c r="U60" i="1" s="1"/>
  <c r="G61" i="1"/>
  <c r="H61" i="1" s="1"/>
  <c r="G62" i="1"/>
  <c r="H62" i="1" s="1"/>
  <c r="G63" i="1"/>
  <c r="H63" i="1" s="1"/>
  <c r="G64" i="1"/>
  <c r="H64" i="1" s="1"/>
  <c r="G65" i="1"/>
  <c r="H65" i="1" s="1"/>
  <c r="U65" i="1" s="1"/>
  <c r="G66" i="1"/>
  <c r="H66" i="1" s="1"/>
  <c r="AD66" i="1" s="1"/>
  <c r="G67" i="1"/>
  <c r="H67" i="1" s="1"/>
  <c r="U67" i="1" s="1"/>
  <c r="G68" i="1"/>
  <c r="H68" i="1" s="1"/>
  <c r="U68" i="1" s="1"/>
  <c r="G69" i="1"/>
  <c r="H69" i="1" s="1"/>
  <c r="U69" i="1" s="1"/>
  <c r="G70" i="1"/>
  <c r="H70" i="1" s="1"/>
  <c r="G71" i="1"/>
  <c r="H71" i="1" s="1"/>
  <c r="U71" i="1" s="1"/>
  <c r="G72" i="1"/>
  <c r="H72" i="1" s="1"/>
  <c r="U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U81" i="1" s="1"/>
  <c r="G82" i="1"/>
  <c r="H82" i="1" s="1"/>
  <c r="AD82" i="1" s="1"/>
  <c r="G83" i="1"/>
  <c r="H83" i="1" s="1"/>
  <c r="G84" i="1"/>
  <c r="H84" i="1" s="1"/>
  <c r="G85" i="1"/>
  <c r="H85" i="1" s="1"/>
  <c r="U85" i="1" s="1"/>
  <c r="G86" i="1"/>
  <c r="H86" i="1" s="1"/>
  <c r="G87" i="1"/>
  <c r="H87" i="1" s="1"/>
  <c r="G88" i="1"/>
  <c r="H88" i="1" s="1"/>
  <c r="R88" i="1" s="1"/>
  <c r="G89" i="1"/>
  <c r="H89" i="1" s="1"/>
  <c r="G90" i="1"/>
  <c r="H90" i="1" s="1"/>
  <c r="G91" i="1"/>
  <c r="H91" i="1" s="1"/>
  <c r="G92" i="1"/>
  <c r="H92" i="1" s="1"/>
  <c r="V92" i="1" s="1"/>
  <c r="G93" i="1"/>
  <c r="H93" i="1" s="1"/>
  <c r="V93" i="1" s="1"/>
  <c r="G94" i="1"/>
  <c r="H94" i="1" s="1"/>
  <c r="V94" i="1" s="1"/>
  <c r="G95" i="1"/>
  <c r="H95" i="1" s="1"/>
  <c r="V95" i="1" s="1"/>
  <c r="G96" i="1"/>
  <c r="H96" i="1" s="1"/>
  <c r="V96" i="1" s="1"/>
  <c r="G6" i="1"/>
  <c r="H6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 s="1"/>
  <c r="M6" i="1"/>
  <c r="AB5" i="1"/>
  <c r="AA5" i="1"/>
  <c r="Z5" i="1"/>
  <c r="Y5" i="1"/>
  <c r="X5" i="1"/>
  <c r="W5" i="1"/>
  <c r="S5" i="1"/>
  <c r="P5" i="1"/>
  <c r="O5" i="1"/>
  <c r="L5" i="1"/>
  <c r="F5" i="1"/>
  <c r="E5" i="1"/>
  <c r="R92" i="1" l="1"/>
  <c r="R90" i="1"/>
  <c r="R78" i="1"/>
  <c r="R34" i="1"/>
  <c r="AD34" i="1" s="1"/>
  <c r="R6" i="1"/>
  <c r="AD6" i="1" s="1"/>
  <c r="R91" i="1"/>
  <c r="AD87" i="1"/>
  <c r="R79" i="1"/>
  <c r="R75" i="1"/>
  <c r="AD75" i="1" s="1"/>
  <c r="R73" i="1"/>
  <c r="R49" i="1"/>
  <c r="AD49" i="1" s="1"/>
  <c r="R35" i="1"/>
  <c r="AD35" i="1" s="1"/>
  <c r="R33" i="1"/>
  <c r="AD33" i="1" s="1"/>
  <c r="U58" i="1"/>
  <c r="AD50" i="1"/>
  <c r="AD24" i="1"/>
  <c r="R45" i="1"/>
  <c r="AD45" i="1" s="1"/>
  <c r="R39" i="1"/>
  <c r="AD39" i="1" s="1"/>
  <c r="AD21" i="1"/>
  <c r="AD30" i="1"/>
  <c r="AD58" i="1"/>
  <c r="R8" i="1"/>
  <c r="U8" i="1" s="1"/>
  <c r="U6" i="1"/>
  <c r="R95" i="1"/>
  <c r="AD95" i="1" s="1"/>
  <c r="AD91" i="1"/>
  <c r="AD83" i="1"/>
  <c r="AD79" i="1"/>
  <c r="AD77" i="1"/>
  <c r="AD73" i="1"/>
  <c r="R63" i="1"/>
  <c r="AD63" i="1" s="1"/>
  <c r="R61" i="1"/>
  <c r="AD61" i="1" s="1"/>
  <c r="AD59" i="1"/>
  <c r="R55" i="1"/>
  <c r="AD55" i="1" s="1"/>
  <c r="AD43" i="1"/>
  <c r="R31" i="1"/>
  <c r="AD31" i="1" s="1"/>
  <c r="R27" i="1"/>
  <c r="AD27" i="1" s="1"/>
  <c r="AD25" i="1"/>
  <c r="AD23" i="1"/>
  <c r="AD17" i="1"/>
  <c r="R13" i="1"/>
  <c r="AD13" i="1" s="1"/>
  <c r="AD9" i="1"/>
  <c r="AD7" i="1"/>
  <c r="R18" i="1"/>
  <c r="AD18" i="1" s="1"/>
  <c r="AD92" i="1"/>
  <c r="AD90" i="1"/>
  <c r="AD86" i="1"/>
  <c r="AD80" i="1"/>
  <c r="AD78" i="1"/>
  <c r="AD76" i="1"/>
  <c r="R64" i="1"/>
  <c r="AD64" i="1" s="1"/>
  <c r="AD62" i="1"/>
  <c r="AD56" i="1"/>
  <c r="R54" i="1"/>
  <c r="AD54" i="1" s="1"/>
  <c r="R48" i="1"/>
  <c r="AD48" i="1" s="1"/>
  <c r="AD44" i="1"/>
  <c r="AD26" i="1"/>
  <c r="AD14" i="1"/>
  <c r="R19" i="1"/>
  <c r="AD19" i="1" s="1"/>
  <c r="AD28" i="1"/>
  <c r="R89" i="1"/>
  <c r="U89" i="1" s="1"/>
  <c r="AD88" i="1"/>
  <c r="AD22" i="1"/>
  <c r="U59" i="1"/>
  <c r="U88" i="1"/>
  <c r="U76" i="1"/>
  <c r="U48" i="1"/>
  <c r="AD16" i="1"/>
  <c r="AD32" i="1"/>
  <c r="AD52" i="1"/>
  <c r="AD84" i="1"/>
  <c r="R94" i="1"/>
  <c r="AD94" i="1" s="1"/>
  <c r="AD96" i="1"/>
  <c r="U17" i="1"/>
  <c r="U77" i="1"/>
  <c r="U75" i="1"/>
  <c r="U43" i="1"/>
  <c r="U25" i="1"/>
  <c r="U21" i="1"/>
  <c r="U66" i="1"/>
  <c r="U82" i="1"/>
  <c r="U74" i="1"/>
  <c r="U42" i="1"/>
  <c r="U10" i="1"/>
  <c r="U78" i="1"/>
  <c r="U70" i="1"/>
  <c r="U46" i="1"/>
  <c r="U38" i="1"/>
  <c r="U30" i="1"/>
  <c r="U22" i="1"/>
  <c r="U14" i="1"/>
  <c r="V6" i="1"/>
  <c r="U93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G5" i="1"/>
  <c r="H37" i="1"/>
  <c r="AD37" i="1" s="1"/>
  <c r="N5" i="1"/>
  <c r="Q5" i="1"/>
  <c r="U34" i="1" l="1"/>
  <c r="U49" i="1"/>
  <c r="U13" i="1"/>
  <c r="U24" i="1"/>
  <c r="U64" i="1"/>
  <c r="U96" i="1"/>
  <c r="U79" i="1"/>
  <c r="U35" i="1"/>
  <c r="U18" i="1"/>
  <c r="U63" i="1"/>
  <c r="U87" i="1"/>
  <c r="U31" i="1"/>
  <c r="AD8" i="1"/>
  <c r="U28" i="1"/>
  <c r="U62" i="1"/>
  <c r="U9" i="1"/>
  <c r="U19" i="1"/>
  <c r="U33" i="1"/>
  <c r="U83" i="1"/>
  <c r="U54" i="1"/>
  <c r="U90" i="1"/>
  <c r="U23" i="1"/>
  <c r="U27" i="1"/>
  <c r="U45" i="1"/>
  <c r="U55" i="1"/>
  <c r="U91" i="1"/>
  <c r="U80" i="1"/>
  <c r="U32" i="1"/>
  <c r="AD89" i="1"/>
  <c r="U92" i="1"/>
  <c r="U95" i="1"/>
  <c r="U86" i="1"/>
  <c r="U26" i="1"/>
  <c r="U50" i="1"/>
  <c r="U61" i="1"/>
  <c r="U7" i="1"/>
  <c r="U44" i="1"/>
  <c r="U56" i="1"/>
  <c r="U84" i="1"/>
  <c r="U39" i="1"/>
  <c r="U73" i="1"/>
  <c r="R5" i="1"/>
  <c r="U94" i="1"/>
  <c r="U16" i="1"/>
  <c r="U52" i="1"/>
  <c r="H5" i="1"/>
  <c r="U37" i="1"/>
  <c r="V37" i="1"/>
  <c r="AD5" i="1" l="1"/>
</calcChain>
</file>

<file path=xl/sharedStrings.xml><?xml version="1.0" encoding="utf-8"?>
<sst xmlns="http://schemas.openxmlformats.org/spreadsheetml/2006/main" count="364" uniqueCount="140">
  <si>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</si>
  <si>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</si>
  <si>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</si>
  <si>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</si>
  <si>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</si>
  <si>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</si>
  <si>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</si>
  <si>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</si>
  <si>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</si>
  <si>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</si>
  <si>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</si>
  <si>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</si>
  <si>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</si>
  <si>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</si>
  <si>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</si>
  <si>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</si>
  <si>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</si>
  <si>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</si>
  <si>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</si>
  <si>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</si>
  <si>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</si>
  <si>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</si>
  <si>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</si>
  <si>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24,10,</t>
  </si>
  <si>
    <t>23,10,</t>
  </si>
  <si>
    <t>17,10,</t>
  </si>
  <si>
    <t>16,10,</t>
  </si>
  <si>
    <t>10,10,</t>
  </si>
  <si>
    <t>09,10,</t>
  </si>
  <si>
    <t>03,10,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</si>
  <si>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</si>
  <si>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</si>
  <si>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</si>
  <si>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</si>
  <si>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</si>
  <si>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</si>
  <si>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</si>
  <si>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</si>
  <si>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</si>
  <si>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</si>
  <si>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</si>
  <si>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</si>
  <si>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</si>
  <si>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</si>
  <si>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</si>
  <si>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</si>
  <si>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</si>
  <si>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</si>
  <si>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</si>
  <si>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</si>
  <si>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</si>
  <si>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</si>
  <si>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</si>
  <si>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</si>
  <si>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</si>
  <si>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</si>
  <si>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</si>
  <si>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</si>
  <si>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увеличить продажи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</si>
  <si>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</si>
  <si>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</si>
  <si>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</si>
  <si>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</si>
  <si>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</si>
  <si>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</si>
  <si>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</si>
  <si>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</si>
  <si>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</si>
  <si>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</si>
  <si>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</si>
  <si>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</si>
  <si>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</si>
  <si>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</si>
  <si>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</si>
  <si>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</si>
  <si>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</si>
  <si>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</si>
  <si>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</si>
  <si>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</si>
  <si>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</si>
  <si>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</si>
  <si>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</si>
  <si>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</si>
  <si>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</si>
  <si>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</si>
  <si>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</si>
  <si>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</si>
  <si>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</si>
  <si>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</si>
  <si>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</si>
  <si>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</si>
  <si>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</si>
  <si>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</si>
  <si>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</si>
  <si>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</si>
  <si>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</si>
  <si>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</si>
  <si>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</si>
  <si>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</si>
  <si>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</si>
  <si>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</si>
  <si>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</si>
  <si>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</si>
  <si>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</si>
  <si>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</si>
  <si>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</si>
  <si>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нет в блаке / 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</si>
  <si>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</si>
  <si>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</si>
  <si>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</si>
  <si>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</si>
  <si>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</si>
  <si>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</si>
  <si>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>21,10,24 перемещение в уценку 64кг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</si>
  <si>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</si>
  <si>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</si>
  <si>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</si>
  <si>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</si>
  <si>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</si>
  <si>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</si>
  <si>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</si>
  <si>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</si>
  <si>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</si>
  <si>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не в матрице</t>
  </si>
  <si>
    <t>вывод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</si>
  <si>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</si>
  <si>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</si>
  <si>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</si>
  <si>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</si>
  <si>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</si>
  <si>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</si>
  <si>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</si>
  <si>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</si>
  <si>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</si>
  <si>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</si>
  <si>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</si>
  <si>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Поляков</t>
  </si>
  <si>
    <t>ОСТАТОК</t>
  </si>
  <si>
    <t>заказ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</si>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</sst>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83;&#1103;%20&#1055;&#1086;&#1083;&#1103;&#1082;&#1086;&#1074;&#1072;%2024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247  Сардельки Нежные, ВЕС.  ПОКОМ</v>
          </cell>
          <cell r="B2">
            <v>259.33199999999999</v>
          </cell>
        </row>
        <row r="3">
          <cell r="A3" t="str">
            <v xml:space="preserve"> 457  Колбаса Молочная ТМ Особый рецепт ВЕС большой батон  ПОКОМ</v>
          </cell>
          <cell r="B3">
            <v>3000.1849999999999</v>
          </cell>
        </row>
        <row r="4">
          <cell r="A4" t="str">
            <v xml:space="preserve"> 452  Колбаса Со шпиком ВЕС большой батон ТМ Особый рецепт  ПОКОМ</v>
          </cell>
          <cell r="B4">
            <v>1508.5650000000001</v>
          </cell>
        </row>
        <row r="5">
          <cell r="A5" t="str">
            <v xml:space="preserve"> 456  Колбаса Филейная ТМ Особый рецепт ВЕС большой батон  ПОКОМ</v>
          </cell>
          <cell r="B5">
            <v>1506.98</v>
          </cell>
        </row>
        <row r="6">
          <cell r="A6" t="str">
            <v xml:space="preserve"> 201  Ветчина Нежная ТМ Особый рецепт, (2,5кг), ПОКОМ</v>
          </cell>
          <cell r="B6">
            <v>1017.054</v>
          </cell>
        </row>
        <row r="7">
          <cell r="A7" t="str">
            <v xml:space="preserve"> 248  Сардельки Сочные ТМ Особый рецепт,   ПОКОМ</v>
          </cell>
          <cell r="B7">
            <v>353.53699999999998</v>
          </cell>
        </row>
        <row r="8">
          <cell r="A8" t="str">
            <v xml:space="preserve"> 271  Колбаса Сервелат Левантский ТМ Особый Рецепт, ВЕС. ПОКОМ</v>
          </cell>
          <cell r="B8">
            <v>156.566</v>
          </cell>
        </row>
        <row r="9">
          <cell r="A9" t="str">
            <v xml:space="preserve"> 317 Колбаса Сервелат Рижский ТМ Зареченские, ВЕС  ПОКОМ</v>
          </cell>
          <cell r="B9">
            <v>101.84099999999999</v>
          </cell>
        </row>
        <row r="10">
          <cell r="A10" t="str">
            <v>Европоддон (невозвратный)</v>
          </cell>
          <cell r="B10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" customWidth="1"/>
    <col min="3" max="8" width="6.5703125" customWidth="1"/>
    <col min="9" max="9" width="5" style="8" customWidth="1"/>
    <col min="10" max="10" width="5" customWidth="1"/>
    <col min="11" max="11" width="12.7109375" bestFit="1" customWidth="1"/>
    <col min="12" max="13" width="7.28515625" customWidth="1"/>
    <col min="14" max="14" width="6.42578125" customWidth="1"/>
    <col min="15" max="19" width="5.85546875" customWidth="1"/>
    <col min="20" max="20" width="21.7109375" customWidth="1"/>
    <col min="21" max="22" width="4.42578125" customWidth="1"/>
    <col min="23" max="28" width="6.140625" customWidth="1"/>
    <col min="29" max="29" width="29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136</v>
      </c>
      <c r="H3" s="2" t="s">
        <v>137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138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22</v>
      </c>
      <c r="Q4" s="1" t="s">
        <v>23</v>
      </c>
      <c r="R4" s="1" t="s">
        <v>139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16204.409000000003</v>
      </c>
      <c r="F5" s="4">
        <f>SUM(F6:F500)</f>
        <v>25833.438999999998</v>
      </c>
      <c r="G5" s="4">
        <f t="shared" ref="G5:H5" si="0">SUM(G6:G500)</f>
        <v>7904.0599999999995</v>
      </c>
      <c r="H5" s="4">
        <f t="shared" si="0"/>
        <v>17929.379000000001</v>
      </c>
      <c r="I5" s="6"/>
      <c r="J5" s="1"/>
      <c r="K5" s="1"/>
      <c r="L5" s="4">
        <f t="shared" ref="L5:S5" si="1">SUM(L6:L500)</f>
        <v>40198.710000000006</v>
      </c>
      <c r="M5" s="4">
        <f t="shared" si="1"/>
        <v>-23994.300999999996</v>
      </c>
      <c r="N5" s="4">
        <f t="shared" si="1"/>
        <v>12814.698000000004</v>
      </c>
      <c r="O5" s="4">
        <f t="shared" si="1"/>
        <v>3389.7109999999998</v>
      </c>
      <c r="P5" s="4">
        <f t="shared" si="1"/>
        <v>7010.6964600000028</v>
      </c>
      <c r="Q5" s="4">
        <f t="shared" si="1"/>
        <v>2562.9396000000002</v>
      </c>
      <c r="R5" s="4">
        <f t="shared" si="1"/>
        <v>3650.1704999999961</v>
      </c>
      <c r="S5" s="4">
        <f t="shared" si="1"/>
        <v>0</v>
      </c>
      <c r="T5" s="1"/>
      <c r="U5" s="1"/>
      <c r="V5" s="1"/>
      <c r="W5" s="4">
        <f t="shared" ref="W5:AB5" si="2">SUM(W6:W500)</f>
        <v>2695.9182000000001</v>
      </c>
      <c r="X5" s="4">
        <f t="shared" si="2"/>
        <v>2770.3208</v>
      </c>
      <c r="Y5" s="4">
        <f t="shared" si="2"/>
        <v>3016.1461999999997</v>
      </c>
      <c r="Z5" s="4">
        <f t="shared" si="2"/>
        <v>2975.8344000000006</v>
      </c>
      <c r="AA5" s="4">
        <f t="shared" si="2"/>
        <v>3298.0772000000002</v>
      </c>
      <c r="AB5" s="4">
        <f t="shared" si="2"/>
        <v>3403.8132000000019</v>
      </c>
      <c r="AC5" s="1"/>
      <c r="AD5" s="4">
        <f>SUM(AD6:AD500)</f>
        <v>2914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165.488</v>
      </c>
      <c r="D6" s="1">
        <v>69.644000000000005</v>
      </c>
      <c r="E6" s="1">
        <v>69.415999999999997</v>
      </c>
      <c r="F6" s="1">
        <v>124.078</v>
      </c>
      <c r="G6" s="1">
        <f>IFERROR(VLOOKUP(A6,[1]TDSheet!$A:$B,2,0),0)</f>
        <v>0</v>
      </c>
      <c r="H6" s="1">
        <f>F6-G6</f>
        <v>124.078</v>
      </c>
      <c r="I6" s="6">
        <v>1</v>
      </c>
      <c r="J6" s="1">
        <v>50</v>
      </c>
      <c r="K6" s="1" t="s">
        <v>32</v>
      </c>
      <c r="L6" s="1">
        <v>67.400000000000006</v>
      </c>
      <c r="M6" s="1">
        <f t="shared" ref="M6:M37" si="3">E6-L6</f>
        <v>2.0159999999999911</v>
      </c>
      <c r="N6" s="1">
        <f>E6-O6</f>
        <v>69.415999999999997</v>
      </c>
      <c r="O6" s="1"/>
      <c r="P6" s="1">
        <v>45.677039999999899</v>
      </c>
      <c r="Q6" s="1">
        <f>N6/5</f>
        <v>13.883199999999999</v>
      </c>
      <c r="R6" s="5">
        <f>13*Q6-P6-H6</f>
        <v>10.726560000000092</v>
      </c>
      <c r="S6" s="5"/>
      <c r="T6" s="1"/>
      <c r="U6" s="1">
        <f>(H6+P6+R6)/Q6</f>
        <v>13</v>
      </c>
      <c r="V6" s="1">
        <f>(H6+P6)/Q6</f>
        <v>12.227371211248121</v>
      </c>
      <c r="W6" s="1">
        <v>17.335599999999999</v>
      </c>
      <c r="X6" s="1">
        <v>17.0992</v>
      </c>
      <c r="Y6" s="1">
        <v>12.373200000000001</v>
      </c>
      <c r="Z6" s="1">
        <v>18.2178</v>
      </c>
      <c r="AA6" s="1">
        <v>21.2302</v>
      </c>
      <c r="AB6" s="1">
        <v>19.318000000000001</v>
      </c>
      <c r="AC6" s="1"/>
      <c r="AD6" s="1">
        <f t="shared" ref="AD6:AD37" si="4">ROUND(R6*I6,0)</f>
        <v>11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186.36500000000001</v>
      </c>
      <c r="D7" s="1">
        <v>303.93200000000002</v>
      </c>
      <c r="E7" s="1">
        <v>192.26900000000001</v>
      </c>
      <c r="F7" s="1">
        <v>254.12200000000001</v>
      </c>
      <c r="G7" s="1">
        <f>IFERROR(VLOOKUP(A7,[1]TDSheet!$A:$B,2,0),0)</f>
        <v>0</v>
      </c>
      <c r="H7" s="1">
        <f t="shared" ref="H7:H70" si="5">F7-G7</f>
        <v>254.12200000000001</v>
      </c>
      <c r="I7" s="6">
        <v>1</v>
      </c>
      <c r="J7" s="1">
        <v>45</v>
      </c>
      <c r="K7" s="1" t="s">
        <v>32</v>
      </c>
      <c r="L7" s="1">
        <v>221.55</v>
      </c>
      <c r="M7" s="1">
        <f t="shared" si="3"/>
        <v>-29.281000000000006</v>
      </c>
      <c r="N7" s="1">
        <f t="shared" ref="N7:N70" si="6">E7-O7</f>
        <v>71.156000000000006</v>
      </c>
      <c r="O7" s="1">
        <v>121.113</v>
      </c>
      <c r="P7" s="1"/>
      <c r="Q7" s="1">
        <f t="shared" ref="Q7:Q70" si="7">N7/5</f>
        <v>14.231200000000001</v>
      </c>
      <c r="R7" s="5"/>
      <c r="S7" s="5"/>
      <c r="T7" s="1"/>
      <c r="U7" s="1">
        <f t="shared" ref="U7:U70" si="8">(H7+P7+R7)/Q7</f>
        <v>17.856681095058743</v>
      </c>
      <c r="V7" s="1">
        <f t="shared" ref="V7:V70" si="9">(H7+P7)/Q7</f>
        <v>17.856681095058743</v>
      </c>
      <c r="W7" s="1">
        <v>11.554</v>
      </c>
      <c r="X7" s="1">
        <v>32.192</v>
      </c>
      <c r="Y7" s="1">
        <v>47.854999999999997</v>
      </c>
      <c r="Z7" s="1">
        <v>34.765599999999999</v>
      </c>
      <c r="AA7" s="1">
        <v>50.171199999999999</v>
      </c>
      <c r="AB7" s="1">
        <v>24.036000000000001</v>
      </c>
      <c r="AC7" s="1"/>
      <c r="AD7" s="1">
        <f t="shared" si="4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8" t="s">
        <v>34</v>
      </c>
      <c r="B8" s="18" t="s">
        <v>31</v>
      </c>
      <c r="C8" s="18">
        <v>676.79100000000005</v>
      </c>
      <c r="D8" s="18">
        <v>156.28899999999999</v>
      </c>
      <c r="E8" s="18">
        <v>645.58600000000001</v>
      </c>
      <c r="F8" s="18">
        <v>120.4</v>
      </c>
      <c r="G8" s="18">
        <f>IFERROR(VLOOKUP(A8,[1]TDSheet!$A:$B,2,0),0)</f>
        <v>0</v>
      </c>
      <c r="H8" s="18">
        <f t="shared" si="5"/>
        <v>120.4</v>
      </c>
      <c r="I8" s="19">
        <v>1</v>
      </c>
      <c r="J8" s="18">
        <v>45</v>
      </c>
      <c r="K8" s="18" t="s">
        <v>32</v>
      </c>
      <c r="L8" s="18">
        <v>584.9</v>
      </c>
      <c r="M8" s="18">
        <f t="shared" si="3"/>
        <v>60.686000000000035</v>
      </c>
      <c r="N8" s="18">
        <f t="shared" si="6"/>
        <v>352.78200000000004</v>
      </c>
      <c r="O8" s="18">
        <v>292.80399999999997</v>
      </c>
      <c r="P8" s="18">
        <v>318.13959999999997</v>
      </c>
      <c r="Q8" s="18">
        <f t="shared" si="7"/>
        <v>70.556400000000011</v>
      </c>
      <c r="R8" s="5">
        <f>8*Q8-P8-H8</f>
        <v>125.91160000000011</v>
      </c>
      <c r="S8" s="20"/>
      <c r="T8" s="18"/>
      <c r="U8" s="18">
        <f t="shared" si="8"/>
        <v>8</v>
      </c>
      <c r="V8" s="18">
        <f t="shared" si="9"/>
        <v>6.2154475001559017</v>
      </c>
      <c r="W8" s="18">
        <v>69.551199999999994</v>
      </c>
      <c r="X8" s="18">
        <v>42.452800000000003</v>
      </c>
      <c r="Y8" s="18">
        <v>82.468400000000003</v>
      </c>
      <c r="Z8" s="18">
        <v>76.860200000000006</v>
      </c>
      <c r="AA8" s="18">
        <v>100.19159999999999</v>
      </c>
      <c r="AB8" s="18">
        <v>85.347800000000007</v>
      </c>
      <c r="AC8" s="18" t="s">
        <v>35</v>
      </c>
      <c r="AD8" s="18">
        <f t="shared" si="4"/>
        <v>126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31</v>
      </c>
      <c r="C9" s="1">
        <v>144.01400000000001</v>
      </c>
      <c r="D9" s="1">
        <v>130.66399999999999</v>
      </c>
      <c r="E9" s="1">
        <v>80.944000000000003</v>
      </c>
      <c r="F9" s="1">
        <v>162.185</v>
      </c>
      <c r="G9" s="1">
        <f>IFERROR(VLOOKUP(A9,[1]TDSheet!$A:$B,2,0),0)</f>
        <v>0</v>
      </c>
      <c r="H9" s="1">
        <f t="shared" si="5"/>
        <v>162.185</v>
      </c>
      <c r="I9" s="6">
        <v>1</v>
      </c>
      <c r="J9" s="1">
        <v>40</v>
      </c>
      <c r="K9" s="1" t="s">
        <v>32</v>
      </c>
      <c r="L9" s="1">
        <v>110.84399999999999</v>
      </c>
      <c r="M9" s="1">
        <f t="shared" si="3"/>
        <v>-29.899999999999991</v>
      </c>
      <c r="N9" s="1">
        <f t="shared" si="6"/>
        <v>80.944000000000003</v>
      </c>
      <c r="O9" s="1"/>
      <c r="P9" s="1">
        <v>40.12388</v>
      </c>
      <c r="Q9" s="1">
        <f t="shared" si="7"/>
        <v>16.188800000000001</v>
      </c>
      <c r="R9" s="5"/>
      <c r="S9" s="5"/>
      <c r="T9" s="1"/>
      <c r="U9" s="1">
        <f t="shared" si="8"/>
        <v>12.496842261316464</v>
      </c>
      <c r="V9" s="1">
        <f t="shared" si="9"/>
        <v>12.496842261316464</v>
      </c>
      <c r="W9" s="1">
        <v>19.6782</v>
      </c>
      <c r="X9" s="1">
        <v>19.381399999999999</v>
      </c>
      <c r="Y9" s="1">
        <v>20.707000000000001</v>
      </c>
      <c r="Z9" s="1">
        <v>15.844200000000001</v>
      </c>
      <c r="AA9" s="1">
        <v>11.882</v>
      </c>
      <c r="AB9" s="1">
        <v>24.431799999999999</v>
      </c>
      <c r="AC9" s="1"/>
      <c r="AD9" s="1">
        <f t="shared" si="4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3" t="s">
        <v>37</v>
      </c>
      <c r="B10" s="13" t="s">
        <v>38</v>
      </c>
      <c r="C10" s="13"/>
      <c r="D10" s="13"/>
      <c r="E10" s="13"/>
      <c r="F10" s="13"/>
      <c r="G10" s="13">
        <f>IFERROR(VLOOKUP(A10,[1]TDSheet!$A:$B,2,0),0)</f>
        <v>0</v>
      </c>
      <c r="H10" s="13">
        <f t="shared" si="5"/>
        <v>0</v>
      </c>
      <c r="I10" s="14">
        <v>0</v>
      </c>
      <c r="J10" s="13">
        <v>45</v>
      </c>
      <c r="K10" s="13" t="s">
        <v>32</v>
      </c>
      <c r="L10" s="13"/>
      <c r="M10" s="13">
        <f t="shared" si="3"/>
        <v>0</v>
      </c>
      <c r="N10" s="13">
        <f t="shared" si="6"/>
        <v>0</v>
      </c>
      <c r="O10" s="13"/>
      <c r="P10" s="13"/>
      <c r="Q10" s="13">
        <f t="shared" si="7"/>
        <v>0</v>
      </c>
      <c r="R10" s="15"/>
      <c r="S10" s="15"/>
      <c r="T10" s="13"/>
      <c r="U10" s="13" t="e">
        <f t="shared" si="8"/>
        <v>#DIV/0!</v>
      </c>
      <c r="V10" s="13" t="e">
        <f t="shared" si="9"/>
        <v>#DIV/0!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 t="s">
        <v>39</v>
      </c>
      <c r="AD10" s="13">
        <f t="shared" si="4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40</v>
      </c>
      <c r="B11" s="13" t="s">
        <v>38</v>
      </c>
      <c r="C11" s="13"/>
      <c r="D11" s="13"/>
      <c r="E11" s="13"/>
      <c r="F11" s="13"/>
      <c r="G11" s="13">
        <f>IFERROR(VLOOKUP(A11,[1]TDSheet!$A:$B,2,0),0)</f>
        <v>0</v>
      </c>
      <c r="H11" s="13">
        <f t="shared" si="5"/>
        <v>0</v>
      </c>
      <c r="I11" s="14">
        <v>0</v>
      </c>
      <c r="J11" s="13">
        <v>45</v>
      </c>
      <c r="K11" s="13" t="s">
        <v>32</v>
      </c>
      <c r="L11" s="13"/>
      <c r="M11" s="13">
        <f t="shared" si="3"/>
        <v>0</v>
      </c>
      <c r="N11" s="13">
        <f t="shared" si="6"/>
        <v>0</v>
      </c>
      <c r="O11" s="13"/>
      <c r="P11" s="13"/>
      <c r="Q11" s="13">
        <f t="shared" si="7"/>
        <v>0</v>
      </c>
      <c r="R11" s="15"/>
      <c r="S11" s="15"/>
      <c r="T11" s="13"/>
      <c r="U11" s="13" t="e">
        <f t="shared" si="8"/>
        <v>#DIV/0!</v>
      </c>
      <c r="V11" s="13" t="e">
        <f t="shared" si="9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 t="s">
        <v>39</v>
      </c>
      <c r="AD11" s="13">
        <f t="shared" si="4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41</v>
      </c>
      <c r="B12" s="13" t="s">
        <v>38</v>
      </c>
      <c r="C12" s="13"/>
      <c r="D12" s="13"/>
      <c r="E12" s="13"/>
      <c r="F12" s="13"/>
      <c r="G12" s="13">
        <f>IFERROR(VLOOKUP(A12,[1]TDSheet!$A:$B,2,0),0)</f>
        <v>0</v>
      </c>
      <c r="H12" s="13">
        <f t="shared" si="5"/>
        <v>0</v>
      </c>
      <c r="I12" s="14">
        <v>0</v>
      </c>
      <c r="J12" s="13">
        <v>180</v>
      </c>
      <c r="K12" s="13" t="s">
        <v>32</v>
      </c>
      <c r="L12" s="13"/>
      <c r="M12" s="13">
        <f t="shared" si="3"/>
        <v>0</v>
      </c>
      <c r="N12" s="13">
        <f t="shared" si="6"/>
        <v>0</v>
      </c>
      <c r="O12" s="13"/>
      <c r="P12" s="13"/>
      <c r="Q12" s="13">
        <f t="shared" si="7"/>
        <v>0</v>
      </c>
      <c r="R12" s="15"/>
      <c r="S12" s="15"/>
      <c r="T12" s="13"/>
      <c r="U12" s="13" t="e">
        <f t="shared" si="8"/>
        <v>#DIV/0!</v>
      </c>
      <c r="V12" s="13" t="e">
        <f t="shared" si="9"/>
        <v>#DIV/0!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 t="s">
        <v>39</v>
      </c>
      <c r="AD12" s="13">
        <f t="shared" si="4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38</v>
      </c>
      <c r="C13" s="1">
        <v>132</v>
      </c>
      <c r="D13" s="1">
        <v>78</v>
      </c>
      <c r="E13" s="1">
        <v>104</v>
      </c>
      <c r="F13" s="1">
        <v>94</v>
      </c>
      <c r="G13" s="1">
        <f>IFERROR(VLOOKUP(A13,[1]TDSheet!$A:$B,2,0),0)</f>
        <v>0</v>
      </c>
      <c r="H13" s="1">
        <f t="shared" si="5"/>
        <v>94</v>
      </c>
      <c r="I13" s="6">
        <v>0.3</v>
      </c>
      <c r="J13" s="1">
        <v>40</v>
      </c>
      <c r="K13" s="1" t="s">
        <v>32</v>
      </c>
      <c r="L13" s="1">
        <v>105</v>
      </c>
      <c r="M13" s="1">
        <f t="shared" si="3"/>
        <v>-1</v>
      </c>
      <c r="N13" s="1">
        <f t="shared" si="6"/>
        <v>104</v>
      </c>
      <c r="O13" s="1"/>
      <c r="P13" s="1">
        <v>74.36</v>
      </c>
      <c r="Q13" s="1">
        <f t="shared" si="7"/>
        <v>20.8</v>
      </c>
      <c r="R13" s="5">
        <f t="shared" ref="R13" si="10">11*Q13-P13-H13</f>
        <v>60.44</v>
      </c>
      <c r="S13" s="5"/>
      <c r="T13" s="1"/>
      <c r="U13" s="1">
        <f t="shared" si="8"/>
        <v>11</v>
      </c>
      <c r="V13" s="1">
        <f t="shared" si="9"/>
        <v>8.0942307692307693</v>
      </c>
      <c r="W13" s="1">
        <v>18.399999999999999</v>
      </c>
      <c r="X13" s="1">
        <v>4.4000000000000004</v>
      </c>
      <c r="Y13" s="1">
        <v>6.4</v>
      </c>
      <c r="Z13" s="1">
        <v>19.399999999999999</v>
      </c>
      <c r="AA13" s="1">
        <v>17.600000000000001</v>
      </c>
      <c r="AB13" s="1">
        <v>2.4</v>
      </c>
      <c r="AC13" s="1"/>
      <c r="AD13" s="1">
        <f t="shared" si="4"/>
        <v>18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38</v>
      </c>
      <c r="C14" s="1">
        <v>308</v>
      </c>
      <c r="D14" s="1"/>
      <c r="E14" s="1">
        <v>46</v>
      </c>
      <c r="F14" s="1">
        <v>240</v>
      </c>
      <c r="G14" s="1">
        <f>IFERROR(VLOOKUP(A14,[1]TDSheet!$A:$B,2,0),0)</f>
        <v>0</v>
      </c>
      <c r="H14" s="1">
        <f t="shared" si="5"/>
        <v>240</v>
      </c>
      <c r="I14" s="6">
        <v>0.17</v>
      </c>
      <c r="J14" s="1">
        <v>180</v>
      </c>
      <c r="K14" s="1" t="s">
        <v>32</v>
      </c>
      <c r="L14" s="1">
        <v>46</v>
      </c>
      <c r="M14" s="1">
        <f t="shared" si="3"/>
        <v>0</v>
      </c>
      <c r="N14" s="1">
        <f t="shared" si="6"/>
        <v>46</v>
      </c>
      <c r="O14" s="1"/>
      <c r="P14" s="1"/>
      <c r="Q14" s="1">
        <f t="shared" si="7"/>
        <v>9.1999999999999993</v>
      </c>
      <c r="R14" s="5"/>
      <c r="S14" s="5"/>
      <c r="T14" s="1"/>
      <c r="U14" s="1">
        <f t="shared" si="8"/>
        <v>26.086956521739133</v>
      </c>
      <c r="V14" s="1">
        <f t="shared" si="9"/>
        <v>26.086956521739133</v>
      </c>
      <c r="W14" s="1">
        <v>11.8</v>
      </c>
      <c r="X14" s="1">
        <v>16.2</v>
      </c>
      <c r="Y14" s="1">
        <v>19.2</v>
      </c>
      <c r="Z14" s="1">
        <v>17.600000000000001</v>
      </c>
      <c r="AA14" s="1">
        <v>21.2</v>
      </c>
      <c r="AB14" s="1">
        <v>9.8000000000000007</v>
      </c>
      <c r="AC14" s="25" t="s">
        <v>44</v>
      </c>
      <c r="AD14" s="1">
        <f t="shared" si="4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45</v>
      </c>
      <c r="B15" s="13" t="s">
        <v>38</v>
      </c>
      <c r="C15" s="13"/>
      <c r="D15" s="13"/>
      <c r="E15" s="13"/>
      <c r="F15" s="13"/>
      <c r="G15" s="13">
        <f>IFERROR(VLOOKUP(A15,[1]TDSheet!$A:$B,2,0),0)</f>
        <v>0</v>
      </c>
      <c r="H15" s="13">
        <f t="shared" si="5"/>
        <v>0</v>
      </c>
      <c r="I15" s="14">
        <v>0</v>
      </c>
      <c r="J15" s="13">
        <v>50</v>
      </c>
      <c r="K15" s="13" t="s">
        <v>32</v>
      </c>
      <c r="L15" s="13"/>
      <c r="M15" s="13">
        <f t="shared" si="3"/>
        <v>0</v>
      </c>
      <c r="N15" s="13">
        <f t="shared" si="6"/>
        <v>0</v>
      </c>
      <c r="O15" s="13"/>
      <c r="P15" s="13"/>
      <c r="Q15" s="13">
        <f t="shared" si="7"/>
        <v>0</v>
      </c>
      <c r="R15" s="15"/>
      <c r="S15" s="15"/>
      <c r="T15" s="13"/>
      <c r="U15" s="13" t="e">
        <f t="shared" si="8"/>
        <v>#DIV/0!</v>
      </c>
      <c r="V15" s="13" t="e">
        <f t="shared" si="9"/>
        <v>#DIV/0!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 t="s">
        <v>39</v>
      </c>
      <c r="AD15" s="13">
        <f t="shared" si="4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38</v>
      </c>
      <c r="C16" s="1">
        <v>259</v>
      </c>
      <c r="D16" s="1"/>
      <c r="E16" s="1">
        <v>64</v>
      </c>
      <c r="F16" s="1">
        <v>165</v>
      </c>
      <c r="G16" s="1">
        <f>IFERROR(VLOOKUP(A16,[1]TDSheet!$A:$B,2,0),0)</f>
        <v>0</v>
      </c>
      <c r="H16" s="1">
        <f t="shared" si="5"/>
        <v>165</v>
      </c>
      <c r="I16" s="6">
        <v>0.35</v>
      </c>
      <c r="J16" s="1">
        <v>50</v>
      </c>
      <c r="K16" s="1" t="s">
        <v>32</v>
      </c>
      <c r="L16" s="1">
        <v>102</v>
      </c>
      <c r="M16" s="1">
        <f t="shared" si="3"/>
        <v>-38</v>
      </c>
      <c r="N16" s="1">
        <f t="shared" si="6"/>
        <v>64</v>
      </c>
      <c r="O16" s="1"/>
      <c r="P16" s="1"/>
      <c r="Q16" s="1">
        <f t="shared" si="7"/>
        <v>12.8</v>
      </c>
      <c r="R16" s="5">
        <f>14.4*Q16-P16-H16</f>
        <v>19.320000000000022</v>
      </c>
      <c r="S16" s="5"/>
      <c r="T16" s="1"/>
      <c r="U16" s="1">
        <f t="shared" si="8"/>
        <v>14.4</v>
      </c>
      <c r="V16" s="1">
        <f t="shared" si="9"/>
        <v>12.890625</v>
      </c>
      <c r="W16" s="1">
        <v>15.2</v>
      </c>
      <c r="X16" s="1">
        <v>17.8</v>
      </c>
      <c r="Y16" s="1">
        <v>15</v>
      </c>
      <c r="Z16" s="1">
        <v>14.6</v>
      </c>
      <c r="AA16" s="1">
        <v>32.200000000000003</v>
      </c>
      <c r="AB16" s="1">
        <v>32.799999999999997</v>
      </c>
      <c r="AC16" s="1"/>
      <c r="AD16" s="1">
        <f t="shared" si="4"/>
        <v>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1" t="s">
        <v>47</v>
      </c>
      <c r="B17" s="21" t="s">
        <v>31</v>
      </c>
      <c r="C17" s="21">
        <v>126.515</v>
      </c>
      <c r="D17" s="21">
        <v>334.81599999999997</v>
      </c>
      <c r="E17" s="21">
        <v>181.89099999999999</v>
      </c>
      <c r="F17" s="21">
        <v>253.952</v>
      </c>
      <c r="G17" s="21">
        <f>IFERROR(VLOOKUP(A17,[1]TDSheet!$A:$B,2,0),0)</f>
        <v>0</v>
      </c>
      <c r="H17" s="21">
        <f t="shared" si="5"/>
        <v>253.952</v>
      </c>
      <c r="I17" s="22">
        <v>1</v>
      </c>
      <c r="J17" s="21">
        <v>55</v>
      </c>
      <c r="K17" s="21" t="s">
        <v>32</v>
      </c>
      <c r="L17" s="21">
        <v>180.86</v>
      </c>
      <c r="M17" s="21">
        <f t="shared" si="3"/>
        <v>1.0309999999999775</v>
      </c>
      <c r="N17" s="21">
        <f t="shared" si="6"/>
        <v>112.44199999999999</v>
      </c>
      <c r="O17" s="21">
        <v>69.448999999999998</v>
      </c>
      <c r="P17" s="21">
        <v>100</v>
      </c>
      <c r="Q17" s="21">
        <f t="shared" si="7"/>
        <v>22.488399999999999</v>
      </c>
      <c r="R17" s="5"/>
      <c r="S17" s="23"/>
      <c r="T17" s="21"/>
      <c r="U17" s="21">
        <f t="shared" si="8"/>
        <v>15.739314491026485</v>
      </c>
      <c r="V17" s="21">
        <f t="shared" si="9"/>
        <v>15.739314491026485</v>
      </c>
      <c r="W17" s="21">
        <v>11.241199999999999</v>
      </c>
      <c r="X17" s="21">
        <v>34.6556</v>
      </c>
      <c r="Y17" s="21">
        <v>45.2256</v>
      </c>
      <c r="Z17" s="21">
        <v>40.203600000000002</v>
      </c>
      <c r="AA17" s="21">
        <v>46.875999999999998</v>
      </c>
      <c r="AB17" s="21">
        <v>48.287399999999998</v>
      </c>
      <c r="AC17" s="21" t="s">
        <v>48</v>
      </c>
      <c r="AD17" s="21">
        <f t="shared" si="4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8" t="s">
        <v>49</v>
      </c>
      <c r="B18" s="18" t="s">
        <v>31</v>
      </c>
      <c r="C18" s="18">
        <v>1856.001</v>
      </c>
      <c r="D18" s="18">
        <v>2646.18</v>
      </c>
      <c r="E18" s="18">
        <v>1982.7360000000001</v>
      </c>
      <c r="F18" s="18">
        <v>2190.674</v>
      </c>
      <c r="G18" s="18">
        <f>IFERROR(VLOOKUP(A18,[1]TDSheet!$A:$B,2,0),0)</f>
        <v>1017.054</v>
      </c>
      <c r="H18" s="18">
        <f t="shared" si="5"/>
        <v>1173.6199999999999</v>
      </c>
      <c r="I18" s="19">
        <v>1</v>
      </c>
      <c r="J18" s="18">
        <v>50</v>
      </c>
      <c r="K18" s="18" t="s">
        <v>32</v>
      </c>
      <c r="L18" s="18">
        <v>4519.3959999999997</v>
      </c>
      <c r="M18" s="18">
        <f t="shared" si="3"/>
        <v>-2536.66</v>
      </c>
      <c r="N18" s="18">
        <f t="shared" si="6"/>
        <v>1482.7060000000001</v>
      </c>
      <c r="O18" s="18">
        <v>500.03</v>
      </c>
      <c r="P18" s="18">
        <v>1151.92058</v>
      </c>
      <c r="Q18" s="18">
        <f t="shared" si="7"/>
        <v>296.5412</v>
      </c>
      <c r="R18" s="5">
        <f t="shared" ref="R18:R19" si="11">8*Q18-P18-H18</f>
        <v>46.789020000000164</v>
      </c>
      <c r="S18" s="20"/>
      <c r="T18" s="18"/>
      <c r="U18" s="18">
        <f t="shared" si="8"/>
        <v>8</v>
      </c>
      <c r="V18" s="18">
        <f t="shared" si="9"/>
        <v>7.8422174726479819</v>
      </c>
      <c r="W18" s="18">
        <v>325.91219999999998</v>
      </c>
      <c r="X18" s="18">
        <v>262.27460000000002</v>
      </c>
      <c r="Y18" s="18">
        <v>297.50880000000001</v>
      </c>
      <c r="Z18" s="18">
        <v>313.30099999999999</v>
      </c>
      <c r="AA18" s="18">
        <v>336.74439999999998</v>
      </c>
      <c r="AB18" s="18">
        <v>298.91359999999997</v>
      </c>
      <c r="AC18" s="18" t="s">
        <v>35</v>
      </c>
      <c r="AD18" s="18">
        <f t="shared" si="4"/>
        <v>47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8" t="s">
        <v>50</v>
      </c>
      <c r="B19" s="18" t="s">
        <v>31</v>
      </c>
      <c r="C19" s="18">
        <v>439.25900000000001</v>
      </c>
      <c r="D19" s="18"/>
      <c r="E19" s="18">
        <v>328.43</v>
      </c>
      <c r="F19" s="18">
        <v>69.846999999999994</v>
      </c>
      <c r="G19" s="18">
        <f>IFERROR(VLOOKUP(A19,[1]TDSheet!$A:$B,2,0),0)</f>
        <v>0</v>
      </c>
      <c r="H19" s="18">
        <f t="shared" si="5"/>
        <v>69.846999999999994</v>
      </c>
      <c r="I19" s="19">
        <v>1</v>
      </c>
      <c r="J19" s="18">
        <v>60</v>
      </c>
      <c r="K19" s="18" t="s">
        <v>32</v>
      </c>
      <c r="L19" s="18">
        <v>314.92</v>
      </c>
      <c r="M19" s="18">
        <f t="shared" si="3"/>
        <v>13.509999999999991</v>
      </c>
      <c r="N19" s="18">
        <f t="shared" si="6"/>
        <v>328.43</v>
      </c>
      <c r="O19" s="18"/>
      <c r="P19" s="18">
        <v>297.41579999999999</v>
      </c>
      <c r="Q19" s="18">
        <f t="shared" si="7"/>
        <v>65.686000000000007</v>
      </c>
      <c r="R19" s="5">
        <f t="shared" si="11"/>
        <v>158.22520000000009</v>
      </c>
      <c r="S19" s="20"/>
      <c r="T19" s="18"/>
      <c r="U19" s="18">
        <f t="shared" si="8"/>
        <v>8</v>
      </c>
      <c r="V19" s="18">
        <f t="shared" si="9"/>
        <v>5.5911883810857708</v>
      </c>
      <c r="W19" s="18">
        <v>66.638800000000003</v>
      </c>
      <c r="X19" s="18">
        <v>7.4668000000000001</v>
      </c>
      <c r="Y19" s="18">
        <v>0</v>
      </c>
      <c r="Z19" s="18">
        <v>31.388999999999999</v>
      </c>
      <c r="AA19" s="18">
        <v>40.209400000000002</v>
      </c>
      <c r="AB19" s="18">
        <v>9.3520000000000003</v>
      </c>
      <c r="AC19" s="18" t="s">
        <v>35</v>
      </c>
      <c r="AD19" s="18">
        <f t="shared" si="4"/>
        <v>158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3" t="s">
        <v>51</v>
      </c>
      <c r="B20" s="13" t="s">
        <v>31</v>
      </c>
      <c r="C20" s="13"/>
      <c r="D20" s="13"/>
      <c r="E20" s="13"/>
      <c r="F20" s="13"/>
      <c r="G20" s="13">
        <f>IFERROR(VLOOKUP(A20,[1]TDSheet!$A:$B,2,0),0)</f>
        <v>0</v>
      </c>
      <c r="H20" s="13">
        <f t="shared" si="5"/>
        <v>0</v>
      </c>
      <c r="I20" s="14">
        <v>0</v>
      </c>
      <c r="J20" s="13">
        <v>60</v>
      </c>
      <c r="K20" s="13" t="s">
        <v>32</v>
      </c>
      <c r="L20" s="13">
        <v>47.338999999999999</v>
      </c>
      <c r="M20" s="13">
        <f t="shared" si="3"/>
        <v>-47.338999999999999</v>
      </c>
      <c r="N20" s="13">
        <f t="shared" si="6"/>
        <v>0</v>
      </c>
      <c r="O20" s="13"/>
      <c r="P20" s="13"/>
      <c r="Q20" s="13">
        <f t="shared" si="7"/>
        <v>0</v>
      </c>
      <c r="R20" s="15"/>
      <c r="S20" s="15"/>
      <c r="T20" s="13"/>
      <c r="U20" s="13" t="e">
        <f t="shared" si="8"/>
        <v>#DIV/0!</v>
      </c>
      <c r="V20" s="13" t="e">
        <f t="shared" si="9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 t="s">
        <v>39</v>
      </c>
      <c r="AD20" s="13">
        <f t="shared" si="4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1" t="s">
        <v>52</v>
      </c>
      <c r="B21" s="21" t="s">
        <v>31</v>
      </c>
      <c r="C21" s="21">
        <v>194.3</v>
      </c>
      <c r="D21" s="21">
        <v>360.21199999999999</v>
      </c>
      <c r="E21" s="21">
        <v>308.32</v>
      </c>
      <c r="F21" s="21">
        <v>205.80199999999999</v>
      </c>
      <c r="G21" s="21">
        <f>IFERROR(VLOOKUP(A21,[1]TDSheet!$A:$B,2,0),0)</f>
        <v>0</v>
      </c>
      <c r="H21" s="21">
        <f t="shared" si="5"/>
        <v>205.80199999999999</v>
      </c>
      <c r="I21" s="22">
        <v>1</v>
      </c>
      <c r="J21" s="21">
        <v>60</v>
      </c>
      <c r="K21" s="21" t="s">
        <v>32</v>
      </c>
      <c r="L21" s="21">
        <v>416.11</v>
      </c>
      <c r="M21" s="21">
        <f t="shared" si="3"/>
        <v>-107.79000000000002</v>
      </c>
      <c r="N21" s="21">
        <f t="shared" si="6"/>
        <v>177.77799999999999</v>
      </c>
      <c r="O21" s="21">
        <v>130.542</v>
      </c>
      <c r="P21" s="21">
        <v>63.4544</v>
      </c>
      <c r="Q21" s="21">
        <f t="shared" si="7"/>
        <v>35.555599999999998</v>
      </c>
      <c r="R21" s="5">
        <f>14.4*Q21-P21-H21</f>
        <v>242.74423999999996</v>
      </c>
      <c r="S21" s="23"/>
      <c r="T21" s="21"/>
      <c r="U21" s="21">
        <f t="shared" si="8"/>
        <v>14.4</v>
      </c>
      <c r="V21" s="21">
        <f t="shared" si="9"/>
        <v>7.5728267839665202</v>
      </c>
      <c r="W21" s="21">
        <v>29.197199999999999</v>
      </c>
      <c r="X21" s="21">
        <v>37.650399999999998</v>
      </c>
      <c r="Y21" s="21">
        <v>54.084800000000001</v>
      </c>
      <c r="Z21" s="21">
        <v>52.132199999999997</v>
      </c>
      <c r="AA21" s="21">
        <v>58.103400000000001</v>
      </c>
      <c r="AB21" s="21">
        <v>92.746799999999993</v>
      </c>
      <c r="AC21" s="21" t="s">
        <v>48</v>
      </c>
      <c r="AD21" s="21">
        <f t="shared" si="4"/>
        <v>243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8" t="s">
        <v>53</v>
      </c>
      <c r="B22" s="18" t="s">
        <v>31</v>
      </c>
      <c r="C22" s="18">
        <v>288.85399999999998</v>
      </c>
      <c r="D22" s="18">
        <v>388.75</v>
      </c>
      <c r="E22" s="18">
        <v>262.80500000000001</v>
      </c>
      <c r="F22" s="18">
        <v>357.84800000000001</v>
      </c>
      <c r="G22" s="18">
        <f>IFERROR(VLOOKUP(A22,[1]TDSheet!$A:$B,2,0),0)</f>
        <v>0</v>
      </c>
      <c r="H22" s="18">
        <f t="shared" si="5"/>
        <v>357.84800000000001</v>
      </c>
      <c r="I22" s="19">
        <v>1</v>
      </c>
      <c r="J22" s="18">
        <v>60</v>
      </c>
      <c r="K22" s="18" t="s">
        <v>32</v>
      </c>
      <c r="L22" s="18">
        <v>253.03</v>
      </c>
      <c r="M22" s="18">
        <f t="shared" si="3"/>
        <v>9.7750000000000057</v>
      </c>
      <c r="N22" s="18">
        <f t="shared" si="6"/>
        <v>188.56299999999999</v>
      </c>
      <c r="O22" s="18">
        <v>74.242000000000004</v>
      </c>
      <c r="P22" s="18"/>
      <c r="Q22" s="18">
        <f t="shared" si="7"/>
        <v>37.712599999999995</v>
      </c>
      <c r="R22" s="5"/>
      <c r="S22" s="20"/>
      <c r="T22" s="18"/>
      <c r="U22" s="18">
        <f t="shared" si="8"/>
        <v>9.4888180608072652</v>
      </c>
      <c r="V22" s="18">
        <f t="shared" si="9"/>
        <v>9.4888180608072652</v>
      </c>
      <c r="W22" s="18">
        <v>39.973799999999997</v>
      </c>
      <c r="X22" s="18">
        <v>54.301200000000001</v>
      </c>
      <c r="Y22" s="18">
        <v>55.197600000000001</v>
      </c>
      <c r="Z22" s="18">
        <v>53.331800000000001</v>
      </c>
      <c r="AA22" s="18">
        <v>53.320599999999999</v>
      </c>
      <c r="AB22" s="18">
        <v>43.613599999999998</v>
      </c>
      <c r="AC22" s="18" t="s">
        <v>35</v>
      </c>
      <c r="AD22" s="18">
        <f t="shared" si="4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31</v>
      </c>
      <c r="C23" s="1">
        <v>63.29</v>
      </c>
      <c r="D23" s="1">
        <v>311.37700000000001</v>
      </c>
      <c r="E23" s="1">
        <v>55.351999999999997</v>
      </c>
      <c r="F23" s="1">
        <v>290.27499999999998</v>
      </c>
      <c r="G23" s="1">
        <f>IFERROR(VLOOKUP(A23,[1]TDSheet!$A:$B,2,0),0)</f>
        <v>0</v>
      </c>
      <c r="H23" s="1">
        <f t="shared" si="5"/>
        <v>290.27499999999998</v>
      </c>
      <c r="I23" s="6">
        <v>1</v>
      </c>
      <c r="J23" s="1">
        <v>60</v>
      </c>
      <c r="K23" s="1" t="s">
        <v>32</v>
      </c>
      <c r="L23" s="1">
        <v>94.007999999999996</v>
      </c>
      <c r="M23" s="1">
        <f t="shared" si="3"/>
        <v>-38.655999999999999</v>
      </c>
      <c r="N23" s="1">
        <f t="shared" si="6"/>
        <v>55.351999999999997</v>
      </c>
      <c r="O23" s="1"/>
      <c r="P23" s="1"/>
      <c r="Q23" s="1">
        <f t="shared" si="7"/>
        <v>11.070399999999999</v>
      </c>
      <c r="R23" s="5"/>
      <c r="S23" s="5"/>
      <c r="T23" s="1"/>
      <c r="U23" s="1">
        <f t="shared" si="8"/>
        <v>26.220823095823096</v>
      </c>
      <c r="V23" s="1">
        <f t="shared" si="9"/>
        <v>26.220823095823096</v>
      </c>
      <c r="W23" s="1">
        <v>13.35</v>
      </c>
      <c r="X23" s="1">
        <v>30.386800000000001</v>
      </c>
      <c r="Y23" s="1">
        <v>27.220199999999998</v>
      </c>
      <c r="Z23" s="1">
        <v>19.465199999999999</v>
      </c>
      <c r="AA23" s="1">
        <v>21.234999999999999</v>
      </c>
      <c r="AB23" s="1">
        <v>30.054400000000001</v>
      </c>
      <c r="AC23" s="1"/>
      <c r="AD23" s="1">
        <f t="shared" si="4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1" t="s">
        <v>55</v>
      </c>
      <c r="B24" s="21" t="s">
        <v>31</v>
      </c>
      <c r="C24" s="21">
        <v>289.62299999999999</v>
      </c>
      <c r="D24" s="21">
        <v>42.389000000000003</v>
      </c>
      <c r="E24" s="21">
        <v>260.63799999999998</v>
      </c>
      <c r="F24" s="21">
        <v>52.963999999999999</v>
      </c>
      <c r="G24" s="21">
        <f>IFERROR(VLOOKUP(A24,[1]TDSheet!$A:$B,2,0),0)</f>
        <v>0</v>
      </c>
      <c r="H24" s="21">
        <f t="shared" si="5"/>
        <v>52.963999999999999</v>
      </c>
      <c r="I24" s="22">
        <v>1</v>
      </c>
      <c r="J24" s="21">
        <v>60</v>
      </c>
      <c r="K24" s="21" t="s">
        <v>32</v>
      </c>
      <c r="L24" s="21">
        <v>245.88</v>
      </c>
      <c r="M24" s="21">
        <f t="shared" si="3"/>
        <v>14.757999999999981</v>
      </c>
      <c r="N24" s="21">
        <f t="shared" si="6"/>
        <v>200.06799999999998</v>
      </c>
      <c r="O24" s="21">
        <v>60.57</v>
      </c>
      <c r="P24" s="21">
        <v>394.04039999999998</v>
      </c>
      <c r="Q24" s="21">
        <f t="shared" si="7"/>
        <v>40.013599999999997</v>
      </c>
      <c r="R24" s="5">
        <f>14.4*Q24-P24-H24</f>
        <v>129.19144</v>
      </c>
      <c r="S24" s="23"/>
      <c r="T24" s="21"/>
      <c r="U24" s="21">
        <f t="shared" si="8"/>
        <v>14.4</v>
      </c>
      <c r="V24" s="21">
        <f t="shared" si="9"/>
        <v>11.171311754003639</v>
      </c>
      <c r="W24" s="21">
        <v>39.663200000000003</v>
      </c>
      <c r="X24" s="21">
        <v>12.2722</v>
      </c>
      <c r="Y24" s="21">
        <v>14.3834</v>
      </c>
      <c r="Z24" s="21">
        <v>40.369599999999998</v>
      </c>
      <c r="AA24" s="21">
        <v>41.072000000000003</v>
      </c>
      <c r="AB24" s="21">
        <v>37.085999999999999</v>
      </c>
      <c r="AC24" s="21" t="s">
        <v>48</v>
      </c>
      <c r="AD24" s="21">
        <f t="shared" si="4"/>
        <v>129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31</v>
      </c>
      <c r="C25" s="1">
        <v>1.157</v>
      </c>
      <c r="D25" s="1">
        <v>161.49100000000001</v>
      </c>
      <c r="E25" s="1">
        <v>20.393999999999998</v>
      </c>
      <c r="F25" s="1">
        <v>139.697</v>
      </c>
      <c r="G25" s="1">
        <f>IFERROR(VLOOKUP(A25,[1]TDSheet!$A:$B,2,0),0)</f>
        <v>0</v>
      </c>
      <c r="H25" s="1">
        <f t="shared" si="5"/>
        <v>139.697</v>
      </c>
      <c r="I25" s="6">
        <v>1</v>
      </c>
      <c r="J25" s="1">
        <v>35</v>
      </c>
      <c r="K25" s="1" t="s">
        <v>32</v>
      </c>
      <c r="L25" s="1">
        <v>112.71</v>
      </c>
      <c r="M25" s="1">
        <f t="shared" si="3"/>
        <v>-92.316000000000003</v>
      </c>
      <c r="N25" s="1">
        <f t="shared" si="6"/>
        <v>20.393999999999998</v>
      </c>
      <c r="O25" s="1"/>
      <c r="P25" s="1"/>
      <c r="Q25" s="1">
        <f t="shared" si="7"/>
        <v>4.0787999999999993</v>
      </c>
      <c r="R25" s="5"/>
      <c r="S25" s="5"/>
      <c r="T25" s="1"/>
      <c r="U25" s="1">
        <f t="shared" si="8"/>
        <v>34.249534176718647</v>
      </c>
      <c r="V25" s="1">
        <f t="shared" si="9"/>
        <v>34.249534176718647</v>
      </c>
      <c r="W25" s="1">
        <v>-0.41880000000000001</v>
      </c>
      <c r="X25" s="1">
        <v>17.363</v>
      </c>
      <c r="Y25" s="1">
        <v>21.2758</v>
      </c>
      <c r="Z25" s="1">
        <v>11.7098</v>
      </c>
      <c r="AA25" s="1">
        <v>10.3094</v>
      </c>
      <c r="AB25" s="1">
        <v>14.9778</v>
      </c>
      <c r="AC25" s="1"/>
      <c r="AD25" s="1">
        <f t="shared" si="4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31</v>
      </c>
      <c r="C26" s="1">
        <v>127.84</v>
      </c>
      <c r="D26" s="1">
        <v>589.10599999999999</v>
      </c>
      <c r="E26" s="1">
        <v>80.051000000000002</v>
      </c>
      <c r="F26" s="1">
        <v>590.00300000000004</v>
      </c>
      <c r="G26" s="1">
        <f>IFERROR(VLOOKUP(A26,[1]TDSheet!$A:$B,2,0),0)</f>
        <v>259.33199999999999</v>
      </c>
      <c r="H26" s="1">
        <f t="shared" si="5"/>
        <v>330.67100000000005</v>
      </c>
      <c r="I26" s="6">
        <v>1</v>
      </c>
      <c r="J26" s="1">
        <v>30</v>
      </c>
      <c r="K26" s="1" t="s">
        <v>32</v>
      </c>
      <c r="L26" s="1">
        <v>492.38400000000001</v>
      </c>
      <c r="M26" s="1">
        <f t="shared" si="3"/>
        <v>-412.33300000000003</v>
      </c>
      <c r="N26" s="1">
        <f t="shared" si="6"/>
        <v>80.051000000000002</v>
      </c>
      <c r="O26" s="1"/>
      <c r="P26" s="1"/>
      <c r="Q26" s="1">
        <f t="shared" si="7"/>
        <v>16.010200000000001</v>
      </c>
      <c r="R26" s="5"/>
      <c r="S26" s="5"/>
      <c r="T26" s="1"/>
      <c r="U26" s="1">
        <f t="shared" si="8"/>
        <v>20.653770721165259</v>
      </c>
      <c r="V26" s="1">
        <f t="shared" si="9"/>
        <v>20.653770721165259</v>
      </c>
      <c r="W26" s="1">
        <v>20.081800000000001</v>
      </c>
      <c r="X26" s="1">
        <v>30.8674</v>
      </c>
      <c r="Y26" s="1">
        <v>22.572199999999999</v>
      </c>
      <c r="Z26" s="1">
        <v>20.695399999999999</v>
      </c>
      <c r="AA26" s="1">
        <v>17.749400000000001</v>
      </c>
      <c r="AB26" s="1">
        <v>19.201000000000001</v>
      </c>
      <c r="AC26" s="24" t="s">
        <v>58</v>
      </c>
      <c r="AD26" s="1">
        <f t="shared" si="4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31</v>
      </c>
      <c r="C27" s="1">
        <v>165.61600000000001</v>
      </c>
      <c r="D27" s="1">
        <v>578.29600000000005</v>
      </c>
      <c r="E27" s="1">
        <v>152.096</v>
      </c>
      <c r="F27" s="1">
        <v>551.44100000000003</v>
      </c>
      <c r="G27" s="1">
        <f>IFERROR(VLOOKUP(A27,[1]TDSheet!$A:$B,2,0),0)</f>
        <v>353.53699999999998</v>
      </c>
      <c r="H27" s="1">
        <f t="shared" si="5"/>
        <v>197.90400000000005</v>
      </c>
      <c r="I27" s="6">
        <v>1</v>
      </c>
      <c r="J27" s="1">
        <v>30</v>
      </c>
      <c r="K27" s="1" t="s">
        <v>32</v>
      </c>
      <c r="L27" s="1">
        <v>1019.989</v>
      </c>
      <c r="M27" s="1">
        <f t="shared" si="3"/>
        <v>-867.89300000000003</v>
      </c>
      <c r="N27" s="1">
        <f t="shared" si="6"/>
        <v>152.096</v>
      </c>
      <c r="O27" s="1"/>
      <c r="P27" s="1">
        <v>110.07640000000001</v>
      </c>
      <c r="Q27" s="1">
        <f t="shared" si="7"/>
        <v>30.4192</v>
      </c>
      <c r="R27" s="5">
        <f t="shared" ref="R27" si="12">11*Q27-P27-H27</f>
        <v>26.630799999999937</v>
      </c>
      <c r="S27" s="5"/>
      <c r="T27" s="1"/>
      <c r="U27" s="1">
        <f t="shared" si="8"/>
        <v>10.999999999999998</v>
      </c>
      <c r="V27" s="1">
        <f t="shared" si="9"/>
        <v>10.124539764359353</v>
      </c>
      <c r="W27" s="1">
        <v>31.713999999999999</v>
      </c>
      <c r="X27" s="1">
        <v>30.924199999999999</v>
      </c>
      <c r="Y27" s="1">
        <v>32.588200000000001</v>
      </c>
      <c r="Z27" s="1">
        <v>32.358400000000003</v>
      </c>
      <c r="AA27" s="1">
        <v>31.5992</v>
      </c>
      <c r="AB27" s="1">
        <v>40.371400000000001</v>
      </c>
      <c r="AC27" s="1"/>
      <c r="AD27" s="1">
        <f t="shared" si="4"/>
        <v>27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8" t="s">
        <v>60</v>
      </c>
      <c r="B28" s="18" t="s">
        <v>31</v>
      </c>
      <c r="C28" s="18">
        <v>390.815</v>
      </c>
      <c r="D28" s="18">
        <v>662.39300000000003</v>
      </c>
      <c r="E28" s="18">
        <v>381.911</v>
      </c>
      <c r="F28" s="18">
        <v>605.21</v>
      </c>
      <c r="G28" s="18">
        <f>IFERROR(VLOOKUP(A28,[1]TDSheet!$A:$B,2,0),0)</f>
        <v>0</v>
      </c>
      <c r="H28" s="18">
        <f t="shared" si="5"/>
        <v>605.21</v>
      </c>
      <c r="I28" s="19">
        <v>1</v>
      </c>
      <c r="J28" s="18">
        <v>30</v>
      </c>
      <c r="K28" s="18" t="s">
        <v>32</v>
      </c>
      <c r="L28" s="18">
        <v>384.16</v>
      </c>
      <c r="M28" s="18">
        <f t="shared" si="3"/>
        <v>-2.2490000000000236</v>
      </c>
      <c r="N28" s="18">
        <f t="shared" si="6"/>
        <v>381.911</v>
      </c>
      <c r="O28" s="18"/>
      <c r="P28" s="18"/>
      <c r="Q28" s="18">
        <f t="shared" si="7"/>
        <v>76.382199999999997</v>
      </c>
      <c r="R28" s="5"/>
      <c r="S28" s="20"/>
      <c r="T28" s="18"/>
      <c r="U28" s="18">
        <f t="shared" si="8"/>
        <v>7.9234428963816184</v>
      </c>
      <c r="V28" s="18">
        <f t="shared" si="9"/>
        <v>7.9234428963816184</v>
      </c>
      <c r="W28" s="18">
        <v>75.159000000000006</v>
      </c>
      <c r="X28" s="18">
        <v>88.497200000000007</v>
      </c>
      <c r="Y28" s="18">
        <v>92.309200000000004</v>
      </c>
      <c r="Z28" s="18">
        <v>79.409199999999998</v>
      </c>
      <c r="AA28" s="18">
        <v>77.3108</v>
      </c>
      <c r="AB28" s="18">
        <v>70.280799999999999</v>
      </c>
      <c r="AC28" s="18" t="s">
        <v>35</v>
      </c>
      <c r="AD28" s="18">
        <f t="shared" si="4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61</v>
      </c>
      <c r="B29" s="13" t="s">
        <v>31</v>
      </c>
      <c r="C29" s="13"/>
      <c r="D29" s="13"/>
      <c r="E29" s="13"/>
      <c r="F29" s="13"/>
      <c r="G29" s="13">
        <f>IFERROR(VLOOKUP(A29,[1]TDSheet!$A:$B,2,0),0)</f>
        <v>0</v>
      </c>
      <c r="H29" s="13">
        <f t="shared" si="5"/>
        <v>0</v>
      </c>
      <c r="I29" s="14">
        <v>0</v>
      </c>
      <c r="J29" s="13">
        <v>45</v>
      </c>
      <c r="K29" s="13" t="s">
        <v>32</v>
      </c>
      <c r="L29" s="13"/>
      <c r="M29" s="13">
        <f t="shared" si="3"/>
        <v>0</v>
      </c>
      <c r="N29" s="13">
        <f t="shared" si="6"/>
        <v>0</v>
      </c>
      <c r="O29" s="13"/>
      <c r="P29" s="13"/>
      <c r="Q29" s="13">
        <f t="shared" si="7"/>
        <v>0</v>
      </c>
      <c r="R29" s="15"/>
      <c r="S29" s="15"/>
      <c r="T29" s="13"/>
      <c r="U29" s="13" t="e">
        <f t="shared" si="8"/>
        <v>#DIV/0!</v>
      </c>
      <c r="V29" s="13" t="e">
        <f t="shared" si="9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 t="s">
        <v>39</v>
      </c>
      <c r="AD29" s="13">
        <f t="shared" si="4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1" t="s">
        <v>62</v>
      </c>
      <c r="B30" s="21" t="s">
        <v>31</v>
      </c>
      <c r="C30" s="21">
        <v>93.188999999999993</v>
      </c>
      <c r="D30" s="21">
        <v>650.97400000000005</v>
      </c>
      <c r="E30" s="21">
        <v>196.9</v>
      </c>
      <c r="F30" s="21">
        <v>463.37200000000001</v>
      </c>
      <c r="G30" s="21">
        <f>IFERROR(VLOOKUP(A30,[1]TDSheet!$A:$B,2,0),0)</f>
        <v>0</v>
      </c>
      <c r="H30" s="21">
        <f t="shared" si="5"/>
        <v>463.37200000000001</v>
      </c>
      <c r="I30" s="22">
        <v>1</v>
      </c>
      <c r="J30" s="21">
        <v>40</v>
      </c>
      <c r="K30" s="21" t="s">
        <v>32</v>
      </c>
      <c r="L30" s="21">
        <v>368.19200000000001</v>
      </c>
      <c r="M30" s="21">
        <f t="shared" si="3"/>
        <v>-171.292</v>
      </c>
      <c r="N30" s="21">
        <f t="shared" si="6"/>
        <v>158.78399999999999</v>
      </c>
      <c r="O30" s="21">
        <v>38.116</v>
      </c>
      <c r="P30" s="21">
        <v>100</v>
      </c>
      <c r="Q30" s="21">
        <f t="shared" si="7"/>
        <v>31.756799999999998</v>
      </c>
      <c r="R30" s="5"/>
      <c r="S30" s="23"/>
      <c r="T30" s="21"/>
      <c r="U30" s="21">
        <f t="shared" si="8"/>
        <v>17.740200523982267</v>
      </c>
      <c r="V30" s="21">
        <f t="shared" si="9"/>
        <v>17.740200523982267</v>
      </c>
      <c r="W30" s="21">
        <v>24.749600000000001</v>
      </c>
      <c r="X30" s="21">
        <v>59.3354</v>
      </c>
      <c r="Y30" s="21">
        <v>79.0184</v>
      </c>
      <c r="Z30" s="21">
        <v>55.188400000000001</v>
      </c>
      <c r="AA30" s="21">
        <v>50.637799999999999</v>
      </c>
      <c r="AB30" s="21">
        <v>104.0894</v>
      </c>
      <c r="AC30" s="21" t="s">
        <v>48</v>
      </c>
      <c r="AD30" s="21">
        <f t="shared" si="4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31</v>
      </c>
      <c r="C31" s="1">
        <v>119.601</v>
      </c>
      <c r="D31" s="1">
        <v>218.22499999999999</v>
      </c>
      <c r="E31" s="1">
        <v>144.29300000000001</v>
      </c>
      <c r="F31" s="1">
        <v>179.36799999999999</v>
      </c>
      <c r="G31" s="1">
        <f>IFERROR(VLOOKUP(A31,[1]TDSheet!$A:$B,2,0),0)</f>
        <v>0</v>
      </c>
      <c r="H31" s="1">
        <f t="shared" si="5"/>
        <v>179.36799999999999</v>
      </c>
      <c r="I31" s="6">
        <v>1</v>
      </c>
      <c r="J31" s="1">
        <v>40</v>
      </c>
      <c r="K31" s="1" t="s">
        <v>32</v>
      </c>
      <c r="L31" s="1">
        <v>168.119</v>
      </c>
      <c r="M31" s="1">
        <f t="shared" si="3"/>
        <v>-23.825999999999993</v>
      </c>
      <c r="N31" s="1">
        <f t="shared" si="6"/>
        <v>133.74100000000001</v>
      </c>
      <c r="O31" s="1">
        <v>10.552</v>
      </c>
      <c r="P31" s="1">
        <v>30.7804</v>
      </c>
      <c r="Q31" s="1">
        <f t="shared" si="7"/>
        <v>26.748200000000004</v>
      </c>
      <c r="R31" s="5">
        <f t="shared" ref="R31" si="13">11*Q31-P31-H31</f>
        <v>84.081800000000044</v>
      </c>
      <c r="S31" s="5"/>
      <c r="T31" s="1"/>
      <c r="U31" s="1">
        <f t="shared" si="8"/>
        <v>11</v>
      </c>
      <c r="V31" s="1">
        <f t="shared" si="9"/>
        <v>7.8565436178883044</v>
      </c>
      <c r="W31" s="1">
        <v>23.280999999999999</v>
      </c>
      <c r="X31" s="1">
        <v>22.594200000000001</v>
      </c>
      <c r="Y31" s="1">
        <v>31.9876</v>
      </c>
      <c r="Z31" s="1">
        <v>25.110199999999999</v>
      </c>
      <c r="AA31" s="1">
        <v>18.853200000000001</v>
      </c>
      <c r="AB31" s="1">
        <v>32.020200000000003</v>
      </c>
      <c r="AC31" s="1"/>
      <c r="AD31" s="1">
        <f t="shared" si="4"/>
        <v>84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31</v>
      </c>
      <c r="C32" s="1">
        <v>29.704999999999998</v>
      </c>
      <c r="D32" s="1">
        <v>94.161000000000001</v>
      </c>
      <c r="E32" s="1">
        <v>32.783000000000001</v>
      </c>
      <c r="F32" s="1">
        <v>82.231999999999999</v>
      </c>
      <c r="G32" s="1">
        <f>IFERROR(VLOOKUP(A32,[1]TDSheet!$A:$B,2,0),0)</f>
        <v>0</v>
      </c>
      <c r="H32" s="1">
        <f t="shared" si="5"/>
        <v>82.231999999999999</v>
      </c>
      <c r="I32" s="6">
        <v>1</v>
      </c>
      <c r="J32" s="1">
        <v>30</v>
      </c>
      <c r="K32" s="1" t="s">
        <v>32</v>
      </c>
      <c r="L32" s="1">
        <v>44.9</v>
      </c>
      <c r="M32" s="1">
        <f t="shared" si="3"/>
        <v>-12.116999999999997</v>
      </c>
      <c r="N32" s="1">
        <f t="shared" si="6"/>
        <v>28.711000000000002</v>
      </c>
      <c r="O32" s="1">
        <v>4.0720000000000001</v>
      </c>
      <c r="P32" s="1"/>
      <c r="Q32" s="1">
        <f t="shared" si="7"/>
        <v>5.7422000000000004</v>
      </c>
      <c r="R32" s="5"/>
      <c r="S32" s="5"/>
      <c r="T32" s="1"/>
      <c r="U32" s="1">
        <f t="shared" si="8"/>
        <v>14.320643655741701</v>
      </c>
      <c r="V32" s="1">
        <f t="shared" si="9"/>
        <v>14.320643655741701</v>
      </c>
      <c r="W32" s="1">
        <v>4.8616000000000001</v>
      </c>
      <c r="X32" s="1">
        <v>10.043799999999999</v>
      </c>
      <c r="Y32" s="1">
        <v>12.8002</v>
      </c>
      <c r="Z32" s="1">
        <v>6.1458000000000004</v>
      </c>
      <c r="AA32" s="1">
        <v>5.2417999999999996</v>
      </c>
      <c r="AB32" s="1">
        <v>12.147399999999999</v>
      </c>
      <c r="AC32" s="1"/>
      <c r="AD32" s="1">
        <f t="shared" si="4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>
        <v>376.6</v>
      </c>
      <c r="D33" s="1">
        <v>0.91400000000000003</v>
      </c>
      <c r="E33" s="1">
        <v>109.08199999999999</v>
      </c>
      <c r="F33" s="1">
        <v>239.80199999999999</v>
      </c>
      <c r="G33" s="1">
        <f>IFERROR(VLOOKUP(A33,[1]TDSheet!$A:$B,2,0),0)</f>
        <v>0</v>
      </c>
      <c r="H33" s="1">
        <f t="shared" si="5"/>
        <v>239.80199999999999</v>
      </c>
      <c r="I33" s="6">
        <v>1</v>
      </c>
      <c r="J33" s="1">
        <v>50</v>
      </c>
      <c r="K33" s="1" t="s">
        <v>32</v>
      </c>
      <c r="L33" s="1">
        <v>110.5</v>
      </c>
      <c r="M33" s="1">
        <f t="shared" si="3"/>
        <v>-1.4180000000000064</v>
      </c>
      <c r="N33" s="1">
        <f t="shared" si="6"/>
        <v>109.08199999999999</v>
      </c>
      <c r="O33" s="1"/>
      <c r="P33" s="1"/>
      <c r="Q33" s="1">
        <f t="shared" si="7"/>
        <v>21.816399999999998</v>
      </c>
      <c r="R33" s="5">
        <f>13*Q33-P33-H33</f>
        <v>43.811199999999957</v>
      </c>
      <c r="S33" s="5"/>
      <c r="T33" s="1"/>
      <c r="U33" s="1">
        <f t="shared" si="8"/>
        <v>12.999999999999998</v>
      </c>
      <c r="V33" s="1">
        <f t="shared" si="9"/>
        <v>10.991822665517684</v>
      </c>
      <c r="W33" s="1">
        <v>23.344999999999999</v>
      </c>
      <c r="X33" s="1">
        <v>28.146799999999999</v>
      </c>
      <c r="Y33" s="1">
        <v>28.434999999999999</v>
      </c>
      <c r="Z33" s="1">
        <v>42.025199999999998</v>
      </c>
      <c r="AA33" s="1">
        <v>51.699199999999998</v>
      </c>
      <c r="AB33" s="1">
        <v>55.482199999999999</v>
      </c>
      <c r="AC33" s="1"/>
      <c r="AD33" s="1">
        <f t="shared" si="4"/>
        <v>44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31</v>
      </c>
      <c r="C34" s="1">
        <v>139.88300000000001</v>
      </c>
      <c r="D34" s="1">
        <v>60.338999999999999</v>
      </c>
      <c r="E34" s="1">
        <v>98.195999999999998</v>
      </c>
      <c r="F34" s="1">
        <v>85.015000000000001</v>
      </c>
      <c r="G34" s="1">
        <f>IFERROR(VLOOKUP(A34,[1]TDSheet!$A:$B,2,0),0)</f>
        <v>0</v>
      </c>
      <c r="H34" s="1">
        <f t="shared" si="5"/>
        <v>85.015000000000001</v>
      </c>
      <c r="I34" s="6">
        <v>1</v>
      </c>
      <c r="J34" s="1">
        <v>50</v>
      </c>
      <c r="K34" s="1" t="s">
        <v>32</v>
      </c>
      <c r="L34" s="1">
        <v>100.8</v>
      </c>
      <c r="M34" s="1">
        <f t="shared" si="3"/>
        <v>-2.6039999999999992</v>
      </c>
      <c r="N34" s="1">
        <f t="shared" si="6"/>
        <v>92.537999999999997</v>
      </c>
      <c r="O34" s="1">
        <v>5.6580000000000004</v>
      </c>
      <c r="P34" s="1">
        <v>55.374559999999903</v>
      </c>
      <c r="Q34" s="1">
        <f t="shared" si="7"/>
        <v>18.5076</v>
      </c>
      <c r="R34" s="5">
        <f>13*Q34-P34-H34</f>
        <v>100.20924000000012</v>
      </c>
      <c r="S34" s="5"/>
      <c r="T34" s="1"/>
      <c r="U34" s="1">
        <f t="shared" si="8"/>
        <v>13.000000000000002</v>
      </c>
      <c r="V34" s="1">
        <f t="shared" si="9"/>
        <v>7.5855086559035154</v>
      </c>
      <c r="W34" s="1">
        <v>15.9794</v>
      </c>
      <c r="X34" s="1">
        <v>16.549199999999999</v>
      </c>
      <c r="Y34" s="1">
        <v>18.431000000000001</v>
      </c>
      <c r="Z34" s="1">
        <v>15.8246</v>
      </c>
      <c r="AA34" s="1">
        <v>23.472999999999999</v>
      </c>
      <c r="AB34" s="1">
        <v>40.408200000000001</v>
      </c>
      <c r="AC34" s="1"/>
      <c r="AD34" s="1">
        <f t="shared" si="4"/>
        <v>100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31</v>
      </c>
      <c r="C35" s="1">
        <v>137.864</v>
      </c>
      <c r="D35" s="1">
        <v>21.547999999999998</v>
      </c>
      <c r="E35" s="1">
        <v>70.594999999999999</v>
      </c>
      <c r="F35" s="1">
        <v>83.027000000000001</v>
      </c>
      <c r="G35" s="1">
        <f>IFERROR(VLOOKUP(A35,[1]TDSheet!$A:$B,2,0),0)</f>
        <v>0</v>
      </c>
      <c r="H35" s="1">
        <f t="shared" si="5"/>
        <v>83.027000000000001</v>
      </c>
      <c r="I35" s="6">
        <v>1</v>
      </c>
      <c r="J35" s="1">
        <v>50</v>
      </c>
      <c r="K35" s="1" t="s">
        <v>32</v>
      </c>
      <c r="L35" s="1">
        <v>72.400000000000006</v>
      </c>
      <c r="M35" s="1">
        <f t="shared" si="3"/>
        <v>-1.8050000000000068</v>
      </c>
      <c r="N35" s="1">
        <f t="shared" si="6"/>
        <v>70.594999999999999</v>
      </c>
      <c r="O35" s="1"/>
      <c r="P35" s="1">
        <v>25.486920000000001</v>
      </c>
      <c r="Q35" s="1">
        <f t="shared" si="7"/>
        <v>14.119</v>
      </c>
      <c r="R35" s="5">
        <f>13*Q35-P35-H35</f>
        <v>75.033079999999998</v>
      </c>
      <c r="S35" s="5"/>
      <c r="T35" s="1"/>
      <c r="U35" s="1">
        <f t="shared" si="8"/>
        <v>13</v>
      </c>
      <c r="V35" s="1">
        <f t="shared" si="9"/>
        <v>7.6856661236631494</v>
      </c>
      <c r="W35" s="1">
        <v>11.9598</v>
      </c>
      <c r="X35" s="1">
        <v>10.901999999999999</v>
      </c>
      <c r="Y35" s="1">
        <v>11.1812</v>
      </c>
      <c r="Z35" s="1">
        <v>19.295000000000002</v>
      </c>
      <c r="AA35" s="1">
        <v>19.5868</v>
      </c>
      <c r="AB35" s="1">
        <v>21.3856</v>
      </c>
      <c r="AC35" s="1"/>
      <c r="AD35" s="1">
        <f t="shared" si="4"/>
        <v>75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68</v>
      </c>
      <c r="B36" s="10" t="s">
        <v>31</v>
      </c>
      <c r="C36" s="10"/>
      <c r="D36" s="10">
        <v>156.566</v>
      </c>
      <c r="E36" s="10"/>
      <c r="F36" s="10">
        <v>156.566</v>
      </c>
      <c r="G36" s="10">
        <f>IFERROR(VLOOKUP(A36,[1]TDSheet!$A:$B,2,0),0)</f>
        <v>156.566</v>
      </c>
      <c r="H36" s="10">
        <f t="shared" si="5"/>
        <v>0</v>
      </c>
      <c r="I36" s="11">
        <v>0</v>
      </c>
      <c r="J36" s="10" t="e">
        <v>#N/A</v>
      </c>
      <c r="K36" s="10" t="s">
        <v>123</v>
      </c>
      <c r="L36" s="10">
        <v>156.566</v>
      </c>
      <c r="M36" s="10">
        <f t="shared" si="3"/>
        <v>-156.566</v>
      </c>
      <c r="N36" s="10">
        <f t="shared" si="6"/>
        <v>0</v>
      </c>
      <c r="O36" s="10"/>
      <c r="P36" s="10"/>
      <c r="Q36" s="10">
        <f t="shared" si="7"/>
        <v>0</v>
      </c>
      <c r="R36" s="12"/>
      <c r="S36" s="12"/>
      <c r="T36" s="10"/>
      <c r="U36" s="10" t="e">
        <f t="shared" si="8"/>
        <v>#DIV/0!</v>
      </c>
      <c r="V36" s="10" t="e">
        <f t="shared" si="9"/>
        <v>#DIV/0!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/>
      <c r="AD36" s="10">
        <f t="shared" si="4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38</v>
      </c>
      <c r="C37" s="1">
        <v>580</v>
      </c>
      <c r="D37" s="1">
        <v>672</v>
      </c>
      <c r="E37" s="1">
        <v>306</v>
      </c>
      <c r="F37" s="1">
        <v>728</v>
      </c>
      <c r="G37" s="1">
        <f>IFERROR(VLOOKUP(A37,[1]TDSheet!$A:$B,2,0),0)</f>
        <v>0</v>
      </c>
      <c r="H37" s="1">
        <f t="shared" si="5"/>
        <v>728</v>
      </c>
      <c r="I37" s="6">
        <v>0.4</v>
      </c>
      <c r="J37" s="1">
        <v>45</v>
      </c>
      <c r="K37" s="1" t="s">
        <v>32</v>
      </c>
      <c r="L37" s="1">
        <v>783</v>
      </c>
      <c r="M37" s="1">
        <f t="shared" si="3"/>
        <v>-477</v>
      </c>
      <c r="N37" s="1">
        <f t="shared" si="6"/>
        <v>306</v>
      </c>
      <c r="O37" s="1"/>
      <c r="P37" s="1"/>
      <c r="Q37" s="1">
        <f t="shared" si="7"/>
        <v>61.2</v>
      </c>
      <c r="R37" s="5">
        <v>10</v>
      </c>
      <c r="S37" s="5"/>
      <c r="T37" s="1"/>
      <c r="U37" s="1">
        <f t="shared" si="8"/>
        <v>12.058823529411764</v>
      </c>
      <c r="V37" s="1">
        <f t="shared" si="9"/>
        <v>11.895424836601306</v>
      </c>
      <c r="W37" s="1">
        <v>79.8</v>
      </c>
      <c r="X37" s="1">
        <v>93</v>
      </c>
      <c r="Y37" s="1">
        <v>69.599999999999994</v>
      </c>
      <c r="Z37" s="1">
        <v>84.8</v>
      </c>
      <c r="AA37" s="1">
        <v>92.8</v>
      </c>
      <c r="AB37" s="1">
        <v>39.200000000000003</v>
      </c>
      <c r="AC37" s="1"/>
      <c r="AD37" s="1">
        <f t="shared" si="4"/>
        <v>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70</v>
      </c>
      <c r="B38" s="13" t="s">
        <v>38</v>
      </c>
      <c r="C38" s="13"/>
      <c r="D38" s="13"/>
      <c r="E38" s="13"/>
      <c r="F38" s="13"/>
      <c r="G38" s="13">
        <f>IFERROR(VLOOKUP(A38,[1]TDSheet!$A:$B,2,0),0)</f>
        <v>0</v>
      </c>
      <c r="H38" s="13">
        <f t="shared" si="5"/>
        <v>0</v>
      </c>
      <c r="I38" s="14">
        <v>0</v>
      </c>
      <c r="J38" s="13">
        <v>50</v>
      </c>
      <c r="K38" s="13" t="s">
        <v>32</v>
      </c>
      <c r="L38" s="13"/>
      <c r="M38" s="13">
        <f t="shared" ref="M38:M69" si="14">E38-L38</f>
        <v>0</v>
      </c>
      <c r="N38" s="13">
        <f t="shared" si="6"/>
        <v>0</v>
      </c>
      <c r="O38" s="13"/>
      <c r="P38" s="13"/>
      <c r="Q38" s="13">
        <f t="shared" si="7"/>
        <v>0</v>
      </c>
      <c r="R38" s="15"/>
      <c r="S38" s="15"/>
      <c r="T38" s="13"/>
      <c r="U38" s="13" t="e">
        <f t="shared" si="8"/>
        <v>#DIV/0!</v>
      </c>
      <c r="V38" s="13" t="e">
        <f t="shared" si="9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39</v>
      </c>
      <c r="AD38" s="13">
        <f t="shared" ref="AD38:AD69" si="15">ROUND(R38*I38,0)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38</v>
      </c>
      <c r="C39" s="1">
        <v>459</v>
      </c>
      <c r="D39" s="1">
        <v>330</v>
      </c>
      <c r="E39" s="1">
        <v>329</v>
      </c>
      <c r="F39" s="1">
        <v>403</v>
      </c>
      <c r="G39" s="1">
        <f>IFERROR(VLOOKUP(A39,[1]TDSheet!$A:$B,2,0),0)</f>
        <v>0</v>
      </c>
      <c r="H39" s="1">
        <f t="shared" si="5"/>
        <v>403</v>
      </c>
      <c r="I39" s="6">
        <v>0.4</v>
      </c>
      <c r="J39" s="1">
        <v>45</v>
      </c>
      <c r="K39" s="1" t="s">
        <v>32</v>
      </c>
      <c r="L39" s="1">
        <v>930</v>
      </c>
      <c r="M39" s="1">
        <f t="shared" si="14"/>
        <v>-601</v>
      </c>
      <c r="N39" s="1">
        <f t="shared" si="6"/>
        <v>300</v>
      </c>
      <c r="O39" s="1">
        <v>29</v>
      </c>
      <c r="P39" s="1">
        <v>41.96</v>
      </c>
      <c r="Q39" s="1">
        <f t="shared" si="7"/>
        <v>60</v>
      </c>
      <c r="R39" s="5">
        <f>12*Q39-P39-H39</f>
        <v>275.03999999999996</v>
      </c>
      <c r="S39" s="5"/>
      <c r="T39" s="1"/>
      <c r="U39" s="1">
        <f t="shared" si="8"/>
        <v>12</v>
      </c>
      <c r="V39" s="1">
        <f t="shared" si="9"/>
        <v>7.4159999999999995</v>
      </c>
      <c r="W39" s="1">
        <v>52.4</v>
      </c>
      <c r="X39" s="1">
        <v>65</v>
      </c>
      <c r="Y39" s="1">
        <v>78.400000000000006</v>
      </c>
      <c r="Z39" s="1">
        <v>78.400000000000006</v>
      </c>
      <c r="AA39" s="1">
        <v>84.6</v>
      </c>
      <c r="AB39" s="1">
        <v>91.4</v>
      </c>
      <c r="AC39" s="1"/>
      <c r="AD39" s="1">
        <f t="shared" si="15"/>
        <v>110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3" t="s">
        <v>72</v>
      </c>
      <c r="B40" s="13" t="s">
        <v>31</v>
      </c>
      <c r="C40" s="13"/>
      <c r="D40" s="13"/>
      <c r="E40" s="13"/>
      <c r="F40" s="13"/>
      <c r="G40" s="13">
        <f>IFERROR(VLOOKUP(A40,[1]TDSheet!$A:$B,2,0),0)</f>
        <v>0</v>
      </c>
      <c r="H40" s="13">
        <f t="shared" si="5"/>
        <v>0</v>
      </c>
      <c r="I40" s="14">
        <v>0</v>
      </c>
      <c r="J40" s="13">
        <v>45</v>
      </c>
      <c r="K40" s="13" t="s">
        <v>32</v>
      </c>
      <c r="L40" s="13">
        <v>42.052</v>
      </c>
      <c r="M40" s="13">
        <f t="shared" si="14"/>
        <v>-42.052</v>
      </c>
      <c r="N40" s="13">
        <f t="shared" si="6"/>
        <v>0</v>
      </c>
      <c r="O40" s="13"/>
      <c r="P40" s="13"/>
      <c r="Q40" s="13">
        <f t="shared" si="7"/>
        <v>0</v>
      </c>
      <c r="R40" s="15"/>
      <c r="S40" s="15"/>
      <c r="T40" s="13"/>
      <c r="U40" s="13" t="e">
        <f t="shared" si="8"/>
        <v>#DIV/0!</v>
      </c>
      <c r="V40" s="13" t="e">
        <f t="shared" si="9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 t="s">
        <v>39</v>
      </c>
      <c r="AD40" s="13">
        <f t="shared" si="15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3" t="s">
        <v>73</v>
      </c>
      <c r="B41" s="13" t="s">
        <v>38</v>
      </c>
      <c r="C41" s="13"/>
      <c r="D41" s="13"/>
      <c r="E41" s="13"/>
      <c r="F41" s="13"/>
      <c r="G41" s="13">
        <f>IFERROR(VLOOKUP(A41,[1]TDSheet!$A:$B,2,0),0)</f>
        <v>0</v>
      </c>
      <c r="H41" s="13">
        <f t="shared" si="5"/>
        <v>0</v>
      </c>
      <c r="I41" s="14">
        <v>0</v>
      </c>
      <c r="J41" s="13">
        <v>45</v>
      </c>
      <c r="K41" s="13" t="s">
        <v>32</v>
      </c>
      <c r="L41" s="13"/>
      <c r="M41" s="13">
        <f t="shared" si="14"/>
        <v>0</v>
      </c>
      <c r="N41" s="13">
        <f t="shared" si="6"/>
        <v>0</v>
      </c>
      <c r="O41" s="13"/>
      <c r="P41" s="13"/>
      <c r="Q41" s="13">
        <f t="shared" si="7"/>
        <v>0</v>
      </c>
      <c r="R41" s="15"/>
      <c r="S41" s="15"/>
      <c r="T41" s="13"/>
      <c r="U41" s="13" t="e">
        <f t="shared" si="8"/>
        <v>#DIV/0!</v>
      </c>
      <c r="V41" s="13" t="e">
        <f t="shared" si="9"/>
        <v>#DIV/0!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 t="s">
        <v>39</v>
      </c>
      <c r="AD41" s="13">
        <f t="shared" si="15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3" t="s">
        <v>74</v>
      </c>
      <c r="B42" s="13" t="s">
        <v>38</v>
      </c>
      <c r="C42" s="13"/>
      <c r="D42" s="13"/>
      <c r="E42" s="13"/>
      <c r="F42" s="13"/>
      <c r="G42" s="13">
        <f>IFERROR(VLOOKUP(A42,[1]TDSheet!$A:$B,2,0),0)</f>
        <v>0</v>
      </c>
      <c r="H42" s="13">
        <f t="shared" si="5"/>
        <v>0</v>
      </c>
      <c r="I42" s="14">
        <v>0</v>
      </c>
      <c r="J42" s="13">
        <v>40</v>
      </c>
      <c r="K42" s="13" t="s">
        <v>32</v>
      </c>
      <c r="L42" s="13"/>
      <c r="M42" s="13">
        <f t="shared" si="14"/>
        <v>0</v>
      </c>
      <c r="N42" s="13">
        <f t="shared" si="6"/>
        <v>0</v>
      </c>
      <c r="O42" s="13"/>
      <c r="P42" s="13"/>
      <c r="Q42" s="13">
        <f t="shared" si="7"/>
        <v>0</v>
      </c>
      <c r="R42" s="15"/>
      <c r="S42" s="15"/>
      <c r="T42" s="13"/>
      <c r="U42" s="13" t="e">
        <f t="shared" si="8"/>
        <v>#DIV/0!</v>
      </c>
      <c r="V42" s="13" t="e">
        <f t="shared" si="9"/>
        <v>#DIV/0!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 t="s">
        <v>39</v>
      </c>
      <c r="AD42" s="13">
        <f t="shared" si="15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31</v>
      </c>
      <c r="C43" s="1">
        <v>53.555</v>
      </c>
      <c r="D43" s="1">
        <v>357.065</v>
      </c>
      <c r="E43" s="1">
        <v>137.11799999999999</v>
      </c>
      <c r="F43" s="1">
        <v>232.88900000000001</v>
      </c>
      <c r="G43" s="1">
        <f>IFERROR(VLOOKUP(A43,[1]TDSheet!$A:$B,2,0),0)</f>
        <v>0</v>
      </c>
      <c r="H43" s="1">
        <f t="shared" si="5"/>
        <v>232.88900000000001</v>
      </c>
      <c r="I43" s="6">
        <v>1</v>
      </c>
      <c r="J43" s="1">
        <v>40</v>
      </c>
      <c r="K43" s="1" t="s">
        <v>32</v>
      </c>
      <c r="L43" s="1">
        <v>162.6</v>
      </c>
      <c r="M43" s="1">
        <f t="shared" si="14"/>
        <v>-25.481999999999999</v>
      </c>
      <c r="N43" s="1">
        <f t="shared" si="6"/>
        <v>137.11799999999999</v>
      </c>
      <c r="O43" s="1"/>
      <c r="P43" s="1">
        <v>81.641439999999903</v>
      </c>
      <c r="Q43" s="1">
        <f t="shared" si="7"/>
        <v>27.4236</v>
      </c>
      <c r="R43" s="5"/>
      <c r="S43" s="5"/>
      <c r="T43" s="1"/>
      <c r="U43" s="1">
        <f t="shared" si="8"/>
        <v>11.469334441867584</v>
      </c>
      <c r="V43" s="1">
        <f t="shared" si="9"/>
        <v>11.469334441867584</v>
      </c>
      <c r="W43" s="1">
        <v>31.5886</v>
      </c>
      <c r="X43" s="1">
        <v>32.926000000000002</v>
      </c>
      <c r="Y43" s="1">
        <v>36.586799999999997</v>
      </c>
      <c r="Z43" s="1">
        <v>28.5962</v>
      </c>
      <c r="AA43" s="1">
        <v>23.2668</v>
      </c>
      <c r="AB43" s="1">
        <v>28.412800000000001</v>
      </c>
      <c r="AC43" s="1"/>
      <c r="AD43" s="1">
        <f t="shared" si="15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38</v>
      </c>
      <c r="C44" s="1">
        <v>427</v>
      </c>
      <c r="D44" s="1">
        <v>63</v>
      </c>
      <c r="E44" s="1">
        <v>131</v>
      </c>
      <c r="F44" s="1">
        <v>324</v>
      </c>
      <c r="G44" s="1">
        <f>IFERROR(VLOOKUP(A44,[1]TDSheet!$A:$B,2,0),0)</f>
        <v>0</v>
      </c>
      <c r="H44" s="1">
        <f t="shared" si="5"/>
        <v>324</v>
      </c>
      <c r="I44" s="6">
        <v>0.4</v>
      </c>
      <c r="J44" s="1">
        <v>40</v>
      </c>
      <c r="K44" s="1" t="s">
        <v>32</v>
      </c>
      <c r="L44" s="1">
        <v>136</v>
      </c>
      <c r="M44" s="1">
        <f t="shared" si="14"/>
        <v>-5</v>
      </c>
      <c r="N44" s="1">
        <f t="shared" si="6"/>
        <v>131</v>
      </c>
      <c r="O44" s="1"/>
      <c r="P44" s="1"/>
      <c r="Q44" s="1">
        <f t="shared" si="7"/>
        <v>26.2</v>
      </c>
      <c r="R44" s="5"/>
      <c r="S44" s="5"/>
      <c r="T44" s="1"/>
      <c r="U44" s="1">
        <f t="shared" si="8"/>
        <v>12.366412213740459</v>
      </c>
      <c r="V44" s="1">
        <f t="shared" si="9"/>
        <v>12.366412213740459</v>
      </c>
      <c r="W44" s="1">
        <v>18.600000000000001</v>
      </c>
      <c r="X44" s="1">
        <v>29.6</v>
      </c>
      <c r="Y44" s="1">
        <v>40.6</v>
      </c>
      <c r="Z44" s="1">
        <v>54.2</v>
      </c>
      <c r="AA44" s="1">
        <v>61.6</v>
      </c>
      <c r="AB44" s="1">
        <v>37</v>
      </c>
      <c r="AC44" s="1"/>
      <c r="AD44" s="1">
        <f t="shared" si="15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38</v>
      </c>
      <c r="C45" s="1">
        <v>342</v>
      </c>
      <c r="D45" s="1">
        <v>175</v>
      </c>
      <c r="E45" s="1">
        <v>161</v>
      </c>
      <c r="F45" s="1">
        <v>314</v>
      </c>
      <c r="G45" s="1">
        <f>IFERROR(VLOOKUP(A45,[1]TDSheet!$A:$B,2,0),0)</f>
        <v>0</v>
      </c>
      <c r="H45" s="1">
        <f t="shared" si="5"/>
        <v>314</v>
      </c>
      <c r="I45" s="6">
        <v>0.4</v>
      </c>
      <c r="J45" s="1">
        <v>45</v>
      </c>
      <c r="K45" s="1" t="s">
        <v>32</v>
      </c>
      <c r="L45" s="1">
        <v>165</v>
      </c>
      <c r="M45" s="1">
        <f t="shared" si="14"/>
        <v>-4</v>
      </c>
      <c r="N45" s="1">
        <f t="shared" si="6"/>
        <v>161</v>
      </c>
      <c r="O45" s="1"/>
      <c r="P45" s="1"/>
      <c r="Q45" s="1">
        <f t="shared" si="7"/>
        <v>32.200000000000003</v>
      </c>
      <c r="R45" s="5">
        <f>12*Q45-P45-H45</f>
        <v>72.400000000000034</v>
      </c>
      <c r="S45" s="5"/>
      <c r="T45" s="1"/>
      <c r="U45" s="1">
        <f t="shared" si="8"/>
        <v>12</v>
      </c>
      <c r="V45" s="1">
        <f t="shared" si="9"/>
        <v>9.7515527950310545</v>
      </c>
      <c r="W45" s="1">
        <v>27.6</v>
      </c>
      <c r="X45" s="1">
        <v>43</v>
      </c>
      <c r="Y45" s="1">
        <v>49.8</v>
      </c>
      <c r="Z45" s="1">
        <v>44.8</v>
      </c>
      <c r="AA45" s="1">
        <v>42.4</v>
      </c>
      <c r="AB45" s="1">
        <v>42.4</v>
      </c>
      <c r="AC45" s="1"/>
      <c r="AD45" s="1">
        <f t="shared" si="15"/>
        <v>29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78</v>
      </c>
      <c r="B46" s="13" t="s">
        <v>31</v>
      </c>
      <c r="C46" s="13"/>
      <c r="D46" s="13"/>
      <c r="E46" s="13"/>
      <c r="F46" s="13"/>
      <c r="G46" s="13">
        <f>IFERROR(VLOOKUP(A46,[1]TDSheet!$A:$B,2,0),0)</f>
        <v>0</v>
      </c>
      <c r="H46" s="13">
        <f t="shared" si="5"/>
        <v>0</v>
      </c>
      <c r="I46" s="14">
        <v>0</v>
      </c>
      <c r="J46" s="13">
        <v>40</v>
      </c>
      <c r="K46" s="13" t="s">
        <v>32</v>
      </c>
      <c r="L46" s="13">
        <v>42.866</v>
      </c>
      <c r="M46" s="13">
        <f t="shared" si="14"/>
        <v>-42.866</v>
      </c>
      <c r="N46" s="13">
        <f t="shared" si="6"/>
        <v>0</v>
      </c>
      <c r="O46" s="13"/>
      <c r="P46" s="13"/>
      <c r="Q46" s="13">
        <f t="shared" si="7"/>
        <v>0</v>
      </c>
      <c r="R46" s="15"/>
      <c r="S46" s="15"/>
      <c r="T46" s="13"/>
      <c r="U46" s="13" t="e">
        <f t="shared" si="8"/>
        <v>#DIV/0!</v>
      </c>
      <c r="V46" s="13" t="e">
        <f t="shared" si="9"/>
        <v>#DIV/0!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 t="s">
        <v>39</v>
      </c>
      <c r="AD46" s="13">
        <f t="shared" si="15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79</v>
      </c>
      <c r="B47" s="13" t="s">
        <v>38</v>
      </c>
      <c r="C47" s="13"/>
      <c r="D47" s="13"/>
      <c r="E47" s="13"/>
      <c r="F47" s="13"/>
      <c r="G47" s="13">
        <f>IFERROR(VLOOKUP(A47,[1]TDSheet!$A:$B,2,0),0)</f>
        <v>0</v>
      </c>
      <c r="H47" s="13">
        <f t="shared" si="5"/>
        <v>0</v>
      </c>
      <c r="I47" s="14">
        <v>0</v>
      </c>
      <c r="J47" s="13">
        <v>40</v>
      </c>
      <c r="K47" s="13" t="s">
        <v>32</v>
      </c>
      <c r="L47" s="13">
        <v>48</v>
      </c>
      <c r="M47" s="13">
        <f t="shared" si="14"/>
        <v>-48</v>
      </c>
      <c r="N47" s="13">
        <f t="shared" si="6"/>
        <v>0</v>
      </c>
      <c r="O47" s="13"/>
      <c r="P47" s="13"/>
      <c r="Q47" s="13">
        <f t="shared" si="7"/>
        <v>0</v>
      </c>
      <c r="R47" s="15"/>
      <c r="S47" s="15"/>
      <c r="T47" s="13"/>
      <c r="U47" s="13" t="e">
        <f t="shared" si="8"/>
        <v>#DIV/0!</v>
      </c>
      <c r="V47" s="13" t="e">
        <f t="shared" si="9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 t="s">
        <v>39</v>
      </c>
      <c r="AD47" s="13">
        <f t="shared" si="15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38</v>
      </c>
      <c r="C48" s="1">
        <v>605</v>
      </c>
      <c r="D48" s="1">
        <v>474</v>
      </c>
      <c r="E48" s="1">
        <v>345</v>
      </c>
      <c r="F48" s="1">
        <v>622</v>
      </c>
      <c r="G48" s="1">
        <f>IFERROR(VLOOKUP(A48,[1]TDSheet!$A:$B,2,0),0)</f>
        <v>0</v>
      </c>
      <c r="H48" s="1">
        <f t="shared" si="5"/>
        <v>622</v>
      </c>
      <c r="I48" s="6">
        <v>0.4</v>
      </c>
      <c r="J48" s="1">
        <v>40</v>
      </c>
      <c r="K48" s="1" t="s">
        <v>32</v>
      </c>
      <c r="L48" s="1">
        <v>951</v>
      </c>
      <c r="M48" s="1">
        <f t="shared" si="14"/>
        <v>-606</v>
      </c>
      <c r="N48" s="1">
        <f t="shared" si="6"/>
        <v>326</v>
      </c>
      <c r="O48" s="1">
        <v>19</v>
      </c>
      <c r="P48" s="1"/>
      <c r="Q48" s="1">
        <f t="shared" si="7"/>
        <v>65.2</v>
      </c>
      <c r="R48" s="5">
        <f t="shared" ref="R48" si="16">11*Q48-P48-H48</f>
        <v>95.200000000000045</v>
      </c>
      <c r="S48" s="5"/>
      <c r="T48" s="1"/>
      <c r="U48" s="1">
        <f t="shared" si="8"/>
        <v>11</v>
      </c>
      <c r="V48" s="1">
        <f t="shared" si="9"/>
        <v>9.5398773006134974</v>
      </c>
      <c r="W48" s="1">
        <v>64.400000000000006</v>
      </c>
      <c r="X48" s="1">
        <v>87.2</v>
      </c>
      <c r="Y48" s="1">
        <v>95</v>
      </c>
      <c r="Z48" s="1">
        <v>97.2</v>
      </c>
      <c r="AA48" s="1">
        <v>110.6</v>
      </c>
      <c r="AB48" s="1">
        <v>95</v>
      </c>
      <c r="AC48" s="1"/>
      <c r="AD48" s="1">
        <f t="shared" si="15"/>
        <v>38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31</v>
      </c>
      <c r="C49" s="1">
        <v>83.831999999999994</v>
      </c>
      <c r="D49" s="1">
        <v>226.369</v>
      </c>
      <c r="E49" s="1">
        <v>77.853999999999999</v>
      </c>
      <c r="F49" s="1">
        <v>194.10300000000001</v>
      </c>
      <c r="G49" s="1">
        <f>IFERROR(VLOOKUP(A49,[1]TDSheet!$A:$B,2,0),0)</f>
        <v>0</v>
      </c>
      <c r="H49" s="1">
        <f t="shared" si="5"/>
        <v>194.10300000000001</v>
      </c>
      <c r="I49" s="6">
        <v>1</v>
      </c>
      <c r="J49" s="1">
        <v>50</v>
      </c>
      <c r="K49" s="1" t="s">
        <v>32</v>
      </c>
      <c r="L49" s="1">
        <v>80</v>
      </c>
      <c r="M49" s="1">
        <f t="shared" si="14"/>
        <v>-2.1460000000000008</v>
      </c>
      <c r="N49" s="1">
        <f t="shared" si="6"/>
        <v>77.853999999999999</v>
      </c>
      <c r="O49" s="1"/>
      <c r="P49" s="1"/>
      <c r="Q49" s="1">
        <f t="shared" si="7"/>
        <v>15.5708</v>
      </c>
      <c r="R49" s="5">
        <f>13*Q49-P49-H49</f>
        <v>8.3173999999999921</v>
      </c>
      <c r="S49" s="5"/>
      <c r="T49" s="1"/>
      <c r="U49" s="1">
        <f t="shared" si="8"/>
        <v>13</v>
      </c>
      <c r="V49" s="1">
        <f t="shared" si="9"/>
        <v>12.465833483186477</v>
      </c>
      <c r="W49" s="1">
        <v>19.309999999999999</v>
      </c>
      <c r="X49" s="1">
        <v>21.409600000000001</v>
      </c>
      <c r="Y49" s="1">
        <v>19.219200000000001</v>
      </c>
      <c r="Z49" s="1">
        <v>17.270800000000001</v>
      </c>
      <c r="AA49" s="1">
        <v>17.743400000000001</v>
      </c>
      <c r="AB49" s="1">
        <v>19.727399999999999</v>
      </c>
      <c r="AC49" s="1"/>
      <c r="AD49" s="1">
        <f t="shared" si="15"/>
        <v>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21" t="s">
        <v>82</v>
      </c>
      <c r="B50" s="21" t="s">
        <v>31</v>
      </c>
      <c r="C50" s="21">
        <v>150.98699999999999</v>
      </c>
      <c r="D50" s="21">
        <v>118.907</v>
      </c>
      <c r="E50" s="21">
        <v>121.76600000000001</v>
      </c>
      <c r="F50" s="21">
        <v>114.492</v>
      </c>
      <c r="G50" s="21">
        <f>IFERROR(VLOOKUP(A50,[1]TDSheet!$A:$B,2,0),0)</f>
        <v>0</v>
      </c>
      <c r="H50" s="21">
        <f t="shared" si="5"/>
        <v>114.492</v>
      </c>
      <c r="I50" s="22">
        <v>1</v>
      </c>
      <c r="J50" s="21">
        <v>50</v>
      </c>
      <c r="K50" s="21" t="s">
        <v>32</v>
      </c>
      <c r="L50" s="21">
        <v>120.45</v>
      </c>
      <c r="M50" s="21">
        <f t="shared" si="14"/>
        <v>1.3160000000000025</v>
      </c>
      <c r="N50" s="21">
        <f t="shared" si="6"/>
        <v>109.59800000000001</v>
      </c>
      <c r="O50" s="21">
        <v>12.167999999999999</v>
      </c>
      <c r="P50" s="21">
        <v>127.26860000000001</v>
      </c>
      <c r="Q50" s="21">
        <f t="shared" si="7"/>
        <v>21.919600000000003</v>
      </c>
      <c r="R50" s="5">
        <f>14.4*Q50-P50-H50</f>
        <v>73.881640000000075</v>
      </c>
      <c r="S50" s="23"/>
      <c r="T50" s="21"/>
      <c r="U50" s="21">
        <f t="shared" si="8"/>
        <v>14.400000000000002</v>
      </c>
      <c r="V50" s="21">
        <f t="shared" si="9"/>
        <v>11.029425719447435</v>
      </c>
      <c r="W50" s="21">
        <v>21.942</v>
      </c>
      <c r="X50" s="21">
        <v>18.824400000000001</v>
      </c>
      <c r="Y50" s="21">
        <v>21.5472</v>
      </c>
      <c r="Z50" s="21">
        <v>21.4116</v>
      </c>
      <c r="AA50" s="21">
        <v>24.3582</v>
      </c>
      <c r="AB50" s="21">
        <v>24.7898</v>
      </c>
      <c r="AC50" s="21" t="s">
        <v>48</v>
      </c>
      <c r="AD50" s="21">
        <f t="shared" si="15"/>
        <v>74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83</v>
      </c>
      <c r="B51" s="10" t="s">
        <v>31</v>
      </c>
      <c r="C51" s="10"/>
      <c r="D51" s="10">
        <v>101.84099999999999</v>
      </c>
      <c r="E51" s="10"/>
      <c r="F51" s="10">
        <v>101.84099999999999</v>
      </c>
      <c r="G51" s="10">
        <f>IFERROR(VLOOKUP(A51,[1]TDSheet!$A:$B,2,0),0)</f>
        <v>101.84099999999999</v>
      </c>
      <c r="H51" s="10">
        <f t="shared" si="5"/>
        <v>0</v>
      </c>
      <c r="I51" s="11">
        <v>0</v>
      </c>
      <c r="J51" s="10" t="e">
        <v>#N/A</v>
      </c>
      <c r="K51" s="10" t="s">
        <v>123</v>
      </c>
      <c r="L51" s="10">
        <v>225.667</v>
      </c>
      <c r="M51" s="10">
        <f t="shared" si="14"/>
        <v>-225.667</v>
      </c>
      <c r="N51" s="10">
        <f t="shared" si="6"/>
        <v>0</v>
      </c>
      <c r="O51" s="10"/>
      <c r="P51" s="10"/>
      <c r="Q51" s="10">
        <f t="shared" si="7"/>
        <v>0</v>
      </c>
      <c r="R51" s="12"/>
      <c r="S51" s="12"/>
      <c r="T51" s="10"/>
      <c r="U51" s="10" t="e">
        <f t="shared" si="8"/>
        <v>#DIV/0!</v>
      </c>
      <c r="V51" s="10" t="e">
        <f t="shared" si="9"/>
        <v>#DIV/0!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/>
      <c r="AD51" s="10">
        <f t="shared" si="15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31</v>
      </c>
      <c r="C52" s="1">
        <v>615.94299999999998</v>
      </c>
      <c r="D52" s="1">
        <v>537.66099999999994</v>
      </c>
      <c r="E52" s="1">
        <v>365.12</v>
      </c>
      <c r="F52" s="1">
        <v>510.20400000000001</v>
      </c>
      <c r="G52" s="1">
        <f>IFERROR(VLOOKUP(A52,[1]TDSheet!$A:$B,2,0),0)</f>
        <v>0</v>
      </c>
      <c r="H52" s="1">
        <f t="shared" si="5"/>
        <v>510.20400000000001</v>
      </c>
      <c r="I52" s="6">
        <v>1</v>
      </c>
      <c r="J52" s="1">
        <v>40</v>
      </c>
      <c r="K52" s="1" t="s">
        <v>32</v>
      </c>
      <c r="L52" s="1">
        <v>576.84799999999996</v>
      </c>
      <c r="M52" s="1">
        <f t="shared" si="14"/>
        <v>-211.72799999999995</v>
      </c>
      <c r="N52" s="1">
        <f t="shared" si="6"/>
        <v>152.31</v>
      </c>
      <c r="O52" s="1">
        <v>212.81</v>
      </c>
      <c r="P52" s="1">
        <v>389.78539999999998</v>
      </c>
      <c r="Q52" s="1">
        <f t="shared" si="7"/>
        <v>30.462</v>
      </c>
      <c r="R52" s="5"/>
      <c r="S52" s="5"/>
      <c r="T52" s="1"/>
      <c r="U52" s="1">
        <f t="shared" si="8"/>
        <v>29.544658919309303</v>
      </c>
      <c r="V52" s="1">
        <f t="shared" si="9"/>
        <v>29.544658919309303</v>
      </c>
      <c r="W52" s="1">
        <v>86.117999999999995</v>
      </c>
      <c r="X52" s="1">
        <v>77.909800000000004</v>
      </c>
      <c r="Y52" s="1">
        <v>52.027999999999999</v>
      </c>
      <c r="Z52" s="1">
        <v>75.424000000000007</v>
      </c>
      <c r="AA52" s="1">
        <v>88.634799999999998</v>
      </c>
      <c r="AB52" s="1">
        <v>65.023399999999995</v>
      </c>
      <c r="AC52" s="1"/>
      <c r="AD52" s="1">
        <f t="shared" si="15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85</v>
      </c>
      <c r="B53" s="13" t="s">
        <v>38</v>
      </c>
      <c r="C53" s="13"/>
      <c r="D53" s="13"/>
      <c r="E53" s="13"/>
      <c r="F53" s="13"/>
      <c r="G53" s="13">
        <f>IFERROR(VLOOKUP(A53,[1]TDSheet!$A:$B,2,0),0)</f>
        <v>0</v>
      </c>
      <c r="H53" s="13">
        <f t="shared" si="5"/>
        <v>0</v>
      </c>
      <c r="I53" s="14">
        <v>0</v>
      </c>
      <c r="J53" s="13">
        <v>50</v>
      </c>
      <c r="K53" s="13" t="s">
        <v>32</v>
      </c>
      <c r="L53" s="13"/>
      <c r="M53" s="13">
        <f t="shared" si="14"/>
        <v>0</v>
      </c>
      <c r="N53" s="13">
        <f t="shared" si="6"/>
        <v>0</v>
      </c>
      <c r="O53" s="13"/>
      <c r="P53" s="13"/>
      <c r="Q53" s="13">
        <f t="shared" si="7"/>
        <v>0</v>
      </c>
      <c r="R53" s="15"/>
      <c r="S53" s="15"/>
      <c r="T53" s="13"/>
      <c r="U53" s="13" t="e">
        <f t="shared" si="8"/>
        <v>#DIV/0!</v>
      </c>
      <c r="V53" s="13" t="e">
        <f t="shared" si="9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 t="s">
        <v>39</v>
      </c>
      <c r="AD53" s="13">
        <f t="shared" si="15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31</v>
      </c>
      <c r="C54" s="1">
        <v>169.602</v>
      </c>
      <c r="D54" s="1">
        <v>296.73</v>
      </c>
      <c r="E54" s="1">
        <v>169.95500000000001</v>
      </c>
      <c r="F54" s="1">
        <v>268.899</v>
      </c>
      <c r="G54" s="1">
        <f>IFERROR(VLOOKUP(A54,[1]TDSheet!$A:$B,2,0),0)</f>
        <v>0</v>
      </c>
      <c r="H54" s="1">
        <f t="shared" si="5"/>
        <v>268.899</v>
      </c>
      <c r="I54" s="6">
        <v>1</v>
      </c>
      <c r="J54" s="1">
        <v>40</v>
      </c>
      <c r="K54" s="1" t="s">
        <v>32</v>
      </c>
      <c r="L54" s="1">
        <v>264.57600000000002</v>
      </c>
      <c r="M54" s="1">
        <f t="shared" si="14"/>
        <v>-94.621000000000009</v>
      </c>
      <c r="N54" s="1">
        <f t="shared" si="6"/>
        <v>169.95500000000001</v>
      </c>
      <c r="O54" s="1"/>
      <c r="P54" s="1">
        <v>57.664279999999998</v>
      </c>
      <c r="Q54" s="1">
        <f t="shared" si="7"/>
        <v>33.991</v>
      </c>
      <c r="R54" s="5">
        <f t="shared" ref="R54:R55" si="17">11*Q54-P54-H54</f>
        <v>47.33771999999999</v>
      </c>
      <c r="S54" s="5"/>
      <c r="T54" s="1"/>
      <c r="U54" s="1">
        <f t="shared" si="8"/>
        <v>11</v>
      </c>
      <c r="V54" s="1">
        <f t="shared" si="9"/>
        <v>9.6073454738018889</v>
      </c>
      <c r="W54" s="1">
        <v>33.501199999999997</v>
      </c>
      <c r="X54" s="1">
        <v>38.559199999999997</v>
      </c>
      <c r="Y54" s="1">
        <v>34.838000000000001</v>
      </c>
      <c r="Z54" s="1">
        <v>27.5946</v>
      </c>
      <c r="AA54" s="1">
        <v>33.843800000000002</v>
      </c>
      <c r="AB54" s="1">
        <v>41.2682</v>
      </c>
      <c r="AC54" s="1"/>
      <c r="AD54" s="1">
        <f t="shared" si="15"/>
        <v>47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38</v>
      </c>
      <c r="C55" s="1">
        <v>215</v>
      </c>
      <c r="D55" s="1">
        <v>340</v>
      </c>
      <c r="E55" s="1">
        <v>197</v>
      </c>
      <c r="F55" s="1">
        <v>291</v>
      </c>
      <c r="G55" s="1">
        <f>IFERROR(VLOOKUP(A55,[1]TDSheet!$A:$B,2,0),0)</f>
        <v>0</v>
      </c>
      <c r="H55" s="1">
        <f t="shared" si="5"/>
        <v>291</v>
      </c>
      <c r="I55" s="6">
        <v>0.4</v>
      </c>
      <c r="J55" s="1">
        <v>40</v>
      </c>
      <c r="K55" s="1" t="s">
        <v>32</v>
      </c>
      <c r="L55" s="1">
        <v>204</v>
      </c>
      <c r="M55" s="1">
        <f t="shared" si="14"/>
        <v>-7</v>
      </c>
      <c r="N55" s="1">
        <f t="shared" si="6"/>
        <v>150</v>
      </c>
      <c r="O55" s="1">
        <v>47</v>
      </c>
      <c r="P55" s="1"/>
      <c r="Q55" s="1">
        <f t="shared" si="7"/>
        <v>30</v>
      </c>
      <c r="R55" s="5">
        <f t="shared" si="17"/>
        <v>39</v>
      </c>
      <c r="S55" s="5"/>
      <c r="T55" s="1"/>
      <c r="U55" s="1">
        <f t="shared" si="8"/>
        <v>11</v>
      </c>
      <c r="V55" s="1">
        <f t="shared" si="9"/>
        <v>9.6999999999999993</v>
      </c>
      <c r="W55" s="1">
        <v>28</v>
      </c>
      <c r="X55" s="1">
        <v>44.2</v>
      </c>
      <c r="Y55" s="1">
        <v>49.4</v>
      </c>
      <c r="Z55" s="1">
        <v>44.8</v>
      </c>
      <c r="AA55" s="1">
        <v>48.2</v>
      </c>
      <c r="AB55" s="1">
        <v>46.6</v>
      </c>
      <c r="AC55" s="1"/>
      <c r="AD55" s="1">
        <f t="shared" si="15"/>
        <v>16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38</v>
      </c>
      <c r="C56" s="1">
        <v>349</v>
      </c>
      <c r="D56" s="1">
        <v>282</v>
      </c>
      <c r="E56" s="1">
        <v>180</v>
      </c>
      <c r="F56" s="1">
        <v>355</v>
      </c>
      <c r="G56" s="1">
        <f>IFERROR(VLOOKUP(A56,[1]TDSheet!$A:$B,2,0),0)</f>
        <v>0</v>
      </c>
      <c r="H56" s="1">
        <f t="shared" si="5"/>
        <v>355</v>
      </c>
      <c r="I56" s="6">
        <v>0.4</v>
      </c>
      <c r="J56" s="1">
        <v>40</v>
      </c>
      <c r="K56" s="1" t="s">
        <v>32</v>
      </c>
      <c r="L56" s="1">
        <v>253</v>
      </c>
      <c r="M56" s="1">
        <f t="shared" si="14"/>
        <v>-73</v>
      </c>
      <c r="N56" s="1">
        <f t="shared" si="6"/>
        <v>139</v>
      </c>
      <c r="O56" s="1">
        <v>41</v>
      </c>
      <c r="P56" s="1"/>
      <c r="Q56" s="1">
        <f t="shared" si="7"/>
        <v>27.8</v>
      </c>
      <c r="R56" s="5"/>
      <c r="S56" s="5"/>
      <c r="T56" s="1"/>
      <c r="U56" s="1">
        <f t="shared" si="8"/>
        <v>12.76978417266187</v>
      </c>
      <c r="V56" s="1">
        <f t="shared" si="9"/>
        <v>12.76978417266187</v>
      </c>
      <c r="W56" s="1">
        <v>29.6</v>
      </c>
      <c r="X56" s="1">
        <v>51.8</v>
      </c>
      <c r="Y56" s="1">
        <v>57</v>
      </c>
      <c r="Z56" s="1">
        <v>51.8</v>
      </c>
      <c r="AA56" s="1">
        <v>67.8</v>
      </c>
      <c r="AB56" s="1">
        <v>49.2</v>
      </c>
      <c r="AC56" s="1"/>
      <c r="AD56" s="1">
        <f t="shared" si="15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89</v>
      </c>
      <c r="B57" s="13" t="s">
        <v>31</v>
      </c>
      <c r="C57" s="13"/>
      <c r="D57" s="13"/>
      <c r="E57" s="13"/>
      <c r="F57" s="13"/>
      <c r="G57" s="13">
        <f>IFERROR(VLOOKUP(A57,[1]TDSheet!$A:$B,2,0),0)</f>
        <v>0</v>
      </c>
      <c r="H57" s="13">
        <f t="shared" si="5"/>
        <v>0</v>
      </c>
      <c r="I57" s="14">
        <v>0</v>
      </c>
      <c r="J57" s="13">
        <v>50</v>
      </c>
      <c r="K57" s="13" t="s">
        <v>32</v>
      </c>
      <c r="L57" s="13"/>
      <c r="M57" s="13">
        <f t="shared" si="14"/>
        <v>0</v>
      </c>
      <c r="N57" s="13">
        <f t="shared" si="6"/>
        <v>0</v>
      </c>
      <c r="O57" s="13"/>
      <c r="P57" s="13"/>
      <c r="Q57" s="13">
        <f t="shared" si="7"/>
        <v>0</v>
      </c>
      <c r="R57" s="15"/>
      <c r="S57" s="15"/>
      <c r="T57" s="13"/>
      <c r="U57" s="13" t="e">
        <f t="shared" si="8"/>
        <v>#DIV/0!</v>
      </c>
      <c r="V57" s="13" t="e">
        <f t="shared" si="9"/>
        <v>#DIV/0!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 t="s">
        <v>39</v>
      </c>
      <c r="AD57" s="13">
        <f t="shared" si="15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1" t="s">
        <v>90</v>
      </c>
      <c r="B58" s="21" t="s">
        <v>31</v>
      </c>
      <c r="C58" s="21">
        <v>93.936000000000007</v>
      </c>
      <c r="D58" s="21">
        <v>217.881</v>
      </c>
      <c r="E58" s="21">
        <v>120.88800000000001</v>
      </c>
      <c r="F58" s="21">
        <v>153.995</v>
      </c>
      <c r="G58" s="21">
        <f>IFERROR(VLOOKUP(A58,[1]TDSheet!$A:$B,2,0),0)</f>
        <v>0</v>
      </c>
      <c r="H58" s="21">
        <f t="shared" si="5"/>
        <v>153.995</v>
      </c>
      <c r="I58" s="22">
        <v>1</v>
      </c>
      <c r="J58" s="21">
        <v>50</v>
      </c>
      <c r="K58" s="21" t="s">
        <v>32</v>
      </c>
      <c r="L58" s="21">
        <v>111.6</v>
      </c>
      <c r="M58" s="21">
        <f t="shared" si="14"/>
        <v>9.2880000000000109</v>
      </c>
      <c r="N58" s="21">
        <f t="shared" si="6"/>
        <v>96.954000000000008</v>
      </c>
      <c r="O58" s="21">
        <v>23.934000000000001</v>
      </c>
      <c r="P58" s="21">
        <v>84.403799999999904</v>
      </c>
      <c r="Q58" s="21">
        <f t="shared" si="7"/>
        <v>19.390800000000002</v>
      </c>
      <c r="R58" s="5">
        <f>14.4*Q58-P58-H58</f>
        <v>40.828720000000118</v>
      </c>
      <c r="S58" s="23"/>
      <c r="T58" s="21"/>
      <c r="U58" s="21">
        <f t="shared" si="8"/>
        <v>14.4</v>
      </c>
      <c r="V58" s="21">
        <f t="shared" si="9"/>
        <v>12.294428285578721</v>
      </c>
      <c r="W58" s="21">
        <v>21.095600000000001</v>
      </c>
      <c r="X58" s="21">
        <v>22.2364</v>
      </c>
      <c r="Y58" s="21">
        <v>24.818000000000001</v>
      </c>
      <c r="Z58" s="21">
        <v>22.09</v>
      </c>
      <c r="AA58" s="21">
        <v>21.5868</v>
      </c>
      <c r="AB58" s="21">
        <v>21.689599999999999</v>
      </c>
      <c r="AC58" s="21" t="s">
        <v>48</v>
      </c>
      <c r="AD58" s="21">
        <f t="shared" si="15"/>
        <v>41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31</v>
      </c>
      <c r="C59" s="1">
        <v>75.602000000000004</v>
      </c>
      <c r="D59" s="1">
        <v>130.315</v>
      </c>
      <c r="E59" s="1">
        <v>47.07</v>
      </c>
      <c r="F59" s="1">
        <v>130.381</v>
      </c>
      <c r="G59" s="1">
        <f>IFERROR(VLOOKUP(A59,[1]TDSheet!$A:$B,2,0),0)</f>
        <v>0</v>
      </c>
      <c r="H59" s="1">
        <f t="shared" si="5"/>
        <v>130.381</v>
      </c>
      <c r="I59" s="6">
        <v>1</v>
      </c>
      <c r="J59" s="1">
        <v>50</v>
      </c>
      <c r="K59" s="1" t="s">
        <v>32</v>
      </c>
      <c r="L59" s="1">
        <v>60.15</v>
      </c>
      <c r="M59" s="1">
        <f t="shared" si="14"/>
        <v>-13.079999999999998</v>
      </c>
      <c r="N59" s="1">
        <f t="shared" si="6"/>
        <v>45.735999999999997</v>
      </c>
      <c r="O59" s="1">
        <v>1.3340000000000001</v>
      </c>
      <c r="P59" s="1"/>
      <c r="Q59" s="1">
        <f t="shared" si="7"/>
        <v>9.1471999999999998</v>
      </c>
      <c r="R59" s="5"/>
      <c r="S59" s="5"/>
      <c r="T59" s="1"/>
      <c r="U59" s="1">
        <f t="shared" si="8"/>
        <v>14.25365139058947</v>
      </c>
      <c r="V59" s="1">
        <f t="shared" si="9"/>
        <v>14.25365139058947</v>
      </c>
      <c r="W59" s="1">
        <v>12.1142</v>
      </c>
      <c r="X59" s="1">
        <v>15.345000000000001</v>
      </c>
      <c r="Y59" s="1">
        <v>14.795999999999999</v>
      </c>
      <c r="Z59" s="1">
        <v>9.9819999999999993</v>
      </c>
      <c r="AA59" s="1">
        <v>6.2172000000000001</v>
      </c>
      <c r="AB59" s="1">
        <v>13.07</v>
      </c>
      <c r="AC59" s="1"/>
      <c r="AD59" s="1">
        <f t="shared" si="15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92</v>
      </c>
      <c r="B60" s="13" t="s">
        <v>38</v>
      </c>
      <c r="C60" s="13"/>
      <c r="D60" s="13"/>
      <c r="E60" s="13"/>
      <c r="F60" s="13"/>
      <c r="G60" s="13">
        <f>IFERROR(VLOOKUP(A60,[1]TDSheet!$A:$B,2,0),0)</f>
        <v>0</v>
      </c>
      <c r="H60" s="13">
        <f t="shared" si="5"/>
        <v>0</v>
      </c>
      <c r="I60" s="14">
        <v>0</v>
      </c>
      <c r="J60" s="13">
        <v>50</v>
      </c>
      <c r="K60" s="13" t="s">
        <v>32</v>
      </c>
      <c r="L60" s="13"/>
      <c r="M60" s="13">
        <f t="shared" si="14"/>
        <v>0</v>
      </c>
      <c r="N60" s="13">
        <f t="shared" si="6"/>
        <v>0</v>
      </c>
      <c r="O60" s="13"/>
      <c r="P60" s="13"/>
      <c r="Q60" s="13">
        <f t="shared" si="7"/>
        <v>0</v>
      </c>
      <c r="R60" s="15"/>
      <c r="S60" s="15"/>
      <c r="T60" s="13"/>
      <c r="U60" s="13" t="e">
        <f t="shared" si="8"/>
        <v>#DIV/0!</v>
      </c>
      <c r="V60" s="13" t="e">
        <f t="shared" si="9"/>
        <v>#DIV/0!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 t="s">
        <v>39</v>
      </c>
      <c r="AD60" s="13">
        <f t="shared" si="15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38</v>
      </c>
      <c r="C61" s="1">
        <v>863</v>
      </c>
      <c r="D61" s="1">
        <v>348</v>
      </c>
      <c r="E61" s="1">
        <v>479</v>
      </c>
      <c r="F61" s="1">
        <v>626</v>
      </c>
      <c r="G61" s="1">
        <f>IFERROR(VLOOKUP(A61,[1]TDSheet!$A:$B,2,0),0)</f>
        <v>0</v>
      </c>
      <c r="H61" s="1">
        <f t="shared" si="5"/>
        <v>626</v>
      </c>
      <c r="I61" s="6">
        <v>0.4</v>
      </c>
      <c r="J61" s="1">
        <v>40</v>
      </c>
      <c r="K61" s="1" t="s">
        <v>32</v>
      </c>
      <c r="L61" s="1">
        <v>481</v>
      </c>
      <c r="M61" s="1">
        <f t="shared" si="14"/>
        <v>-2</v>
      </c>
      <c r="N61" s="1">
        <f t="shared" si="6"/>
        <v>479</v>
      </c>
      <c r="O61" s="1"/>
      <c r="P61" s="1">
        <v>167.88</v>
      </c>
      <c r="Q61" s="1">
        <f t="shared" si="7"/>
        <v>95.8</v>
      </c>
      <c r="R61" s="5">
        <f t="shared" ref="R61:R64" si="18">11*Q61-P61-H61</f>
        <v>259.91999999999996</v>
      </c>
      <c r="S61" s="5"/>
      <c r="T61" s="1"/>
      <c r="U61" s="1">
        <f t="shared" si="8"/>
        <v>11</v>
      </c>
      <c r="V61" s="1">
        <f t="shared" si="9"/>
        <v>8.2868475991649273</v>
      </c>
      <c r="W61" s="1">
        <v>89.2</v>
      </c>
      <c r="X61" s="1">
        <v>99.8</v>
      </c>
      <c r="Y61" s="1">
        <v>107</v>
      </c>
      <c r="Z61" s="1">
        <v>130.6</v>
      </c>
      <c r="AA61" s="1">
        <v>140.80000000000001</v>
      </c>
      <c r="AB61" s="1">
        <v>107.4</v>
      </c>
      <c r="AC61" s="1"/>
      <c r="AD61" s="1">
        <f t="shared" si="15"/>
        <v>104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38</v>
      </c>
      <c r="C62" s="1">
        <v>394</v>
      </c>
      <c r="D62" s="1">
        <v>1044</v>
      </c>
      <c r="E62" s="1">
        <v>359</v>
      </c>
      <c r="F62" s="1">
        <v>851</v>
      </c>
      <c r="G62" s="1">
        <f>IFERROR(VLOOKUP(A62,[1]TDSheet!$A:$B,2,0),0)</f>
        <v>0</v>
      </c>
      <c r="H62" s="1">
        <f t="shared" si="5"/>
        <v>851</v>
      </c>
      <c r="I62" s="6">
        <v>0.4</v>
      </c>
      <c r="J62" s="1">
        <v>40</v>
      </c>
      <c r="K62" s="1" t="s">
        <v>32</v>
      </c>
      <c r="L62" s="1">
        <v>849</v>
      </c>
      <c r="M62" s="1">
        <f t="shared" si="14"/>
        <v>-490</v>
      </c>
      <c r="N62" s="1">
        <f t="shared" si="6"/>
        <v>359</v>
      </c>
      <c r="O62" s="1"/>
      <c r="P62" s="1">
        <v>50.760000000000097</v>
      </c>
      <c r="Q62" s="1">
        <f t="shared" si="7"/>
        <v>71.8</v>
      </c>
      <c r="R62" s="5"/>
      <c r="S62" s="5"/>
      <c r="T62" s="1"/>
      <c r="U62" s="1">
        <f t="shared" si="8"/>
        <v>12.559331476323122</v>
      </c>
      <c r="V62" s="1">
        <f t="shared" si="9"/>
        <v>12.559331476323122</v>
      </c>
      <c r="W62" s="1">
        <v>95.4</v>
      </c>
      <c r="X62" s="1">
        <v>110.4</v>
      </c>
      <c r="Y62" s="1">
        <v>89.6</v>
      </c>
      <c r="Z62" s="1">
        <v>84.4</v>
      </c>
      <c r="AA62" s="1">
        <v>82.8</v>
      </c>
      <c r="AB62" s="1">
        <v>77.400000000000006</v>
      </c>
      <c r="AC62" s="1"/>
      <c r="AD62" s="1">
        <f t="shared" si="15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31</v>
      </c>
      <c r="C63" s="1">
        <v>209.37200000000001</v>
      </c>
      <c r="D63" s="1">
        <v>186.43100000000001</v>
      </c>
      <c r="E63" s="1">
        <v>200.10599999999999</v>
      </c>
      <c r="F63" s="1">
        <v>153.12200000000001</v>
      </c>
      <c r="G63" s="1">
        <f>IFERROR(VLOOKUP(A63,[1]TDSheet!$A:$B,2,0),0)</f>
        <v>0</v>
      </c>
      <c r="H63" s="1">
        <f t="shared" si="5"/>
        <v>153.12200000000001</v>
      </c>
      <c r="I63" s="6">
        <v>1</v>
      </c>
      <c r="J63" s="1">
        <v>40</v>
      </c>
      <c r="K63" s="1" t="s">
        <v>32</v>
      </c>
      <c r="L63" s="1">
        <v>495.09300000000002</v>
      </c>
      <c r="M63" s="1">
        <f t="shared" si="14"/>
        <v>-294.98700000000002</v>
      </c>
      <c r="N63" s="1">
        <f t="shared" si="6"/>
        <v>168.36799999999999</v>
      </c>
      <c r="O63" s="1">
        <v>31.738</v>
      </c>
      <c r="P63" s="1">
        <v>180.57156000000001</v>
      </c>
      <c r="Q63" s="1">
        <f t="shared" si="7"/>
        <v>33.6736</v>
      </c>
      <c r="R63" s="5">
        <f t="shared" si="18"/>
        <v>36.716039999999992</v>
      </c>
      <c r="S63" s="5"/>
      <c r="T63" s="1"/>
      <c r="U63" s="1">
        <f t="shared" si="8"/>
        <v>11.000000000000002</v>
      </c>
      <c r="V63" s="1">
        <f t="shared" si="9"/>
        <v>9.9096491019671209</v>
      </c>
      <c r="W63" s="1">
        <v>35.482399999999998</v>
      </c>
      <c r="X63" s="1">
        <v>31.778400000000001</v>
      </c>
      <c r="Y63" s="1">
        <v>34.468000000000004</v>
      </c>
      <c r="Z63" s="1">
        <v>28.709</v>
      </c>
      <c r="AA63" s="1">
        <v>37.357399999999998</v>
      </c>
      <c r="AB63" s="1">
        <v>50.360999999999997</v>
      </c>
      <c r="AC63" s="1"/>
      <c r="AD63" s="1">
        <f t="shared" si="15"/>
        <v>37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31</v>
      </c>
      <c r="C64" s="1">
        <v>268.98200000000003</v>
      </c>
      <c r="D64" s="1">
        <v>209.21600000000001</v>
      </c>
      <c r="E64" s="1">
        <v>160.65100000000001</v>
      </c>
      <c r="F64" s="1">
        <v>278.315</v>
      </c>
      <c r="G64" s="1">
        <f>IFERROR(VLOOKUP(A64,[1]TDSheet!$A:$B,2,0),0)</f>
        <v>0</v>
      </c>
      <c r="H64" s="1">
        <f t="shared" si="5"/>
        <v>278.315</v>
      </c>
      <c r="I64" s="6">
        <v>1</v>
      </c>
      <c r="J64" s="1">
        <v>40</v>
      </c>
      <c r="K64" s="1" t="s">
        <v>32</v>
      </c>
      <c r="L64" s="1">
        <v>380.72500000000002</v>
      </c>
      <c r="M64" s="1">
        <f t="shared" si="14"/>
        <v>-220.07400000000001</v>
      </c>
      <c r="N64" s="1">
        <f t="shared" si="6"/>
        <v>160.65100000000001</v>
      </c>
      <c r="O64" s="1"/>
      <c r="P64" s="1">
        <v>52.496639999999999</v>
      </c>
      <c r="Q64" s="1">
        <f t="shared" si="7"/>
        <v>32.130200000000002</v>
      </c>
      <c r="R64" s="5">
        <f t="shared" si="18"/>
        <v>22.620560000000012</v>
      </c>
      <c r="S64" s="5"/>
      <c r="T64" s="1"/>
      <c r="U64" s="1">
        <f t="shared" si="8"/>
        <v>11</v>
      </c>
      <c r="V64" s="1">
        <f t="shared" si="9"/>
        <v>10.295972013868571</v>
      </c>
      <c r="W64" s="1">
        <v>33.748600000000003</v>
      </c>
      <c r="X64" s="1">
        <v>39.614800000000002</v>
      </c>
      <c r="Y64" s="1">
        <v>38.5792</v>
      </c>
      <c r="Z64" s="1">
        <v>25.266200000000001</v>
      </c>
      <c r="AA64" s="1">
        <v>24.005600000000001</v>
      </c>
      <c r="AB64" s="1">
        <v>50.913800000000002</v>
      </c>
      <c r="AC64" s="1"/>
      <c r="AD64" s="1">
        <f t="shared" si="15"/>
        <v>23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97</v>
      </c>
      <c r="B65" s="13" t="s">
        <v>31</v>
      </c>
      <c r="C65" s="13"/>
      <c r="D65" s="13"/>
      <c r="E65" s="13"/>
      <c r="F65" s="13"/>
      <c r="G65" s="13">
        <f>IFERROR(VLOOKUP(A65,[1]TDSheet!$A:$B,2,0),0)</f>
        <v>0</v>
      </c>
      <c r="H65" s="13">
        <f t="shared" si="5"/>
        <v>0</v>
      </c>
      <c r="I65" s="14">
        <v>0</v>
      </c>
      <c r="J65" s="13">
        <v>40</v>
      </c>
      <c r="K65" s="13" t="s">
        <v>32</v>
      </c>
      <c r="L65" s="13">
        <v>81.876000000000005</v>
      </c>
      <c r="M65" s="13">
        <f t="shared" si="14"/>
        <v>-81.876000000000005</v>
      </c>
      <c r="N65" s="13">
        <f t="shared" si="6"/>
        <v>0</v>
      </c>
      <c r="O65" s="13"/>
      <c r="P65" s="13"/>
      <c r="Q65" s="13">
        <f t="shared" si="7"/>
        <v>0</v>
      </c>
      <c r="R65" s="15"/>
      <c r="S65" s="15"/>
      <c r="T65" s="13"/>
      <c r="U65" s="13" t="e">
        <f t="shared" si="8"/>
        <v>#DIV/0!</v>
      </c>
      <c r="V65" s="13" t="e">
        <f t="shared" si="9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 t="s">
        <v>39</v>
      </c>
      <c r="AD65" s="13">
        <f t="shared" si="15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31</v>
      </c>
      <c r="C66" s="1">
        <v>88.018000000000001</v>
      </c>
      <c r="D66" s="1">
        <v>102.301</v>
      </c>
      <c r="E66" s="1">
        <v>57.710999999999999</v>
      </c>
      <c r="F66" s="1">
        <v>103.598</v>
      </c>
      <c r="G66" s="1">
        <f>IFERROR(VLOOKUP(A66,[1]TDSheet!$A:$B,2,0),0)</f>
        <v>0</v>
      </c>
      <c r="H66" s="1">
        <f t="shared" si="5"/>
        <v>103.598</v>
      </c>
      <c r="I66" s="6">
        <v>1</v>
      </c>
      <c r="J66" s="1">
        <v>30</v>
      </c>
      <c r="K66" s="1" t="s">
        <v>32</v>
      </c>
      <c r="L66" s="1">
        <v>67.900000000000006</v>
      </c>
      <c r="M66" s="1">
        <f t="shared" si="14"/>
        <v>-10.189000000000007</v>
      </c>
      <c r="N66" s="1">
        <f t="shared" si="6"/>
        <v>52.394999999999996</v>
      </c>
      <c r="O66" s="1">
        <v>5.3159999999999998</v>
      </c>
      <c r="P66" s="1">
        <v>35.842599999999997</v>
      </c>
      <c r="Q66" s="1">
        <f t="shared" si="7"/>
        <v>10.478999999999999</v>
      </c>
      <c r="R66" s="5"/>
      <c r="S66" s="5"/>
      <c r="T66" s="1"/>
      <c r="U66" s="1">
        <f t="shared" si="8"/>
        <v>13.306670483824792</v>
      </c>
      <c r="V66" s="1">
        <f t="shared" si="9"/>
        <v>13.306670483824792</v>
      </c>
      <c r="W66" s="1">
        <v>13.378</v>
      </c>
      <c r="X66" s="1">
        <v>13.002599999999999</v>
      </c>
      <c r="Y66" s="1">
        <v>10.766</v>
      </c>
      <c r="Z66" s="1">
        <v>9.6357999999999997</v>
      </c>
      <c r="AA66" s="1">
        <v>13.393000000000001</v>
      </c>
      <c r="AB66" s="1">
        <v>13.670999999999999</v>
      </c>
      <c r="AC66" s="1"/>
      <c r="AD66" s="1">
        <f t="shared" si="15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99</v>
      </c>
      <c r="B67" s="13" t="s">
        <v>38</v>
      </c>
      <c r="C67" s="13"/>
      <c r="D67" s="13"/>
      <c r="E67" s="13"/>
      <c r="F67" s="13"/>
      <c r="G67" s="13">
        <f>IFERROR(VLOOKUP(A67,[1]TDSheet!$A:$B,2,0),0)</f>
        <v>0</v>
      </c>
      <c r="H67" s="13">
        <f t="shared" si="5"/>
        <v>0</v>
      </c>
      <c r="I67" s="14">
        <v>0</v>
      </c>
      <c r="J67" s="13">
        <v>60</v>
      </c>
      <c r="K67" s="13" t="s">
        <v>32</v>
      </c>
      <c r="L67" s="13"/>
      <c r="M67" s="13">
        <f t="shared" si="14"/>
        <v>0</v>
      </c>
      <c r="N67" s="13">
        <f t="shared" si="6"/>
        <v>0</v>
      </c>
      <c r="O67" s="13"/>
      <c r="P67" s="13"/>
      <c r="Q67" s="13">
        <f t="shared" si="7"/>
        <v>0</v>
      </c>
      <c r="R67" s="15"/>
      <c r="S67" s="15"/>
      <c r="T67" s="13"/>
      <c r="U67" s="13" t="e">
        <f t="shared" si="8"/>
        <v>#DIV/0!</v>
      </c>
      <c r="V67" s="13" t="e">
        <f t="shared" si="9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39</v>
      </c>
      <c r="AD67" s="13">
        <f t="shared" si="15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100</v>
      </c>
      <c r="B68" s="13" t="s">
        <v>38</v>
      </c>
      <c r="C68" s="13"/>
      <c r="D68" s="13"/>
      <c r="E68" s="13"/>
      <c r="F68" s="13"/>
      <c r="G68" s="13">
        <f>IFERROR(VLOOKUP(A68,[1]TDSheet!$A:$B,2,0),0)</f>
        <v>0</v>
      </c>
      <c r="H68" s="13">
        <f t="shared" si="5"/>
        <v>0</v>
      </c>
      <c r="I68" s="14">
        <v>0</v>
      </c>
      <c r="J68" s="13">
        <v>50</v>
      </c>
      <c r="K68" s="13" t="s">
        <v>32</v>
      </c>
      <c r="L68" s="13"/>
      <c r="M68" s="13">
        <f t="shared" si="14"/>
        <v>0</v>
      </c>
      <c r="N68" s="13">
        <f t="shared" si="6"/>
        <v>0</v>
      </c>
      <c r="O68" s="13"/>
      <c r="P68" s="13"/>
      <c r="Q68" s="13">
        <f t="shared" si="7"/>
        <v>0</v>
      </c>
      <c r="R68" s="15"/>
      <c r="S68" s="15"/>
      <c r="T68" s="13"/>
      <c r="U68" s="13" t="e">
        <f t="shared" si="8"/>
        <v>#DIV/0!</v>
      </c>
      <c r="V68" s="13" t="e">
        <f t="shared" si="9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 t="s">
        <v>39</v>
      </c>
      <c r="AD68" s="13">
        <f t="shared" si="15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3" t="s">
        <v>101</v>
      </c>
      <c r="B69" s="13" t="s">
        <v>38</v>
      </c>
      <c r="C69" s="13"/>
      <c r="D69" s="13"/>
      <c r="E69" s="13"/>
      <c r="F69" s="13"/>
      <c r="G69" s="13">
        <f>IFERROR(VLOOKUP(A69,[1]TDSheet!$A:$B,2,0),0)</f>
        <v>0</v>
      </c>
      <c r="H69" s="13">
        <f t="shared" si="5"/>
        <v>0</v>
      </c>
      <c r="I69" s="14">
        <v>0</v>
      </c>
      <c r="J69" s="13">
        <v>50</v>
      </c>
      <c r="K69" s="13" t="s">
        <v>32</v>
      </c>
      <c r="L69" s="13"/>
      <c r="M69" s="13">
        <f t="shared" si="14"/>
        <v>0</v>
      </c>
      <c r="N69" s="13">
        <f t="shared" si="6"/>
        <v>0</v>
      </c>
      <c r="O69" s="13"/>
      <c r="P69" s="13"/>
      <c r="Q69" s="13">
        <f t="shared" si="7"/>
        <v>0</v>
      </c>
      <c r="R69" s="15"/>
      <c r="S69" s="15"/>
      <c r="T69" s="13"/>
      <c r="U69" s="13" t="e">
        <f t="shared" si="8"/>
        <v>#DIV/0!</v>
      </c>
      <c r="V69" s="13" t="e">
        <f t="shared" si="9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 t="s">
        <v>39</v>
      </c>
      <c r="AD69" s="13">
        <f t="shared" si="15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102</v>
      </c>
      <c r="B70" s="13" t="s">
        <v>38</v>
      </c>
      <c r="C70" s="13"/>
      <c r="D70" s="13"/>
      <c r="E70" s="13"/>
      <c r="F70" s="13"/>
      <c r="G70" s="13">
        <f>IFERROR(VLOOKUP(A70,[1]TDSheet!$A:$B,2,0),0)</f>
        <v>0</v>
      </c>
      <c r="H70" s="13">
        <f t="shared" si="5"/>
        <v>0</v>
      </c>
      <c r="I70" s="14">
        <v>0</v>
      </c>
      <c r="J70" s="13">
        <v>30</v>
      </c>
      <c r="K70" s="13" t="s">
        <v>32</v>
      </c>
      <c r="L70" s="13"/>
      <c r="M70" s="13">
        <f t="shared" ref="M70:M96" si="19">E70-L70</f>
        <v>0</v>
      </c>
      <c r="N70" s="13">
        <f t="shared" si="6"/>
        <v>0</v>
      </c>
      <c r="O70" s="13"/>
      <c r="P70" s="13"/>
      <c r="Q70" s="13">
        <f t="shared" si="7"/>
        <v>0</v>
      </c>
      <c r="R70" s="15"/>
      <c r="S70" s="15"/>
      <c r="T70" s="13"/>
      <c r="U70" s="13" t="e">
        <f t="shared" si="8"/>
        <v>#DIV/0!</v>
      </c>
      <c r="V70" s="13" t="e">
        <f t="shared" si="9"/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 t="s">
        <v>39</v>
      </c>
      <c r="AD70" s="13">
        <f t="shared" ref="AD70:AD96" si="20">ROUND(R70*I70,0)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103</v>
      </c>
      <c r="B71" s="13" t="s">
        <v>38</v>
      </c>
      <c r="C71" s="13"/>
      <c r="D71" s="13"/>
      <c r="E71" s="13"/>
      <c r="F71" s="13"/>
      <c r="G71" s="13">
        <f>IFERROR(VLOOKUP(A71,[1]TDSheet!$A:$B,2,0),0)</f>
        <v>0</v>
      </c>
      <c r="H71" s="13">
        <f t="shared" ref="H71:H96" si="21">F71-G71</f>
        <v>0</v>
      </c>
      <c r="I71" s="14">
        <v>0</v>
      </c>
      <c r="J71" s="13">
        <v>55</v>
      </c>
      <c r="K71" s="13" t="s">
        <v>32</v>
      </c>
      <c r="L71" s="13"/>
      <c r="M71" s="13">
        <f t="shared" si="19"/>
        <v>0</v>
      </c>
      <c r="N71" s="13">
        <f t="shared" ref="N71:N96" si="22">E71-O71</f>
        <v>0</v>
      </c>
      <c r="O71" s="13"/>
      <c r="P71" s="13"/>
      <c r="Q71" s="13">
        <f t="shared" ref="Q71:Q96" si="23">N71/5</f>
        <v>0</v>
      </c>
      <c r="R71" s="15"/>
      <c r="S71" s="15"/>
      <c r="T71" s="13"/>
      <c r="U71" s="13" t="e">
        <f t="shared" ref="U71:U96" si="24">(H71+P71+R71)/Q71</f>
        <v>#DIV/0!</v>
      </c>
      <c r="V71" s="13" t="e">
        <f t="shared" ref="V71:V96" si="25">(H71+P71)/Q71</f>
        <v>#DIV/0!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 t="s">
        <v>39</v>
      </c>
      <c r="AD71" s="13">
        <f t="shared" si="20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104</v>
      </c>
      <c r="B72" s="13" t="s">
        <v>38</v>
      </c>
      <c r="C72" s="13"/>
      <c r="D72" s="13"/>
      <c r="E72" s="13"/>
      <c r="F72" s="13"/>
      <c r="G72" s="13">
        <f>IFERROR(VLOOKUP(A72,[1]TDSheet!$A:$B,2,0),0)</f>
        <v>0</v>
      </c>
      <c r="H72" s="13">
        <f t="shared" si="21"/>
        <v>0</v>
      </c>
      <c r="I72" s="14">
        <v>0</v>
      </c>
      <c r="J72" s="13">
        <v>40</v>
      </c>
      <c r="K72" s="13" t="s">
        <v>32</v>
      </c>
      <c r="L72" s="13"/>
      <c r="M72" s="13">
        <f t="shared" si="19"/>
        <v>0</v>
      </c>
      <c r="N72" s="13">
        <f t="shared" si="22"/>
        <v>0</v>
      </c>
      <c r="O72" s="13"/>
      <c r="P72" s="13"/>
      <c r="Q72" s="13">
        <f t="shared" si="23"/>
        <v>0</v>
      </c>
      <c r="R72" s="15"/>
      <c r="S72" s="15"/>
      <c r="T72" s="13"/>
      <c r="U72" s="13" t="e">
        <f t="shared" si="24"/>
        <v>#DIV/0!</v>
      </c>
      <c r="V72" s="13" t="e">
        <f t="shared" si="25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 t="s">
        <v>39</v>
      </c>
      <c r="AD72" s="13">
        <f t="shared" si="2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105</v>
      </c>
      <c r="B73" s="1" t="s">
        <v>38</v>
      </c>
      <c r="C73" s="1">
        <v>114</v>
      </c>
      <c r="D73" s="1"/>
      <c r="E73" s="1">
        <v>48</v>
      </c>
      <c r="F73" s="1">
        <v>25</v>
      </c>
      <c r="G73" s="1">
        <f>IFERROR(VLOOKUP(A73,[1]TDSheet!$A:$B,2,0),0)</f>
        <v>0</v>
      </c>
      <c r="H73" s="1">
        <f t="shared" si="21"/>
        <v>25</v>
      </c>
      <c r="I73" s="6">
        <v>0.4</v>
      </c>
      <c r="J73" s="1">
        <v>50</v>
      </c>
      <c r="K73" s="1" t="s">
        <v>32</v>
      </c>
      <c r="L73" s="1">
        <v>48</v>
      </c>
      <c r="M73" s="1">
        <f t="shared" si="19"/>
        <v>0</v>
      </c>
      <c r="N73" s="1">
        <f t="shared" si="22"/>
        <v>48</v>
      </c>
      <c r="O73" s="1"/>
      <c r="P73" s="16"/>
      <c r="Q73" s="1">
        <f t="shared" si="23"/>
        <v>9.6</v>
      </c>
      <c r="R73" s="5">
        <f>13*Q73-P73-H73</f>
        <v>99.8</v>
      </c>
      <c r="S73" s="5"/>
      <c r="T73" s="1"/>
      <c r="U73" s="1">
        <f t="shared" si="24"/>
        <v>13</v>
      </c>
      <c r="V73" s="1">
        <f t="shared" si="25"/>
        <v>2.604166666666667</v>
      </c>
      <c r="W73" s="1">
        <v>13.4</v>
      </c>
      <c r="X73" s="1">
        <v>14.6</v>
      </c>
      <c r="Y73" s="1">
        <v>10.4</v>
      </c>
      <c r="Z73" s="1">
        <v>12.4</v>
      </c>
      <c r="AA73" s="1">
        <v>16.399999999999999</v>
      </c>
      <c r="AB73" s="1">
        <v>9.4</v>
      </c>
      <c r="AC73" s="16" t="s">
        <v>106</v>
      </c>
      <c r="AD73" s="1">
        <f t="shared" si="20"/>
        <v>40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3" t="s">
        <v>107</v>
      </c>
      <c r="B74" s="13" t="s">
        <v>38</v>
      </c>
      <c r="C74" s="13"/>
      <c r="D74" s="13"/>
      <c r="E74" s="13"/>
      <c r="F74" s="13"/>
      <c r="G74" s="13">
        <f>IFERROR(VLOOKUP(A74,[1]TDSheet!$A:$B,2,0),0)</f>
        <v>0</v>
      </c>
      <c r="H74" s="13">
        <f t="shared" si="21"/>
        <v>0</v>
      </c>
      <c r="I74" s="14">
        <v>0</v>
      </c>
      <c r="J74" s="13">
        <v>150</v>
      </c>
      <c r="K74" s="13" t="s">
        <v>32</v>
      </c>
      <c r="L74" s="13"/>
      <c r="M74" s="13">
        <f t="shared" si="19"/>
        <v>0</v>
      </c>
      <c r="N74" s="13">
        <f t="shared" si="22"/>
        <v>0</v>
      </c>
      <c r="O74" s="13"/>
      <c r="P74" s="13"/>
      <c r="Q74" s="13">
        <f t="shared" si="23"/>
        <v>0</v>
      </c>
      <c r="R74" s="15"/>
      <c r="S74" s="15"/>
      <c r="T74" s="13"/>
      <c r="U74" s="13" t="e">
        <f t="shared" si="24"/>
        <v>#DIV/0!</v>
      </c>
      <c r="V74" s="13" t="e">
        <f t="shared" si="25"/>
        <v>#DIV/0!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 t="s">
        <v>39</v>
      </c>
      <c r="AD74" s="13">
        <f t="shared" si="2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38</v>
      </c>
      <c r="C75" s="1">
        <v>60</v>
      </c>
      <c r="D75" s="1">
        <v>60</v>
      </c>
      <c r="E75" s="1">
        <v>65</v>
      </c>
      <c r="F75" s="1">
        <v>21</v>
      </c>
      <c r="G75" s="1">
        <f>IFERROR(VLOOKUP(A75,[1]TDSheet!$A:$B,2,0),0)</f>
        <v>0</v>
      </c>
      <c r="H75" s="1">
        <f t="shared" si="21"/>
        <v>21</v>
      </c>
      <c r="I75" s="6">
        <v>0.06</v>
      </c>
      <c r="J75" s="1">
        <v>60</v>
      </c>
      <c r="K75" s="1" t="s">
        <v>32</v>
      </c>
      <c r="L75" s="1">
        <v>65</v>
      </c>
      <c r="M75" s="1">
        <f t="shared" si="19"/>
        <v>0</v>
      </c>
      <c r="N75" s="1">
        <f t="shared" si="22"/>
        <v>65</v>
      </c>
      <c r="O75" s="1"/>
      <c r="P75" s="1">
        <v>131.6</v>
      </c>
      <c r="Q75" s="1">
        <f t="shared" si="23"/>
        <v>13</v>
      </c>
      <c r="R75" s="5">
        <f>13*Q75-P75-H75</f>
        <v>16.400000000000006</v>
      </c>
      <c r="S75" s="5"/>
      <c r="T75" s="1"/>
      <c r="U75" s="1">
        <f t="shared" si="24"/>
        <v>13</v>
      </c>
      <c r="V75" s="1">
        <f t="shared" si="25"/>
        <v>11.738461538461538</v>
      </c>
      <c r="W75" s="1">
        <v>16.399999999999999</v>
      </c>
      <c r="X75" s="1">
        <v>6.4</v>
      </c>
      <c r="Y75" s="1">
        <v>-0.4</v>
      </c>
      <c r="Z75" s="1">
        <v>-1</v>
      </c>
      <c r="AA75" s="1">
        <v>-1</v>
      </c>
      <c r="AB75" s="1">
        <v>0</v>
      </c>
      <c r="AC75" s="1" t="s">
        <v>109</v>
      </c>
      <c r="AD75" s="1">
        <f t="shared" si="20"/>
        <v>1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6" t="s">
        <v>110</v>
      </c>
      <c r="B76" s="1" t="s">
        <v>38</v>
      </c>
      <c r="C76" s="1"/>
      <c r="D76" s="1"/>
      <c r="E76" s="1">
        <v>-1</v>
      </c>
      <c r="F76" s="1"/>
      <c r="G76" s="1">
        <f>IFERROR(VLOOKUP(A76,[1]TDSheet!$A:$B,2,0),0)</f>
        <v>0</v>
      </c>
      <c r="H76" s="1">
        <f t="shared" si="21"/>
        <v>0</v>
      </c>
      <c r="I76" s="6">
        <v>0.15</v>
      </c>
      <c r="J76" s="1">
        <v>60</v>
      </c>
      <c r="K76" s="1" t="s">
        <v>32</v>
      </c>
      <c r="L76" s="1"/>
      <c r="M76" s="1">
        <f t="shared" si="19"/>
        <v>-1</v>
      </c>
      <c r="N76" s="1">
        <f t="shared" si="22"/>
        <v>-1</v>
      </c>
      <c r="O76" s="1"/>
      <c r="P76" s="16"/>
      <c r="Q76" s="1">
        <f t="shared" si="23"/>
        <v>-0.2</v>
      </c>
      <c r="R76" s="17">
        <v>20</v>
      </c>
      <c r="S76" s="5"/>
      <c r="T76" s="1"/>
      <c r="U76" s="1">
        <f t="shared" si="24"/>
        <v>-100</v>
      </c>
      <c r="V76" s="1">
        <f t="shared" si="25"/>
        <v>0</v>
      </c>
      <c r="W76" s="1">
        <v>-0.2</v>
      </c>
      <c r="X76" s="1">
        <v>-0.4</v>
      </c>
      <c r="Y76" s="1">
        <v>-0.4</v>
      </c>
      <c r="Z76" s="1">
        <v>-0.2</v>
      </c>
      <c r="AA76" s="1">
        <v>-0.2</v>
      </c>
      <c r="AB76" s="1">
        <v>0</v>
      </c>
      <c r="AC76" s="16" t="s">
        <v>111</v>
      </c>
      <c r="AD76" s="1">
        <f t="shared" si="20"/>
        <v>3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31</v>
      </c>
      <c r="C77" s="1">
        <v>70.203999999999994</v>
      </c>
      <c r="D77" s="1"/>
      <c r="E77" s="1">
        <v>2.8780000000000001</v>
      </c>
      <c r="F77" s="1"/>
      <c r="G77" s="1">
        <f>IFERROR(VLOOKUP(A77,[1]TDSheet!$A:$B,2,0),0)</f>
        <v>0</v>
      </c>
      <c r="H77" s="1">
        <f t="shared" si="21"/>
        <v>0</v>
      </c>
      <c r="I77" s="6">
        <v>1</v>
      </c>
      <c r="J77" s="1">
        <v>55</v>
      </c>
      <c r="K77" s="1" t="s">
        <v>32</v>
      </c>
      <c r="L77" s="1">
        <v>4.5999999999999996</v>
      </c>
      <c r="M77" s="1">
        <f t="shared" si="19"/>
        <v>-1.7219999999999995</v>
      </c>
      <c r="N77" s="1">
        <f t="shared" si="22"/>
        <v>2.8780000000000001</v>
      </c>
      <c r="O77" s="1"/>
      <c r="P77" s="1">
        <v>10</v>
      </c>
      <c r="Q77" s="1">
        <f t="shared" si="23"/>
        <v>0.5756</v>
      </c>
      <c r="R77" s="5"/>
      <c r="S77" s="5"/>
      <c r="T77" s="1"/>
      <c r="U77" s="1">
        <f t="shared" si="24"/>
        <v>17.373175816539263</v>
      </c>
      <c r="V77" s="1">
        <f t="shared" si="25"/>
        <v>17.373175816539263</v>
      </c>
      <c r="W77" s="1">
        <v>0.75119999999999998</v>
      </c>
      <c r="X77" s="1">
        <v>1.115</v>
      </c>
      <c r="Y77" s="1">
        <v>2.0049999999999999</v>
      </c>
      <c r="Z77" s="1">
        <v>1.0448</v>
      </c>
      <c r="AA77" s="1">
        <v>0.51119999999999999</v>
      </c>
      <c r="AB77" s="1">
        <v>1.8657999999999999</v>
      </c>
      <c r="AC77" s="1" t="s">
        <v>113</v>
      </c>
      <c r="AD77" s="1">
        <f t="shared" si="2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38</v>
      </c>
      <c r="C78" s="1">
        <v>32</v>
      </c>
      <c r="D78" s="1">
        <v>40</v>
      </c>
      <c r="E78" s="1">
        <v>20</v>
      </c>
      <c r="F78" s="1">
        <v>48</v>
      </c>
      <c r="G78" s="1">
        <f>IFERROR(VLOOKUP(A78,[1]TDSheet!$A:$B,2,0),0)</f>
        <v>0</v>
      </c>
      <c r="H78" s="1">
        <f t="shared" si="21"/>
        <v>48</v>
      </c>
      <c r="I78" s="6">
        <v>0.4</v>
      </c>
      <c r="J78" s="1">
        <v>55</v>
      </c>
      <c r="K78" s="1" t="s">
        <v>32</v>
      </c>
      <c r="L78" s="1">
        <v>20</v>
      </c>
      <c r="M78" s="1">
        <f t="shared" si="19"/>
        <v>0</v>
      </c>
      <c r="N78" s="1">
        <f t="shared" si="22"/>
        <v>20</v>
      </c>
      <c r="O78" s="1"/>
      <c r="P78" s="1"/>
      <c r="Q78" s="1">
        <f t="shared" si="23"/>
        <v>4</v>
      </c>
      <c r="R78" s="5">
        <f t="shared" ref="R78:R79" si="26">13*Q78-P78-H78</f>
        <v>4</v>
      </c>
      <c r="S78" s="5"/>
      <c r="T78" s="1"/>
      <c r="U78" s="1">
        <f t="shared" si="24"/>
        <v>13</v>
      </c>
      <c r="V78" s="1">
        <f t="shared" si="25"/>
        <v>12</v>
      </c>
      <c r="W78" s="1">
        <v>4.4000000000000004</v>
      </c>
      <c r="X78" s="1">
        <v>5</v>
      </c>
      <c r="Y78" s="1">
        <v>4.5999999999999996</v>
      </c>
      <c r="Z78" s="1">
        <v>3.4</v>
      </c>
      <c r="AA78" s="1">
        <v>3.8</v>
      </c>
      <c r="AB78" s="1">
        <v>6</v>
      </c>
      <c r="AC78" s="1"/>
      <c r="AD78" s="1">
        <f t="shared" si="20"/>
        <v>2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31</v>
      </c>
      <c r="C79" s="1">
        <v>54.734000000000002</v>
      </c>
      <c r="D79" s="1">
        <v>22.366</v>
      </c>
      <c r="E79" s="1">
        <v>24.425999999999998</v>
      </c>
      <c r="F79" s="1">
        <v>51.347999999999999</v>
      </c>
      <c r="G79" s="1">
        <f>IFERROR(VLOOKUP(A79,[1]TDSheet!$A:$B,2,0),0)</f>
        <v>0</v>
      </c>
      <c r="H79" s="1">
        <f t="shared" si="21"/>
        <v>51.347999999999999</v>
      </c>
      <c r="I79" s="6">
        <v>1</v>
      </c>
      <c r="J79" s="1">
        <v>55</v>
      </c>
      <c r="K79" s="1" t="s">
        <v>32</v>
      </c>
      <c r="L79" s="1">
        <v>26.15</v>
      </c>
      <c r="M79" s="1">
        <f t="shared" si="19"/>
        <v>-1.7240000000000002</v>
      </c>
      <c r="N79" s="1">
        <f t="shared" si="22"/>
        <v>24.425999999999998</v>
      </c>
      <c r="O79" s="1"/>
      <c r="P79" s="1"/>
      <c r="Q79" s="1">
        <f t="shared" si="23"/>
        <v>4.8851999999999993</v>
      </c>
      <c r="R79" s="5">
        <f t="shared" si="26"/>
        <v>12.15959999999999</v>
      </c>
      <c r="S79" s="5"/>
      <c r="T79" s="1"/>
      <c r="U79" s="1">
        <f t="shared" si="24"/>
        <v>13</v>
      </c>
      <c r="V79" s="1">
        <f t="shared" si="25"/>
        <v>10.510930975190373</v>
      </c>
      <c r="W79" s="1">
        <v>4.8852000000000002</v>
      </c>
      <c r="X79" s="1">
        <v>5.16</v>
      </c>
      <c r="Y79" s="1">
        <v>6.0296000000000003</v>
      </c>
      <c r="Z79" s="1">
        <v>5.7656000000000001</v>
      </c>
      <c r="AA79" s="1">
        <v>5.4728000000000003</v>
      </c>
      <c r="AB79" s="1">
        <v>5.8512000000000004</v>
      </c>
      <c r="AC79" s="1"/>
      <c r="AD79" s="1">
        <f t="shared" si="20"/>
        <v>12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38</v>
      </c>
      <c r="C80" s="1">
        <v>29</v>
      </c>
      <c r="D80" s="1">
        <v>50</v>
      </c>
      <c r="E80" s="1">
        <v>18</v>
      </c>
      <c r="F80" s="1">
        <v>50</v>
      </c>
      <c r="G80" s="1">
        <f>IFERROR(VLOOKUP(A80,[1]TDSheet!$A:$B,2,0),0)</f>
        <v>0</v>
      </c>
      <c r="H80" s="1">
        <f t="shared" si="21"/>
        <v>50</v>
      </c>
      <c r="I80" s="6">
        <v>0.4</v>
      </c>
      <c r="J80" s="1">
        <v>55</v>
      </c>
      <c r="K80" s="1" t="s">
        <v>32</v>
      </c>
      <c r="L80" s="1">
        <v>25</v>
      </c>
      <c r="M80" s="1">
        <f t="shared" si="19"/>
        <v>-7</v>
      </c>
      <c r="N80" s="1">
        <f t="shared" si="22"/>
        <v>18</v>
      </c>
      <c r="O80" s="1"/>
      <c r="P80" s="1"/>
      <c r="Q80" s="1">
        <f t="shared" si="23"/>
        <v>3.6</v>
      </c>
      <c r="R80" s="5"/>
      <c r="S80" s="5"/>
      <c r="T80" s="1"/>
      <c r="U80" s="1">
        <f t="shared" si="24"/>
        <v>13.888888888888889</v>
      </c>
      <c r="V80" s="1">
        <f t="shared" si="25"/>
        <v>13.888888888888889</v>
      </c>
      <c r="W80" s="1">
        <v>4.4000000000000004</v>
      </c>
      <c r="X80" s="1">
        <v>6</v>
      </c>
      <c r="Y80" s="1">
        <v>5.2</v>
      </c>
      <c r="Z80" s="1">
        <v>3.2</v>
      </c>
      <c r="AA80" s="1">
        <v>4</v>
      </c>
      <c r="AB80" s="1">
        <v>5.8</v>
      </c>
      <c r="AC80" s="1"/>
      <c r="AD80" s="1">
        <f t="shared" si="2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3" t="s">
        <v>117</v>
      </c>
      <c r="B81" s="13" t="s">
        <v>31</v>
      </c>
      <c r="C81" s="13"/>
      <c r="D81" s="13"/>
      <c r="E81" s="13"/>
      <c r="F81" s="13"/>
      <c r="G81" s="13">
        <f>IFERROR(VLOOKUP(A81,[1]TDSheet!$A:$B,2,0),0)</f>
        <v>0</v>
      </c>
      <c r="H81" s="13">
        <f t="shared" si="21"/>
        <v>0</v>
      </c>
      <c r="I81" s="14">
        <v>0</v>
      </c>
      <c r="J81" s="13">
        <v>50</v>
      </c>
      <c r="K81" s="13" t="s">
        <v>32</v>
      </c>
      <c r="L81" s="13"/>
      <c r="M81" s="13">
        <f t="shared" si="19"/>
        <v>0</v>
      </c>
      <c r="N81" s="13">
        <f t="shared" si="22"/>
        <v>0</v>
      </c>
      <c r="O81" s="13"/>
      <c r="P81" s="13"/>
      <c r="Q81" s="13">
        <f t="shared" si="23"/>
        <v>0</v>
      </c>
      <c r="R81" s="15"/>
      <c r="S81" s="15"/>
      <c r="T81" s="13"/>
      <c r="U81" s="13" t="e">
        <f t="shared" si="24"/>
        <v>#DIV/0!</v>
      </c>
      <c r="V81" s="13" t="e">
        <f t="shared" si="25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 t="s">
        <v>39</v>
      </c>
      <c r="AD81" s="13">
        <f t="shared" si="2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118</v>
      </c>
      <c r="B82" s="1" t="s">
        <v>38</v>
      </c>
      <c r="C82" s="1"/>
      <c r="D82" s="1">
        <v>24</v>
      </c>
      <c r="E82" s="1">
        <v>24</v>
      </c>
      <c r="F82" s="1"/>
      <c r="G82" s="1">
        <f>IFERROR(VLOOKUP(A82,[1]TDSheet!$A:$B,2,0),0)</f>
        <v>0</v>
      </c>
      <c r="H82" s="1">
        <f t="shared" si="21"/>
        <v>0</v>
      </c>
      <c r="I82" s="6">
        <v>0.2</v>
      </c>
      <c r="J82" s="1">
        <v>40</v>
      </c>
      <c r="K82" s="1" t="s">
        <v>32</v>
      </c>
      <c r="L82" s="1">
        <v>25</v>
      </c>
      <c r="M82" s="1">
        <f t="shared" si="19"/>
        <v>-1</v>
      </c>
      <c r="N82" s="1">
        <f t="shared" si="22"/>
        <v>24</v>
      </c>
      <c r="O82" s="1"/>
      <c r="P82" s="1">
        <v>48</v>
      </c>
      <c r="Q82" s="1">
        <f t="shared" si="23"/>
        <v>4.8</v>
      </c>
      <c r="R82" s="5">
        <v>10</v>
      </c>
      <c r="S82" s="5"/>
      <c r="T82" s="1"/>
      <c r="U82" s="1">
        <f t="shared" si="24"/>
        <v>12.083333333333334</v>
      </c>
      <c r="V82" s="1">
        <f t="shared" si="25"/>
        <v>10</v>
      </c>
      <c r="W82" s="1">
        <v>4.8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119</v>
      </c>
      <c r="AD82" s="1">
        <f t="shared" si="20"/>
        <v>2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38</v>
      </c>
      <c r="C83" s="1"/>
      <c r="D83" s="1">
        <v>24</v>
      </c>
      <c r="E83" s="1">
        <v>24</v>
      </c>
      <c r="F83" s="1"/>
      <c r="G83" s="1">
        <f>IFERROR(VLOOKUP(A83,[1]TDSheet!$A:$B,2,0),0)</f>
        <v>0</v>
      </c>
      <c r="H83" s="1">
        <f t="shared" si="21"/>
        <v>0</v>
      </c>
      <c r="I83" s="6">
        <v>0.2</v>
      </c>
      <c r="J83" s="1">
        <v>35</v>
      </c>
      <c r="K83" s="1" t="s">
        <v>32</v>
      </c>
      <c r="L83" s="1">
        <v>35</v>
      </c>
      <c r="M83" s="1">
        <f t="shared" si="19"/>
        <v>-11</v>
      </c>
      <c r="N83" s="1">
        <f t="shared" si="22"/>
        <v>24</v>
      </c>
      <c r="O83" s="1"/>
      <c r="P83" s="1">
        <v>48</v>
      </c>
      <c r="Q83" s="1">
        <f t="shared" si="23"/>
        <v>4.8</v>
      </c>
      <c r="R83" s="5">
        <v>10</v>
      </c>
      <c r="S83" s="5"/>
      <c r="T83" s="1"/>
      <c r="U83" s="1">
        <f t="shared" si="24"/>
        <v>12.083333333333334</v>
      </c>
      <c r="V83" s="1">
        <f t="shared" si="25"/>
        <v>10</v>
      </c>
      <c r="W83" s="1">
        <v>4.8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119</v>
      </c>
      <c r="AD83" s="1">
        <f t="shared" si="20"/>
        <v>2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21" t="s">
        <v>121</v>
      </c>
      <c r="B84" s="21" t="s">
        <v>31</v>
      </c>
      <c r="C84" s="21">
        <v>19.881</v>
      </c>
      <c r="D84" s="21">
        <v>373.06099999999998</v>
      </c>
      <c r="E84" s="21">
        <v>36.948999999999998</v>
      </c>
      <c r="F84" s="21">
        <v>333.62599999999998</v>
      </c>
      <c r="G84" s="21">
        <f>IFERROR(VLOOKUP(A84,[1]TDSheet!$A:$B,2,0),0)</f>
        <v>0</v>
      </c>
      <c r="H84" s="21">
        <f t="shared" si="21"/>
        <v>333.62599999999998</v>
      </c>
      <c r="I84" s="22">
        <v>1</v>
      </c>
      <c r="J84" s="21">
        <v>60</v>
      </c>
      <c r="K84" s="21" t="s">
        <v>32</v>
      </c>
      <c r="L84" s="21">
        <v>43.36</v>
      </c>
      <c r="M84" s="21">
        <f t="shared" si="19"/>
        <v>-6.4110000000000014</v>
      </c>
      <c r="N84" s="21">
        <f t="shared" si="22"/>
        <v>36.948999999999998</v>
      </c>
      <c r="O84" s="21"/>
      <c r="P84" s="21">
        <v>100</v>
      </c>
      <c r="Q84" s="21">
        <f t="shared" si="23"/>
        <v>7.3897999999999993</v>
      </c>
      <c r="R84" s="5"/>
      <c r="S84" s="23"/>
      <c r="T84" s="21"/>
      <c r="U84" s="21">
        <f t="shared" si="24"/>
        <v>58.678989959132863</v>
      </c>
      <c r="V84" s="21">
        <f t="shared" si="25"/>
        <v>58.678989959132863</v>
      </c>
      <c r="W84" s="21">
        <v>3.9733999999999998</v>
      </c>
      <c r="X84" s="21">
        <v>32.875599999999999</v>
      </c>
      <c r="Y84" s="21">
        <v>45.144199999999998</v>
      </c>
      <c r="Z84" s="21">
        <v>21.238800000000001</v>
      </c>
      <c r="AA84" s="21">
        <v>18.309999999999999</v>
      </c>
      <c r="AB84" s="21">
        <v>48.862400000000001</v>
      </c>
      <c r="AC84" s="21" t="s">
        <v>48</v>
      </c>
      <c r="AD84" s="21">
        <f t="shared" si="2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0" t="s">
        <v>122</v>
      </c>
      <c r="B85" s="10" t="s">
        <v>38</v>
      </c>
      <c r="C85" s="10">
        <v>1</v>
      </c>
      <c r="D85" s="10"/>
      <c r="E85" s="10">
        <v>-5</v>
      </c>
      <c r="F85" s="10"/>
      <c r="G85" s="10">
        <f>IFERROR(VLOOKUP(A85,[1]TDSheet!$A:$B,2,0),0)</f>
        <v>0</v>
      </c>
      <c r="H85" s="10">
        <f t="shared" si="21"/>
        <v>0</v>
      </c>
      <c r="I85" s="11">
        <v>0</v>
      </c>
      <c r="J85" s="10">
        <v>40</v>
      </c>
      <c r="K85" s="10" t="s">
        <v>123</v>
      </c>
      <c r="L85" s="10"/>
      <c r="M85" s="10">
        <f t="shared" si="19"/>
        <v>-5</v>
      </c>
      <c r="N85" s="10">
        <f t="shared" si="22"/>
        <v>-5</v>
      </c>
      <c r="O85" s="10"/>
      <c r="P85" s="10"/>
      <c r="Q85" s="10">
        <f t="shared" si="23"/>
        <v>-1</v>
      </c>
      <c r="R85" s="12"/>
      <c r="S85" s="12"/>
      <c r="T85" s="10"/>
      <c r="U85" s="10">
        <f t="shared" si="24"/>
        <v>0</v>
      </c>
      <c r="V85" s="10">
        <f t="shared" si="25"/>
        <v>0</v>
      </c>
      <c r="W85" s="10">
        <v>-1.2</v>
      </c>
      <c r="X85" s="10">
        <v>-0.2</v>
      </c>
      <c r="Y85" s="10">
        <v>0.4</v>
      </c>
      <c r="Z85" s="10">
        <v>0.6</v>
      </c>
      <c r="AA85" s="10">
        <v>1</v>
      </c>
      <c r="AB85" s="10">
        <v>3.6</v>
      </c>
      <c r="AC85" s="10" t="s">
        <v>124</v>
      </c>
      <c r="AD85" s="10">
        <f t="shared" si="2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125</v>
      </c>
      <c r="B86" s="1" t="s">
        <v>38</v>
      </c>
      <c r="C86" s="1">
        <v>39</v>
      </c>
      <c r="D86" s="1"/>
      <c r="E86" s="1">
        <v>3</v>
      </c>
      <c r="F86" s="1">
        <v>33</v>
      </c>
      <c r="G86" s="1">
        <f>IFERROR(VLOOKUP(A86,[1]TDSheet!$A:$B,2,0),0)</f>
        <v>0</v>
      </c>
      <c r="H86" s="1">
        <f t="shared" si="21"/>
        <v>33</v>
      </c>
      <c r="I86" s="6">
        <v>0.3</v>
      </c>
      <c r="J86" s="1">
        <v>40</v>
      </c>
      <c r="K86" s="1" t="s">
        <v>32</v>
      </c>
      <c r="L86" s="1">
        <v>3</v>
      </c>
      <c r="M86" s="1">
        <f t="shared" si="19"/>
        <v>0</v>
      </c>
      <c r="N86" s="1">
        <f t="shared" si="22"/>
        <v>3</v>
      </c>
      <c r="O86" s="1"/>
      <c r="P86" s="1"/>
      <c r="Q86" s="1">
        <f t="shared" si="23"/>
        <v>0.6</v>
      </c>
      <c r="R86" s="5"/>
      <c r="S86" s="5"/>
      <c r="T86" s="1"/>
      <c r="U86" s="1">
        <f t="shared" si="24"/>
        <v>55</v>
      </c>
      <c r="V86" s="1">
        <f t="shared" si="25"/>
        <v>55</v>
      </c>
      <c r="W86" s="1">
        <v>1.2</v>
      </c>
      <c r="X86" s="1">
        <v>0.6</v>
      </c>
      <c r="Y86" s="1">
        <v>1.4</v>
      </c>
      <c r="Z86" s="1">
        <v>1.8</v>
      </c>
      <c r="AA86" s="1">
        <v>2.4</v>
      </c>
      <c r="AB86" s="1">
        <v>1.8</v>
      </c>
      <c r="AC86" s="25" t="s">
        <v>44</v>
      </c>
      <c r="AD86" s="1">
        <f t="shared" si="2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126</v>
      </c>
      <c r="B87" s="1" t="s">
        <v>31</v>
      </c>
      <c r="C87" s="1">
        <v>802.97199999999998</v>
      </c>
      <c r="D87" s="1">
        <v>3263.44</v>
      </c>
      <c r="E87" s="1">
        <v>1328.5820000000001</v>
      </c>
      <c r="F87" s="1">
        <v>2476.069</v>
      </c>
      <c r="G87" s="1">
        <f>IFERROR(VLOOKUP(A87,[1]TDSheet!$A:$B,2,0),0)</f>
        <v>1508.5650000000001</v>
      </c>
      <c r="H87" s="1">
        <f t="shared" si="21"/>
        <v>967.50399999999991</v>
      </c>
      <c r="I87" s="6">
        <v>1</v>
      </c>
      <c r="J87" s="1">
        <v>60</v>
      </c>
      <c r="K87" s="1" t="s">
        <v>32</v>
      </c>
      <c r="L87" s="1">
        <v>6337.2550000000001</v>
      </c>
      <c r="M87" s="1">
        <f t="shared" si="19"/>
        <v>-5008.6729999999998</v>
      </c>
      <c r="N87" s="1">
        <f t="shared" si="22"/>
        <v>962.85600000000011</v>
      </c>
      <c r="O87" s="1">
        <v>365.726</v>
      </c>
      <c r="P87" s="1">
        <v>1108.4860000000001</v>
      </c>
      <c r="Q87" s="1">
        <f t="shared" si="23"/>
        <v>192.57120000000003</v>
      </c>
      <c r="R87" s="5">
        <v>700</v>
      </c>
      <c r="S87" s="5"/>
      <c r="T87" s="1"/>
      <c r="U87" s="1">
        <f t="shared" si="24"/>
        <v>14.415395448540588</v>
      </c>
      <c r="V87" s="1">
        <f t="shared" si="25"/>
        <v>10.780376297182546</v>
      </c>
      <c r="W87" s="1">
        <v>184.678</v>
      </c>
      <c r="X87" s="1">
        <v>188.72040000000001</v>
      </c>
      <c r="Y87" s="1">
        <v>228.83959999999999</v>
      </c>
      <c r="Z87" s="1">
        <v>188.023</v>
      </c>
      <c r="AA87" s="1">
        <v>212.36099999999999</v>
      </c>
      <c r="AB87" s="1">
        <v>294.72340000000003</v>
      </c>
      <c r="AC87" s="1"/>
      <c r="AD87" s="1">
        <f t="shared" si="20"/>
        <v>700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8" t="s">
        <v>127</v>
      </c>
      <c r="B88" s="18" t="s">
        <v>31</v>
      </c>
      <c r="C88" s="18">
        <v>1743.4159999999999</v>
      </c>
      <c r="D88" s="18">
        <v>3761.6060000000002</v>
      </c>
      <c r="E88" s="18">
        <v>1995.8009999999999</v>
      </c>
      <c r="F88" s="18">
        <v>3163.1840000000002</v>
      </c>
      <c r="G88" s="18">
        <f>IFERROR(VLOOKUP(A88,[1]TDSheet!$A:$B,2,0),0)</f>
        <v>1506.98</v>
      </c>
      <c r="H88" s="18">
        <f t="shared" si="21"/>
        <v>1656.2040000000002</v>
      </c>
      <c r="I88" s="19">
        <v>1</v>
      </c>
      <c r="J88" s="18">
        <v>60</v>
      </c>
      <c r="K88" s="18" t="s">
        <v>32</v>
      </c>
      <c r="L88" s="18">
        <v>6455.78</v>
      </c>
      <c r="M88" s="18">
        <f t="shared" si="19"/>
        <v>-4459.9789999999994</v>
      </c>
      <c r="N88" s="18">
        <f t="shared" si="22"/>
        <v>1453.61</v>
      </c>
      <c r="O88" s="18">
        <v>542.19100000000003</v>
      </c>
      <c r="P88" s="18">
        <v>446.41077999999999</v>
      </c>
      <c r="Q88" s="18">
        <f t="shared" si="23"/>
        <v>290.72199999999998</v>
      </c>
      <c r="R88" s="5">
        <f t="shared" ref="R88:R89" si="27">8*Q88-P88-H88</f>
        <v>223.16121999999973</v>
      </c>
      <c r="S88" s="20"/>
      <c r="T88" s="18"/>
      <c r="U88" s="18">
        <f t="shared" si="24"/>
        <v>8</v>
      </c>
      <c r="V88" s="18">
        <f t="shared" si="25"/>
        <v>7.2323896368351912</v>
      </c>
      <c r="W88" s="18">
        <v>307.58620000000002</v>
      </c>
      <c r="X88" s="18">
        <v>301.65780000000001</v>
      </c>
      <c r="Y88" s="18">
        <v>345.7414</v>
      </c>
      <c r="Z88" s="18">
        <v>324.89260000000002</v>
      </c>
      <c r="AA88" s="18">
        <v>355.95080000000002</v>
      </c>
      <c r="AB88" s="18">
        <v>415.10079999999999</v>
      </c>
      <c r="AC88" s="18" t="s">
        <v>35</v>
      </c>
      <c r="AD88" s="18">
        <f t="shared" si="20"/>
        <v>223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8" t="s">
        <v>128</v>
      </c>
      <c r="B89" s="18" t="s">
        <v>31</v>
      </c>
      <c r="C89" s="18">
        <v>2016.201</v>
      </c>
      <c r="D89" s="18">
        <v>5470.9210000000003</v>
      </c>
      <c r="E89" s="18">
        <v>2353.1030000000001</v>
      </c>
      <c r="F89" s="18">
        <v>4695.26</v>
      </c>
      <c r="G89" s="18">
        <f>IFERROR(VLOOKUP(A89,[1]TDSheet!$A:$B,2,0),0)</f>
        <v>3000.1849999999999</v>
      </c>
      <c r="H89" s="18">
        <f t="shared" si="21"/>
        <v>1695.0750000000003</v>
      </c>
      <c r="I89" s="19">
        <v>1</v>
      </c>
      <c r="J89" s="18">
        <v>60</v>
      </c>
      <c r="K89" s="18" t="s">
        <v>32</v>
      </c>
      <c r="L89" s="18">
        <v>8797.2049999999999</v>
      </c>
      <c r="M89" s="18">
        <f t="shared" si="19"/>
        <v>-6444.1019999999999</v>
      </c>
      <c r="N89" s="18">
        <f t="shared" si="22"/>
        <v>1601.7570000000001</v>
      </c>
      <c r="O89" s="18">
        <v>751.346</v>
      </c>
      <c r="P89" s="18">
        <v>670.545380000004</v>
      </c>
      <c r="Q89" s="18">
        <f t="shared" si="23"/>
        <v>320.35140000000001</v>
      </c>
      <c r="R89" s="5">
        <f t="shared" si="27"/>
        <v>197.19081999999571</v>
      </c>
      <c r="S89" s="20"/>
      <c r="T89" s="18"/>
      <c r="U89" s="18">
        <f t="shared" si="24"/>
        <v>8</v>
      </c>
      <c r="V89" s="18">
        <f t="shared" si="25"/>
        <v>7.3844546332558689</v>
      </c>
      <c r="W89" s="18">
        <v>346.21199999999999</v>
      </c>
      <c r="X89" s="18">
        <v>334.1628</v>
      </c>
      <c r="Y89" s="18">
        <v>366.63279999999997</v>
      </c>
      <c r="Z89" s="18">
        <v>342.17500000000001</v>
      </c>
      <c r="AA89" s="18">
        <v>401.45440000000002</v>
      </c>
      <c r="AB89" s="18">
        <v>470.61500000000001</v>
      </c>
      <c r="AC89" s="18" t="s">
        <v>35</v>
      </c>
      <c r="AD89" s="18">
        <f t="shared" si="20"/>
        <v>197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129</v>
      </c>
      <c r="B90" s="1" t="s">
        <v>31</v>
      </c>
      <c r="C90" s="1">
        <v>112.85</v>
      </c>
      <c r="D90" s="1">
        <v>21.326000000000001</v>
      </c>
      <c r="E90" s="1">
        <v>48.680999999999997</v>
      </c>
      <c r="F90" s="1">
        <v>71.204999999999998</v>
      </c>
      <c r="G90" s="1">
        <f>IFERROR(VLOOKUP(A90,[1]TDSheet!$A:$B,2,0),0)</f>
        <v>0</v>
      </c>
      <c r="H90" s="1">
        <f t="shared" si="21"/>
        <v>71.204999999999998</v>
      </c>
      <c r="I90" s="6">
        <v>1</v>
      </c>
      <c r="J90" s="1">
        <v>55</v>
      </c>
      <c r="K90" s="1" t="s">
        <v>32</v>
      </c>
      <c r="L90" s="1">
        <v>49.3</v>
      </c>
      <c r="M90" s="1">
        <f t="shared" si="19"/>
        <v>-0.61899999999999977</v>
      </c>
      <c r="N90" s="1">
        <f t="shared" si="22"/>
        <v>48.680999999999997</v>
      </c>
      <c r="O90" s="1"/>
      <c r="P90" s="1">
        <v>33.673999999999999</v>
      </c>
      <c r="Q90" s="1">
        <f t="shared" si="23"/>
        <v>9.7362000000000002</v>
      </c>
      <c r="R90" s="5">
        <f t="shared" ref="R90:R92" si="28">13*Q90-P90-H90</f>
        <v>21.691600000000008</v>
      </c>
      <c r="S90" s="5"/>
      <c r="T90" s="1"/>
      <c r="U90" s="1">
        <f t="shared" si="24"/>
        <v>13</v>
      </c>
      <c r="V90" s="1">
        <f t="shared" si="25"/>
        <v>10.772067130913497</v>
      </c>
      <c r="W90" s="1">
        <v>10.291</v>
      </c>
      <c r="X90" s="1">
        <v>9.6167999999999996</v>
      </c>
      <c r="Y90" s="1">
        <v>10.628</v>
      </c>
      <c r="Z90" s="1">
        <v>8.4974000000000007</v>
      </c>
      <c r="AA90" s="1">
        <v>6.6470000000000002</v>
      </c>
      <c r="AB90" s="1">
        <v>12.6622</v>
      </c>
      <c r="AC90" s="1"/>
      <c r="AD90" s="1">
        <f t="shared" si="20"/>
        <v>22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31</v>
      </c>
      <c r="C91" s="1">
        <v>142.89599999999999</v>
      </c>
      <c r="D91" s="1"/>
      <c r="E91" s="1">
        <v>50.887</v>
      </c>
      <c r="F91" s="1">
        <v>77.837999999999994</v>
      </c>
      <c r="G91" s="1">
        <f>IFERROR(VLOOKUP(A91,[1]TDSheet!$A:$B,2,0),0)</f>
        <v>0</v>
      </c>
      <c r="H91" s="1">
        <f t="shared" si="21"/>
        <v>77.837999999999994</v>
      </c>
      <c r="I91" s="6">
        <v>1</v>
      </c>
      <c r="J91" s="1">
        <v>55</v>
      </c>
      <c r="K91" s="1" t="s">
        <v>32</v>
      </c>
      <c r="L91" s="1">
        <v>51.4</v>
      </c>
      <c r="M91" s="1">
        <f t="shared" si="19"/>
        <v>-0.51299999999999812</v>
      </c>
      <c r="N91" s="1">
        <f t="shared" si="22"/>
        <v>50.887</v>
      </c>
      <c r="O91" s="1"/>
      <c r="P91" s="1">
        <v>12.061999999999999</v>
      </c>
      <c r="Q91" s="1">
        <f t="shared" si="23"/>
        <v>10.1774</v>
      </c>
      <c r="R91" s="5">
        <f t="shared" si="28"/>
        <v>42.406200000000027</v>
      </c>
      <c r="S91" s="5"/>
      <c r="T91" s="1"/>
      <c r="U91" s="1">
        <f t="shared" si="24"/>
        <v>13.000000000000002</v>
      </c>
      <c r="V91" s="1">
        <f t="shared" si="25"/>
        <v>8.8332973057951918</v>
      </c>
      <c r="W91" s="1">
        <v>10.190200000000001</v>
      </c>
      <c r="X91" s="1">
        <v>8.7078000000000007</v>
      </c>
      <c r="Y91" s="1">
        <v>10.593400000000001</v>
      </c>
      <c r="Z91" s="1">
        <v>12.8972</v>
      </c>
      <c r="AA91" s="1">
        <v>11.067</v>
      </c>
      <c r="AB91" s="1">
        <v>15.3072</v>
      </c>
      <c r="AC91" s="1"/>
      <c r="AD91" s="1">
        <f t="shared" si="20"/>
        <v>42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31</v>
      </c>
      <c r="C92" s="1">
        <v>69.302000000000007</v>
      </c>
      <c r="D92" s="1">
        <v>10.74</v>
      </c>
      <c r="E92" s="1">
        <v>20.698</v>
      </c>
      <c r="F92" s="1">
        <v>48.19</v>
      </c>
      <c r="G92" s="1">
        <f>IFERROR(VLOOKUP(A92,[1]TDSheet!$A:$B,2,0),0)</f>
        <v>0</v>
      </c>
      <c r="H92" s="1">
        <f t="shared" si="21"/>
        <v>48.19</v>
      </c>
      <c r="I92" s="6">
        <v>1</v>
      </c>
      <c r="J92" s="1">
        <v>55</v>
      </c>
      <c r="K92" s="1" t="s">
        <v>32</v>
      </c>
      <c r="L92" s="1">
        <v>22.3</v>
      </c>
      <c r="M92" s="1">
        <f t="shared" si="19"/>
        <v>-1.6020000000000003</v>
      </c>
      <c r="N92" s="1">
        <f t="shared" si="22"/>
        <v>20.698</v>
      </c>
      <c r="O92" s="1"/>
      <c r="P92" s="1"/>
      <c r="Q92" s="1">
        <f t="shared" si="23"/>
        <v>4.1395999999999997</v>
      </c>
      <c r="R92" s="5">
        <f t="shared" si="28"/>
        <v>5.6248000000000005</v>
      </c>
      <c r="S92" s="5"/>
      <c r="T92" s="1"/>
      <c r="U92" s="1">
        <f t="shared" si="24"/>
        <v>13</v>
      </c>
      <c r="V92" s="1">
        <f t="shared" si="25"/>
        <v>11.641221374045802</v>
      </c>
      <c r="W92" s="1">
        <v>4.9691999999999998</v>
      </c>
      <c r="X92" s="1">
        <v>6.3422000000000001</v>
      </c>
      <c r="Y92" s="1">
        <v>6.8630000000000004</v>
      </c>
      <c r="Z92" s="1">
        <v>8.2775999999999996</v>
      </c>
      <c r="AA92" s="1">
        <v>7.1996000000000002</v>
      </c>
      <c r="AB92" s="1">
        <v>7.9467999999999996</v>
      </c>
      <c r="AC92" s="1"/>
      <c r="AD92" s="1">
        <f t="shared" si="20"/>
        <v>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132</v>
      </c>
      <c r="B93" s="13" t="s">
        <v>31</v>
      </c>
      <c r="C93" s="13"/>
      <c r="D93" s="13"/>
      <c r="E93" s="13"/>
      <c r="F93" s="13"/>
      <c r="G93" s="13">
        <f>IFERROR(VLOOKUP(A93,[1]TDSheet!$A:$B,2,0),0)</f>
        <v>0</v>
      </c>
      <c r="H93" s="13">
        <f t="shared" si="21"/>
        <v>0</v>
      </c>
      <c r="I93" s="14">
        <v>0</v>
      </c>
      <c r="J93" s="13">
        <v>60</v>
      </c>
      <c r="K93" s="13" t="s">
        <v>32</v>
      </c>
      <c r="L93" s="13"/>
      <c r="M93" s="13">
        <f t="shared" si="19"/>
        <v>0</v>
      </c>
      <c r="N93" s="13">
        <f t="shared" si="22"/>
        <v>0</v>
      </c>
      <c r="O93" s="13"/>
      <c r="P93" s="13"/>
      <c r="Q93" s="13">
        <f t="shared" si="23"/>
        <v>0</v>
      </c>
      <c r="R93" s="15"/>
      <c r="S93" s="15"/>
      <c r="T93" s="13"/>
      <c r="U93" s="13" t="e">
        <f t="shared" si="24"/>
        <v>#DIV/0!</v>
      </c>
      <c r="V93" s="13" t="e">
        <f t="shared" si="25"/>
        <v>#DIV/0!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 t="s">
        <v>39</v>
      </c>
      <c r="AD93" s="13">
        <f t="shared" si="20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133</v>
      </c>
      <c r="B94" s="1" t="s">
        <v>38</v>
      </c>
      <c r="C94" s="1">
        <v>294</v>
      </c>
      <c r="D94" s="1"/>
      <c r="E94" s="1">
        <v>147</v>
      </c>
      <c r="F94" s="1">
        <v>120</v>
      </c>
      <c r="G94" s="1">
        <f>IFERROR(VLOOKUP(A94,[1]TDSheet!$A:$B,2,0),0)</f>
        <v>0</v>
      </c>
      <c r="H94" s="1">
        <f t="shared" si="21"/>
        <v>120</v>
      </c>
      <c r="I94" s="6">
        <v>0.3</v>
      </c>
      <c r="J94" s="1">
        <v>40</v>
      </c>
      <c r="K94" s="1" t="s">
        <v>32</v>
      </c>
      <c r="L94" s="1">
        <v>147</v>
      </c>
      <c r="M94" s="1">
        <f t="shared" si="19"/>
        <v>0</v>
      </c>
      <c r="N94" s="1">
        <f t="shared" si="22"/>
        <v>147</v>
      </c>
      <c r="O94" s="1"/>
      <c r="P94" s="1">
        <v>115.64</v>
      </c>
      <c r="Q94" s="1">
        <f t="shared" si="23"/>
        <v>29.4</v>
      </c>
      <c r="R94" s="5">
        <f t="shared" ref="R94:R95" si="29">11*Q94-P94-H94</f>
        <v>87.759999999999991</v>
      </c>
      <c r="S94" s="5"/>
      <c r="T94" s="1"/>
      <c r="U94" s="1">
        <f t="shared" si="24"/>
        <v>11</v>
      </c>
      <c r="V94" s="1">
        <f t="shared" si="25"/>
        <v>8.0149659863945573</v>
      </c>
      <c r="W94" s="1">
        <v>26.6</v>
      </c>
      <c r="X94" s="1">
        <v>5.6</v>
      </c>
      <c r="Y94" s="1">
        <v>0.2</v>
      </c>
      <c r="Z94" s="1">
        <v>24.8</v>
      </c>
      <c r="AA94" s="1">
        <v>36.6</v>
      </c>
      <c r="AB94" s="1">
        <v>11.4</v>
      </c>
      <c r="AC94" s="1" t="s">
        <v>119</v>
      </c>
      <c r="AD94" s="1">
        <f t="shared" si="20"/>
        <v>26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134</v>
      </c>
      <c r="B95" s="1" t="s">
        <v>38</v>
      </c>
      <c r="C95" s="1">
        <v>288</v>
      </c>
      <c r="D95" s="1"/>
      <c r="E95" s="1">
        <v>154</v>
      </c>
      <c r="F95" s="1">
        <v>107</v>
      </c>
      <c r="G95" s="1">
        <f>IFERROR(VLOOKUP(A95,[1]TDSheet!$A:$B,2,0),0)</f>
        <v>0</v>
      </c>
      <c r="H95" s="1">
        <f t="shared" si="21"/>
        <v>107</v>
      </c>
      <c r="I95" s="6">
        <v>0.3</v>
      </c>
      <c r="J95" s="1">
        <v>40</v>
      </c>
      <c r="K95" s="1" t="s">
        <v>32</v>
      </c>
      <c r="L95" s="1">
        <v>156</v>
      </c>
      <c r="M95" s="1">
        <f t="shared" si="19"/>
        <v>-2</v>
      </c>
      <c r="N95" s="1">
        <f t="shared" si="22"/>
        <v>154</v>
      </c>
      <c r="O95" s="1"/>
      <c r="P95" s="1">
        <v>146.19999999999999</v>
      </c>
      <c r="Q95" s="1">
        <f t="shared" si="23"/>
        <v>30.8</v>
      </c>
      <c r="R95" s="5">
        <f t="shared" si="29"/>
        <v>85.600000000000023</v>
      </c>
      <c r="S95" s="5"/>
      <c r="T95" s="1"/>
      <c r="U95" s="1">
        <f t="shared" si="24"/>
        <v>11</v>
      </c>
      <c r="V95" s="1">
        <f t="shared" si="25"/>
        <v>8.220779220779221</v>
      </c>
      <c r="W95" s="1">
        <v>28</v>
      </c>
      <c r="X95" s="1">
        <v>5</v>
      </c>
      <c r="Y95" s="1">
        <v>0</v>
      </c>
      <c r="Z95" s="1">
        <v>25.8</v>
      </c>
      <c r="AA95" s="1">
        <v>35.6</v>
      </c>
      <c r="AB95" s="1">
        <v>9.8000000000000007</v>
      </c>
      <c r="AC95" s="1" t="s">
        <v>119</v>
      </c>
      <c r="AD95" s="1">
        <f t="shared" si="20"/>
        <v>26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135</v>
      </c>
      <c r="B96" s="1" t="s">
        <v>31</v>
      </c>
      <c r="C96" s="1"/>
      <c r="D96" s="1">
        <v>32.643000000000001</v>
      </c>
      <c r="E96" s="1">
        <v>31.477</v>
      </c>
      <c r="F96" s="1"/>
      <c r="G96" s="1">
        <f>IFERROR(VLOOKUP(A96,[1]TDSheet!$A:$B,2,0),0)</f>
        <v>0</v>
      </c>
      <c r="H96" s="1">
        <f t="shared" si="21"/>
        <v>0</v>
      </c>
      <c r="I96" s="6">
        <v>1</v>
      </c>
      <c r="J96" s="1">
        <v>45</v>
      </c>
      <c r="K96" s="1" t="s">
        <v>32</v>
      </c>
      <c r="L96" s="1">
        <v>35</v>
      </c>
      <c r="M96" s="1">
        <f t="shared" si="19"/>
        <v>-3.5229999999999997</v>
      </c>
      <c r="N96" s="1">
        <f t="shared" si="22"/>
        <v>31.477</v>
      </c>
      <c r="O96" s="1"/>
      <c r="P96" s="1">
        <v>62.954000000000001</v>
      </c>
      <c r="Q96" s="1">
        <f t="shared" si="23"/>
        <v>6.2953999999999999</v>
      </c>
      <c r="R96" s="5">
        <v>10</v>
      </c>
      <c r="S96" s="5"/>
      <c r="T96" s="1"/>
      <c r="U96" s="1">
        <f t="shared" si="24"/>
        <v>11.5884614162722</v>
      </c>
      <c r="V96" s="1">
        <f t="shared" si="25"/>
        <v>10</v>
      </c>
      <c r="W96" s="1">
        <v>6.2953999999999999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119</v>
      </c>
      <c r="AD96" s="1">
        <f t="shared" si="20"/>
        <v>10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1"/>
      <c r="I499" s="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1"/>
      <c r="H500" s="1"/>
      <c r="I500" s="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97" xr:uid="{13288FCF-8B7F-4056-8128-597D5D6CDF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2024-10-24T14:02:42Z</dcterms:created>
  <dcterms:modified xsi:type="dcterms:W3CDTF">2024-10-25T08:25:45Z</dcterms:modified>
</cp:coreProperties>
</file>