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X10" i="1" l="1"/>
  <c r="X11" i="1"/>
  <c r="X15" i="1"/>
  <c r="AI18" i="1"/>
  <c r="AI19" i="1"/>
  <c r="AI30" i="1"/>
  <c r="AI34" i="1"/>
  <c r="AI50" i="1"/>
  <c r="AI54" i="1"/>
  <c r="AI55" i="1"/>
  <c r="AI58" i="1"/>
  <c r="AI63" i="1"/>
  <c r="AI66" i="1"/>
  <c r="AI67" i="1"/>
  <c r="AI71" i="1"/>
  <c r="AI74" i="1"/>
  <c r="AI75" i="1"/>
  <c r="AI78" i="1"/>
  <c r="AI83" i="1"/>
  <c r="AI86" i="1"/>
  <c r="AI87" i="1"/>
  <c r="AI94" i="1"/>
  <c r="AI95" i="1"/>
  <c r="AI98" i="1"/>
  <c r="AI99" i="1"/>
  <c r="AI103" i="1"/>
  <c r="AI107" i="1"/>
  <c r="AI111" i="1"/>
  <c r="AI115" i="1"/>
  <c r="N9" i="1"/>
  <c r="AI7" i="1"/>
  <c r="X9" i="1"/>
  <c r="X13" i="1"/>
  <c r="AI14" i="1"/>
  <c r="X17" i="1"/>
  <c r="X8" i="1"/>
  <c r="X12" i="1"/>
  <c r="X16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7" i="1"/>
  <c r="N10" i="1"/>
  <c r="AI11" i="1"/>
  <c r="AI17" i="1"/>
  <c r="AI22" i="1"/>
  <c r="AI33" i="1"/>
  <c r="AI38" i="1"/>
  <c r="AI49" i="1"/>
  <c r="AI59" i="1"/>
  <c r="AI65" i="1"/>
  <c r="AI70" i="1"/>
  <c r="AI81" i="1"/>
  <c r="AI82" i="1"/>
  <c r="AI91" i="1"/>
  <c r="AI97" i="1"/>
  <c r="AI102" i="1"/>
  <c r="AI113" i="1"/>
  <c r="AI114" i="1"/>
  <c r="AI79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7" i="1"/>
  <c r="AI8" i="1"/>
  <c r="AI12" i="1"/>
  <c r="AI13" i="1"/>
  <c r="AI16" i="1"/>
  <c r="AI20" i="1"/>
  <c r="AI21" i="1"/>
  <c r="AI24" i="1"/>
  <c r="AI25" i="1"/>
  <c r="AI26" i="1"/>
  <c r="AI28" i="1"/>
  <c r="AI29" i="1"/>
  <c r="AI32" i="1"/>
  <c r="AI36" i="1"/>
  <c r="AI37" i="1"/>
  <c r="AI40" i="1"/>
  <c r="AI41" i="1"/>
  <c r="AI42" i="1"/>
  <c r="AI44" i="1"/>
  <c r="AI45" i="1"/>
  <c r="AI46" i="1"/>
  <c r="AI48" i="1"/>
  <c r="AI52" i="1"/>
  <c r="AI53" i="1"/>
  <c r="AI56" i="1"/>
  <c r="AI57" i="1"/>
  <c r="AI60" i="1"/>
  <c r="AI61" i="1"/>
  <c r="AI62" i="1"/>
  <c r="AI64" i="1"/>
  <c r="AI68" i="1"/>
  <c r="AI69" i="1"/>
  <c r="AI72" i="1"/>
  <c r="AI73" i="1"/>
  <c r="AI76" i="1"/>
  <c r="AI77" i="1"/>
  <c r="AI80" i="1"/>
  <c r="AI84" i="1"/>
  <c r="AI85" i="1"/>
  <c r="AI88" i="1"/>
  <c r="AI89" i="1"/>
  <c r="AI90" i="1"/>
  <c r="AI92" i="1"/>
  <c r="AI93" i="1"/>
  <c r="AI96" i="1"/>
  <c r="AI100" i="1"/>
  <c r="AI101" i="1"/>
  <c r="AI104" i="1"/>
  <c r="AI105" i="1"/>
  <c r="AI106" i="1"/>
  <c r="AI108" i="1"/>
  <c r="AI109" i="1"/>
  <c r="AI110" i="1"/>
  <c r="AI112" i="1"/>
  <c r="AI11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6" i="1" s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X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9" i="1"/>
  <c r="AB100" i="1"/>
  <c r="AB103" i="1"/>
  <c r="AB104" i="1"/>
  <c r="AB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7" i="1"/>
  <c r="AA6" i="1"/>
  <c r="Z6" i="1"/>
  <c r="O6" i="1"/>
  <c r="P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E6" i="1"/>
  <c r="F6" i="1"/>
  <c r="AK6" i="1" l="1"/>
  <c r="AJ6" i="1"/>
  <c r="AI15" i="1"/>
  <c r="X19" i="1"/>
  <c r="AI9" i="1"/>
  <c r="X14" i="1"/>
  <c r="AL6" i="1"/>
  <c r="AI10" i="1"/>
  <c r="T6" i="1"/>
  <c r="AI51" i="1"/>
  <c r="AI47" i="1"/>
  <c r="AI43" i="1"/>
  <c r="AI39" i="1"/>
  <c r="AI35" i="1"/>
  <c r="AI31" i="1"/>
  <c r="AI27" i="1"/>
  <c r="AI23" i="1"/>
  <c r="Y58" i="1"/>
  <c r="AG6" i="1"/>
  <c r="AF6" i="1"/>
  <c r="AD6" i="1"/>
  <c r="V6" i="1"/>
  <c r="AC6" i="1"/>
  <c r="N6" i="1"/>
  <c r="K6" i="1"/>
  <c r="J6" i="1"/>
  <c r="AI6" i="1" l="1"/>
</calcChain>
</file>

<file path=xl/sharedStrings.xml><?xml version="1.0" encoding="utf-8"?>
<sst xmlns="http://schemas.openxmlformats.org/spreadsheetml/2006/main" count="278" uniqueCount="150">
  <si>
    <t>Период: 05.01.2024 - 12.01.2024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</si>
  <si>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</si>
  <si>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</si>
  <si>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</si>
  <si>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</si>
  <si>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</si>
  <si>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</si>
  <si>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</si>
  <si>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</si>
  <si>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</si>
  <si>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</si>
  <si>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</si>
  <si>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</si>
  <si>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</si>
  <si>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</si>
  <si>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</si>
  <si>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</si>
  <si>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</si>
  <si>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</si>
  <si>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</si>
  <si>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</si>
  <si>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</si>
  <si>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</si>
  <si>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</si>
  <si>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</si>
  <si>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</si>
  <si>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</si>
  <si>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</si>
  <si>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</si>
  <si>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</si>
  <si>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</si>
  <si>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</si>
  <si>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</si>
  <si>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</si>
  <si>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</si>
  <si>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</si>
  <si>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</si>
  <si>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</si>
  <si>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</si>
  <si>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</si>
  <si>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</si>
  <si>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</si>
  <si>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</si>
  <si>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</si>
  <si>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</si>
  <si>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</si>
  <si>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</si>
  <si>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</si>
  <si>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</si>
  <si>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</si>
  <si>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</si>
  <si>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</si>
  <si>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</si>
  <si>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</si>
  <si>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</si>
  <si>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</si>
  <si>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</si>
  <si>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</si>
  <si>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</si>
  <si>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</si>
  <si>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</si>
  <si>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</si>
  <si>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</si>
  <si>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</si>
  <si>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</si>
  <si>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</si>
  <si>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</si>
  <si>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</si>
  <si>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</si>
  <si>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</si>
  <si>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</si>
  <si>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</si>
  <si>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</si>
  <si>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</si>
  <si>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</si>
  <si>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</si>
  <si>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</si>
  <si>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</si>
  <si>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</si>
  <si>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</si>
  <si>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</si>
  <si>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</si>
  <si>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</si>
  <si>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</si>
  <si>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</si>
  <si>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</si>
  <si>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</si>
  <si>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</si>
  <si>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</si>
  <si>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</si>
  <si>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</si>
  <si>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</si>
  <si>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</si>
  <si>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</si>
  <si>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</si>
  <si>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</si>
  <si>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</si>
  <si>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</si>
  <si>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</si>
  <si>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</si>
  <si>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</si>
  <si>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</si>
  <si>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</si>
  <si>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</si>
  <si>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</si>
  <si>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</si>
  <si>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</si>
  <si>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</si>
  <si>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</si>
  <si>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</si>
  <si>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</si>
  <si>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</si>
  <si>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</si>
  <si>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</si>
  <si>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</si>
  <si>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</si>
  <si>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</si>
  <si>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</si>
  <si>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</si>
  <si>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</si>
  <si>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</si>
  <si>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</si>
  <si>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</si>
  <si>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</si>
  <si>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</si>
  <si>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</si>
  <si>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</si>
  <si>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</si>
  <si>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</si>
  <si>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</si>
  <si>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</si>
  <si>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</si>
  <si>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</si>
  <si>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</si>
  <si>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</si>
  <si>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</si>
  <si>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</si>
  <si>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12,01,</t>
  </si>
  <si>
    <t>15,01,</t>
  </si>
  <si>
    <t>18а</t>
  </si>
  <si>
    <t>17,01,</t>
  </si>
  <si>
    <t>18,01,</t>
  </si>
  <si>
    <t>19,01,</t>
  </si>
  <si>
    <t>15,12,</t>
  </si>
  <si>
    <t>28,12,</t>
  </si>
  <si>
    <t>05,01,</t>
  </si>
  <si>
    <t>9т</t>
  </si>
  <si>
    <t>17т</t>
  </si>
  <si>
    <t>12т</t>
  </si>
  <si>
    <t>пуд отказ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</si>
</sst>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1,01,24&#1072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2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03.01.2024 - 10.01.2024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10,01,</v>
          </cell>
          <cell r="M5" t="str">
            <v>11,01,</v>
          </cell>
          <cell r="N5" t="str">
            <v>12,01,</v>
          </cell>
          <cell r="S5" t="str">
            <v>15,01,</v>
          </cell>
          <cell r="W5" t="str">
            <v>15,01,</v>
          </cell>
          <cell r="AD5" t="str">
            <v>15,12,</v>
          </cell>
          <cell r="AE5" t="str">
            <v>28,12,</v>
          </cell>
          <cell r="AF5" t="str">
            <v>05,01,</v>
          </cell>
          <cell r="AG5" t="str">
            <v>10,01,</v>
          </cell>
        </row>
        <row r="6">
          <cell r="E6">
            <v>117748.05199999997</v>
          </cell>
          <cell r="F6">
            <v>66478.312000000005</v>
          </cell>
          <cell r="J6">
            <v>118128.27099999999</v>
          </cell>
          <cell r="K6">
            <v>-380.21900000000113</v>
          </cell>
          <cell r="L6">
            <v>14010</v>
          </cell>
          <cell r="M6">
            <v>20140</v>
          </cell>
          <cell r="N6">
            <v>28560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3096</v>
          </cell>
          <cell r="T6">
            <v>0</v>
          </cell>
          <cell r="U6">
            <v>0</v>
          </cell>
          <cell r="V6">
            <v>17000.197200000006</v>
          </cell>
          <cell r="W6">
            <v>26550</v>
          </cell>
          <cell r="Z6">
            <v>0</v>
          </cell>
          <cell r="AA6">
            <v>0</v>
          </cell>
          <cell r="AB6">
            <v>25769.065999999999</v>
          </cell>
          <cell r="AC6">
            <v>6978</v>
          </cell>
          <cell r="AD6">
            <v>21641.664599999993</v>
          </cell>
          <cell r="AE6">
            <v>28557.936599999997</v>
          </cell>
          <cell r="AF6">
            <v>18716.090749999996</v>
          </cell>
          <cell r="AG6">
            <v>19900.280000000006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38.097000000000001</v>
          </cell>
          <cell r="D7">
            <v>138.92699999999999</v>
          </cell>
          <cell r="E7">
            <v>58.463999999999999</v>
          </cell>
          <cell r="F7">
            <v>60.466000000000001</v>
          </cell>
          <cell r="G7" t="str">
            <v>н</v>
          </cell>
          <cell r="H7">
            <v>1</v>
          </cell>
          <cell r="I7">
            <v>45</v>
          </cell>
          <cell r="J7">
            <v>57.350999999999999</v>
          </cell>
          <cell r="K7">
            <v>1.1129999999999995</v>
          </cell>
          <cell r="L7">
            <v>0</v>
          </cell>
          <cell r="M7">
            <v>0</v>
          </cell>
          <cell r="N7">
            <v>0</v>
          </cell>
          <cell r="V7">
            <v>11.6928</v>
          </cell>
          <cell r="W7">
            <v>40</v>
          </cell>
          <cell r="X7">
            <v>8.5921250684181718</v>
          </cell>
          <cell r="Y7">
            <v>5.1712164750957852</v>
          </cell>
          <cell r="AB7">
            <v>0</v>
          </cell>
          <cell r="AC7">
            <v>0</v>
          </cell>
          <cell r="AD7">
            <v>14.218799999999998</v>
          </cell>
          <cell r="AE7">
            <v>16.165199999999999</v>
          </cell>
          <cell r="AF7">
            <v>8.1364999999999998</v>
          </cell>
          <cell r="AG7">
            <v>20.007999999999999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829.83100000000002</v>
          </cell>
          <cell r="D8">
            <v>4488.4790000000003</v>
          </cell>
          <cell r="E8">
            <v>1022.36</v>
          </cell>
          <cell r="F8">
            <v>1283.8589999999999</v>
          </cell>
          <cell r="G8" t="str">
            <v>н</v>
          </cell>
          <cell r="H8">
            <v>1</v>
          </cell>
          <cell r="I8">
            <v>45</v>
          </cell>
          <cell r="J8">
            <v>940.95899999999995</v>
          </cell>
          <cell r="K8">
            <v>81.401000000000067</v>
          </cell>
          <cell r="L8">
            <v>200</v>
          </cell>
          <cell r="M8">
            <v>200</v>
          </cell>
          <cell r="N8">
            <v>300</v>
          </cell>
          <cell r="V8">
            <v>183.5736</v>
          </cell>
          <cell r="X8">
            <v>10.80688617535419</v>
          </cell>
          <cell r="Y8">
            <v>6.9937017087424334</v>
          </cell>
          <cell r="AB8">
            <v>104.492</v>
          </cell>
          <cell r="AC8">
            <v>0</v>
          </cell>
          <cell r="AD8">
            <v>159.09180000000001</v>
          </cell>
          <cell r="AE8">
            <v>445.38639999999998</v>
          </cell>
          <cell r="AF8">
            <v>321.27199999999999</v>
          </cell>
          <cell r="AG8">
            <v>235.30699999999999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456.09800000000001</v>
          </cell>
          <cell r="D9">
            <v>539.30700000000002</v>
          </cell>
          <cell r="E9">
            <v>536.51400000000001</v>
          </cell>
          <cell r="F9">
            <v>124.459</v>
          </cell>
          <cell r="G9" t="str">
            <v>н</v>
          </cell>
          <cell r="H9">
            <v>1</v>
          </cell>
          <cell r="I9">
            <v>45</v>
          </cell>
          <cell r="J9">
            <v>517.24900000000002</v>
          </cell>
          <cell r="K9">
            <v>19.264999999999986</v>
          </cell>
          <cell r="L9">
            <v>0</v>
          </cell>
          <cell r="M9">
            <v>50</v>
          </cell>
          <cell r="N9">
            <v>60</v>
          </cell>
          <cell r="V9">
            <v>70.165400000000005</v>
          </cell>
          <cell r="W9">
            <v>350</v>
          </cell>
          <cell r="X9">
            <v>8.3297323182081193</v>
          </cell>
          <cell r="Y9">
            <v>1.7737944913019807</v>
          </cell>
          <cell r="AB9">
            <v>185.68700000000001</v>
          </cell>
          <cell r="AC9">
            <v>0</v>
          </cell>
          <cell r="AD9">
            <v>85.628599999999992</v>
          </cell>
          <cell r="AE9">
            <v>87.291599999999988</v>
          </cell>
          <cell r="AF9">
            <v>53.66225</v>
          </cell>
          <cell r="AG9">
            <v>104.627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710.18899999999996</v>
          </cell>
          <cell r="D10">
            <v>4255.7529999999997</v>
          </cell>
          <cell r="E10">
            <v>1363.575</v>
          </cell>
          <cell r="F10">
            <v>956.51400000000001</v>
          </cell>
          <cell r="G10" t="str">
            <v>н</v>
          </cell>
          <cell r="H10">
            <v>1</v>
          </cell>
          <cell r="I10">
            <v>45</v>
          </cell>
          <cell r="J10">
            <v>1568.4860000000001</v>
          </cell>
          <cell r="K10">
            <v>-204.91100000000006</v>
          </cell>
          <cell r="L10">
            <v>250</v>
          </cell>
          <cell r="M10">
            <v>300</v>
          </cell>
          <cell r="N10">
            <v>450</v>
          </cell>
          <cell r="V10">
            <v>210.69560000000001</v>
          </cell>
          <cell r="W10">
            <v>100</v>
          </cell>
          <cell r="X10">
            <v>9.7605930071629405</v>
          </cell>
          <cell r="Y10">
            <v>4.5397910540134676</v>
          </cell>
          <cell r="AB10">
            <v>310.09699999999998</v>
          </cell>
          <cell r="AC10">
            <v>0</v>
          </cell>
          <cell r="AD10">
            <v>318.51059999999995</v>
          </cell>
          <cell r="AE10">
            <v>363.63899999999995</v>
          </cell>
          <cell r="AF10">
            <v>258.42525000000001</v>
          </cell>
          <cell r="AG10">
            <v>389.404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93.923000000000002</v>
          </cell>
          <cell r="D11">
            <v>575.22699999999998</v>
          </cell>
          <cell r="E11">
            <v>201.43600000000001</v>
          </cell>
          <cell r="F11">
            <v>94.965000000000003</v>
          </cell>
          <cell r="G11">
            <v>0</v>
          </cell>
          <cell r="H11">
            <v>1</v>
          </cell>
          <cell r="I11">
            <v>40</v>
          </cell>
          <cell r="J11">
            <v>208.072</v>
          </cell>
          <cell r="K11">
            <v>-6.6359999999999957</v>
          </cell>
          <cell r="L11">
            <v>0</v>
          </cell>
          <cell r="M11">
            <v>0</v>
          </cell>
          <cell r="N11">
            <v>40</v>
          </cell>
          <cell r="V11">
            <v>22.514000000000003</v>
          </cell>
          <cell r="W11">
            <v>50</v>
          </cell>
          <cell r="X11">
            <v>8.2155547659234252</v>
          </cell>
          <cell r="Y11">
            <v>4.2180421071333392</v>
          </cell>
          <cell r="AB11">
            <v>88.866</v>
          </cell>
          <cell r="AC11">
            <v>0</v>
          </cell>
          <cell r="AD11">
            <v>25.061599999999999</v>
          </cell>
          <cell r="AE11">
            <v>31.4192</v>
          </cell>
          <cell r="AF11">
            <v>22.754000000000001</v>
          </cell>
          <cell r="AG11">
            <v>36.572000000000003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83</v>
          </cell>
          <cell r="D12">
            <v>803</v>
          </cell>
          <cell r="E12">
            <v>205</v>
          </cell>
          <cell r="F12">
            <v>58</v>
          </cell>
          <cell r="G12">
            <v>0</v>
          </cell>
          <cell r="H12">
            <v>0.5</v>
          </cell>
          <cell r="I12">
            <v>45</v>
          </cell>
          <cell r="J12">
            <v>210</v>
          </cell>
          <cell r="K12">
            <v>-5</v>
          </cell>
          <cell r="L12">
            <v>30</v>
          </cell>
          <cell r="M12">
            <v>30</v>
          </cell>
          <cell r="N12">
            <v>40</v>
          </cell>
          <cell r="V12">
            <v>29</v>
          </cell>
          <cell r="W12">
            <v>80</v>
          </cell>
          <cell r="X12">
            <v>8.2068965517241388</v>
          </cell>
          <cell r="Y12">
            <v>2</v>
          </cell>
          <cell r="AB12">
            <v>60</v>
          </cell>
          <cell r="AC12">
            <v>0</v>
          </cell>
          <cell r="AD12">
            <v>39.200000000000003</v>
          </cell>
          <cell r="AE12">
            <v>42</v>
          </cell>
          <cell r="AF12">
            <v>30</v>
          </cell>
          <cell r="AG12">
            <v>23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401</v>
          </cell>
          <cell r="D13">
            <v>3108</v>
          </cell>
          <cell r="E13">
            <v>2852</v>
          </cell>
          <cell r="F13">
            <v>608</v>
          </cell>
          <cell r="G13" t="str">
            <v>н</v>
          </cell>
          <cell r="H13">
            <v>0.4</v>
          </cell>
          <cell r="I13">
            <v>45</v>
          </cell>
          <cell r="J13">
            <v>2912</v>
          </cell>
          <cell r="K13">
            <v>-60</v>
          </cell>
          <cell r="L13">
            <v>200</v>
          </cell>
          <cell r="M13">
            <v>300</v>
          </cell>
          <cell r="N13">
            <v>300</v>
          </cell>
          <cell r="S13">
            <v>1200</v>
          </cell>
          <cell r="V13">
            <v>238.4</v>
          </cell>
          <cell r="W13">
            <v>500</v>
          </cell>
          <cell r="X13">
            <v>8.0033557046979862</v>
          </cell>
          <cell r="Y13">
            <v>2.5503355704697985</v>
          </cell>
          <cell r="AB13">
            <v>340</v>
          </cell>
          <cell r="AC13">
            <v>1320</v>
          </cell>
          <cell r="AD13">
            <v>220.6</v>
          </cell>
          <cell r="AE13">
            <v>368.6</v>
          </cell>
          <cell r="AF13">
            <v>188.5</v>
          </cell>
          <cell r="AG13">
            <v>161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1186</v>
          </cell>
          <cell r="D14">
            <v>24110</v>
          </cell>
          <cell r="E14">
            <v>2613</v>
          </cell>
          <cell r="F14">
            <v>1085</v>
          </cell>
          <cell r="G14">
            <v>0</v>
          </cell>
          <cell r="H14">
            <v>0.45</v>
          </cell>
          <cell r="I14">
            <v>45</v>
          </cell>
          <cell r="J14">
            <v>2659</v>
          </cell>
          <cell r="K14">
            <v>-46</v>
          </cell>
          <cell r="L14">
            <v>300</v>
          </cell>
          <cell r="M14">
            <v>500</v>
          </cell>
          <cell r="N14">
            <v>800</v>
          </cell>
          <cell r="S14">
            <v>186</v>
          </cell>
          <cell r="V14">
            <v>466.2</v>
          </cell>
          <cell r="W14">
            <v>1000</v>
          </cell>
          <cell r="X14">
            <v>7.9043329043329047</v>
          </cell>
          <cell r="Y14">
            <v>2.3273273273273274</v>
          </cell>
          <cell r="AB14">
            <v>222</v>
          </cell>
          <cell r="AC14">
            <v>60</v>
          </cell>
          <cell r="AD14">
            <v>545.79999999999995</v>
          </cell>
          <cell r="AE14">
            <v>685.4</v>
          </cell>
          <cell r="AF14">
            <v>449.75</v>
          </cell>
          <cell r="AG14">
            <v>570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2109</v>
          </cell>
          <cell r="D15">
            <v>32166</v>
          </cell>
          <cell r="E15">
            <v>4436</v>
          </cell>
          <cell r="F15">
            <v>893</v>
          </cell>
          <cell r="G15">
            <v>0</v>
          </cell>
          <cell r="H15">
            <v>0.45</v>
          </cell>
          <cell r="I15">
            <v>45</v>
          </cell>
          <cell r="J15">
            <v>4464</v>
          </cell>
          <cell r="K15">
            <v>-28</v>
          </cell>
          <cell r="L15">
            <v>500</v>
          </cell>
          <cell r="M15">
            <v>700</v>
          </cell>
          <cell r="N15">
            <v>900</v>
          </cell>
          <cell r="S15">
            <v>900</v>
          </cell>
          <cell r="V15">
            <v>601.6</v>
          </cell>
          <cell r="W15">
            <v>1800</v>
          </cell>
          <cell r="X15">
            <v>7.9670877659574462</v>
          </cell>
          <cell r="Y15">
            <v>1.484375</v>
          </cell>
          <cell r="AB15">
            <v>234</v>
          </cell>
          <cell r="AC15">
            <v>1194</v>
          </cell>
          <cell r="AD15">
            <v>723.8</v>
          </cell>
          <cell r="AE15">
            <v>785</v>
          </cell>
          <cell r="AF15">
            <v>522</v>
          </cell>
          <cell r="AG15">
            <v>738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149</v>
          </cell>
          <cell r="D16">
            <v>827</v>
          </cell>
          <cell r="E16">
            <v>268</v>
          </cell>
          <cell r="F16">
            <v>61</v>
          </cell>
          <cell r="G16">
            <v>0</v>
          </cell>
          <cell r="H16">
            <v>0.5</v>
          </cell>
          <cell r="I16">
            <v>40</v>
          </cell>
          <cell r="J16">
            <v>279</v>
          </cell>
          <cell r="K16">
            <v>-11</v>
          </cell>
          <cell r="L16">
            <v>0</v>
          </cell>
          <cell r="M16">
            <v>0</v>
          </cell>
          <cell r="N16">
            <v>40</v>
          </cell>
          <cell r="V16">
            <v>30.8</v>
          </cell>
          <cell r="W16">
            <v>140</v>
          </cell>
          <cell r="X16">
            <v>7.8246753246753249</v>
          </cell>
          <cell r="Y16">
            <v>1.9805194805194806</v>
          </cell>
          <cell r="AB16">
            <v>114</v>
          </cell>
          <cell r="AC16">
            <v>0</v>
          </cell>
          <cell r="AD16">
            <v>34</v>
          </cell>
          <cell r="AE16">
            <v>39.200000000000003</v>
          </cell>
          <cell r="AF16">
            <v>21.5</v>
          </cell>
          <cell r="AG16">
            <v>34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107</v>
          </cell>
          <cell r="D17">
            <v>72</v>
          </cell>
          <cell r="E17">
            <v>118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124</v>
          </cell>
          <cell r="K17">
            <v>-6</v>
          </cell>
          <cell r="L17">
            <v>0</v>
          </cell>
          <cell r="M17">
            <v>20</v>
          </cell>
          <cell r="N17">
            <v>30</v>
          </cell>
          <cell r="V17">
            <v>23.6</v>
          </cell>
          <cell r="W17">
            <v>80</v>
          </cell>
          <cell r="X17">
            <v>8.0084745762711851</v>
          </cell>
          <cell r="Y17">
            <v>2.5</v>
          </cell>
          <cell r="AB17">
            <v>0</v>
          </cell>
          <cell r="AC17">
            <v>0</v>
          </cell>
          <cell r="AD17">
            <v>23.4</v>
          </cell>
          <cell r="AE17">
            <v>32.799999999999997</v>
          </cell>
          <cell r="AF17">
            <v>18</v>
          </cell>
          <cell r="AG17">
            <v>17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295</v>
          </cell>
          <cell r="D18">
            <v>228</v>
          </cell>
          <cell r="E18">
            <v>133</v>
          </cell>
          <cell r="F18">
            <v>387</v>
          </cell>
          <cell r="G18">
            <v>0</v>
          </cell>
          <cell r="H18">
            <v>0.17</v>
          </cell>
          <cell r="I18">
            <v>180</v>
          </cell>
          <cell r="J18">
            <v>137</v>
          </cell>
          <cell r="K18">
            <v>-4</v>
          </cell>
          <cell r="L18">
            <v>0</v>
          </cell>
          <cell r="M18">
            <v>0</v>
          </cell>
          <cell r="N18">
            <v>0</v>
          </cell>
          <cell r="V18">
            <v>26.6</v>
          </cell>
          <cell r="X18">
            <v>14.548872180451127</v>
          </cell>
          <cell r="Y18">
            <v>14.548872180451127</v>
          </cell>
          <cell r="AB18">
            <v>0</v>
          </cell>
          <cell r="AC18">
            <v>0</v>
          </cell>
          <cell r="AD18">
            <v>45.2</v>
          </cell>
          <cell r="AE18">
            <v>72.8</v>
          </cell>
          <cell r="AF18">
            <v>30.25</v>
          </cell>
          <cell r="AG18">
            <v>45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379</v>
          </cell>
          <cell r="D19">
            <v>87</v>
          </cell>
          <cell r="E19">
            <v>193</v>
          </cell>
          <cell r="F19">
            <v>270</v>
          </cell>
          <cell r="G19">
            <v>0</v>
          </cell>
          <cell r="H19">
            <v>0.45</v>
          </cell>
          <cell r="I19">
            <v>45</v>
          </cell>
          <cell r="J19">
            <v>180</v>
          </cell>
          <cell r="K19">
            <v>13</v>
          </cell>
          <cell r="L19">
            <v>0</v>
          </cell>
          <cell r="M19">
            <v>60</v>
          </cell>
          <cell r="N19">
            <v>100</v>
          </cell>
          <cell r="V19">
            <v>38.6</v>
          </cell>
          <cell r="X19">
            <v>11.139896373056994</v>
          </cell>
          <cell r="Y19">
            <v>6.9948186528497409</v>
          </cell>
          <cell r="AB19">
            <v>0</v>
          </cell>
          <cell r="AC19">
            <v>0</v>
          </cell>
          <cell r="AD19">
            <v>42.8</v>
          </cell>
          <cell r="AE19">
            <v>80.2</v>
          </cell>
          <cell r="AF19">
            <v>54.5</v>
          </cell>
          <cell r="AG19">
            <v>27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514</v>
          </cell>
          <cell r="D20">
            <v>740</v>
          </cell>
          <cell r="E20">
            <v>694</v>
          </cell>
          <cell r="F20">
            <v>502</v>
          </cell>
          <cell r="G20">
            <v>0</v>
          </cell>
          <cell r="H20">
            <v>0.5</v>
          </cell>
          <cell r="I20">
            <v>60</v>
          </cell>
          <cell r="J20">
            <v>384</v>
          </cell>
          <cell r="K20">
            <v>310</v>
          </cell>
          <cell r="L20">
            <v>100</v>
          </cell>
          <cell r="M20">
            <v>200</v>
          </cell>
          <cell r="N20">
            <v>200</v>
          </cell>
          <cell r="V20">
            <v>122.8</v>
          </cell>
          <cell r="X20">
            <v>8.1596091205211732</v>
          </cell>
          <cell r="Y20">
            <v>4.0879478827361568</v>
          </cell>
          <cell r="AB20">
            <v>80</v>
          </cell>
          <cell r="AC20">
            <v>0</v>
          </cell>
          <cell r="AD20">
            <v>124.6</v>
          </cell>
          <cell r="AE20">
            <v>207</v>
          </cell>
          <cell r="AF20">
            <v>134.75</v>
          </cell>
          <cell r="AG20">
            <v>66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210</v>
          </cell>
          <cell r="D21">
            <v>99</v>
          </cell>
          <cell r="E21">
            <v>188</v>
          </cell>
          <cell r="F21">
            <v>118</v>
          </cell>
          <cell r="G21">
            <v>0</v>
          </cell>
          <cell r="H21">
            <v>0.3</v>
          </cell>
          <cell r="I21">
            <v>40</v>
          </cell>
          <cell r="J21">
            <v>203</v>
          </cell>
          <cell r="K21">
            <v>-15</v>
          </cell>
          <cell r="L21">
            <v>0</v>
          </cell>
          <cell r="M21">
            <v>0</v>
          </cell>
          <cell r="N21">
            <v>30</v>
          </cell>
          <cell r="V21">
            <v>32.799999999999997</v>
          </cell>
          <cell r="W21">
            <v>110</v>
          </cell>
          <cell r="X21">
            <v>7.8658536585365857</v>
          </cell>
          <cell r="Y21">
            <v>3.5975609756097566</v>
          </cell>
          <cell r="AB21">
            <v>24</v>
          </cell>
          <cell r="AC21">
            <v>0</v>
          </cell>
          <cell r="AD21">
            <v>56.2</v>
          </cell>
          <cell r="AE21">
            <v>46.8</v>
          </cell>
          <cell r="AF21">
            <v>29.75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135</v>
          </cell>
          <cell r="D22">
            <v>41</v>
          </cell>
          <cell r="E22">
            <v>113</v>
          </cell>
          <cell r="F22">
            <v>62</v>
          </cell>
          <cell r="G22">
            <v>0</v>
          </cell>
          <cell r="H22">
            <v>0.5</v>
          </cell>
          <cell r="I22">
            <v>60</v>
          </cell>
          <cell r="J22">
            <v>109</v>
          </cell>
          <cell r="K22">
            <v>4</v>
          </cell>
          <cell r="L22">
            <v>0</v>
          </cell>
          <cell r="M22">
            <v>0</v>
          </cell>
          <cell r="N22">
            <v>0</v>
          </cell>
          <cell r="V22">
            <v>22.6</v>
          </cell>
          <cell r="W22">
            <v>120</v>
          </cell>
          <cell r="X22">
            <v>8.053097345132743</v>
          </cell>
          <cell r="Y22">
            <v>2.7433628318584069</v>
          </cell>
          <cell r="AB22">
            <v>0</v>
          </cell>
          <cell r="AC22">
            <v>0</v>
          </cell>
          <cell r="AD22">
            <v>19</v>
          </cell>
          <cell r="AE22">
            <v>22.4</v>
          </cell>
          <cell r="AF22">
            <v>14.25</v>
          </cell>
          <cell r="AG22">
            <v>25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105</v>
          </cell>
          <cell r="E23">
            <v>88</v>
          </cell>
          <cell r="F23">
            <v>34</v>
          </cell>
          <cell r="G23">
            <v>0</v>
          </cell>
          <cell r="H23">
            <v>0.35</v>
          </cell>
          <cell r="I23">
            <v>35</v>
          </cell>
          <cell r="J23">
            <v>94</v>
          </cell>
          <cell r="K23">
            <v>-6</v>
          </cell>
          <cell r="L23">
            <v>0</v>
          </cell>
          <cell r="M23">
            <v>20</v>
          </cell>
          <cell r="N23">
            <v>0</v>
          </cell>
          <cell r="V23">
            <v>9.1999999999999993</v>
          </cell>
          <cell r="W23">
            <v>20</v>
          </cell>
          <cell r="X23">
            <v>8.0434782608695663</v>
          </cell>
          <cell r="Y23">
            <v>3.6956521739130439</v>
          </cell>
          <cell r="AB23">
            <v>42</v>
          </cell>
          <cell r="AC23">
            <v>0</v>
          </cell>
          <cell r="AD23">
            <v>11.2</v>
          </cell>
          <cell r="AE23">
            <v>15.8</v>
          </cell>
          <cell r="AF23">
            <v>8.75</v>
          </cell>
          <cell r="AG23">
            <v>12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2643</v>
          </cell>
          <cell r="D24">
            <v>1458</v>
          </cell>
          <cell r="E24">
            <v>1499</v>
          </cell>
          <cell r="F24">
            <v>2554</v>
          </cell>
          <cell r="G24">
            <v>0</v>
          </cell>
          <cell r="H24">
            <v>0.17</v>
          </cell>
          <cell r="I24">
            <v>180</v>
          </cell>
          <cell r="J24">
            <v>1518</v>
          </cell>
          <cell r="K24">
            <v>-19</v>
          </cell>
          <cell r="L24">
            <v>0</v>
          </cell>
          <cell r="M24">
            <v>0</v>
          </cell>
          <cell r="N24">
            <v>1000</v>
          </cell>
          <cell r="V24">
            <v>239.8</v>
          </cell>
          <cell r="W24">
            <v>500</v>
          </cell>
          <cell r="X24">
            <v>16.90575479566305</v>
          </cell>
          <cell r="Y24">
            <v>10.650542118432027</v>
          </cell>
          <cell r="AB24">
            <v>300</v>
          </cell>
          <cell r="AC24">
            <v>0</v>
          </cell>
          <cell r="AD24">
            <v>312</v>
          </cell>
          <cell r="AE24">
            <v>459.2</v>
          </cell>
          <cell r="AF24">
            <v>252</v>
          </cell>
          <cell r="AG24">
            <v>283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196</v>
          </cell>
          <cell r="D25">
            <v>151</v>
          </cell>
          <cell r="E25">
            <v>236</v>
          </cell>
          <cell r="F25">
            <v>109</v>
          </cell>
          <cell r="G25">
            <v>0</v>
          </cell>
          <cell r="H25">
            <v>0.38</v>
          </cell>
          <cell r="I25">
            <v>40</v>
          </cell>
          <cell r="J25">
            <v>244</v>
          </cell>
          <cell r="K25">
            <v>-8</v>
          </cell>
          <cell r="L25">
            <v>30</v>
          </cell>
          <cell r="M25">
            <v>50</v>
          </cell>
          <cell r="N25">
            <v>50</v>
          </cell>
          <cell r="V25">
            <v>31.6</v>
          </cell>
          <cell r="W25">
            <v>20</v>
          </cell>
          <cell r="X25">
            <v>8.1962025316455698</v>
          </cell>
          <cell r="Y25">
            <v>3.4493670886075947</v>
          </cell>
          <cell r="AB25">
            <v>78</v>
          </cell>
          <cell r="AC25">
            <v>0</v>
          </cell>
          <cell r="AD25">
            <v>43.6</v>
          </cell>
          <cell r="AE25">
            <v>48.2</v>
          </cell>
          <cell r="AF25">
            <v>36</v>
          </cell>
          <cell r="AG25">
            <v>32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559</v>
          </cell>
          <cell r="D26">
            <v>1429</v>
          </cell>
          <cell r="E26">
            <v>853</v>
          </cell>
          <cell r="F26">
            <v>1110</v>
          </cell>
          <cell r="G26">
            <v>0</v>
          </cell>
          <cell r="H26">
            <v>0.35</v>
          </cell>
          <cell r="I26">
            <v>45</v>
          </cell>
          <cell r="J26">
            <v>866</v>
          </cell>
          <cell r="K26">
            <v>-13</v>
          </cell>
          <cell r="L26">
            <v>200</v>
          </cell>
          <cell r="M26">
            <v>250</v>
          </cell>
          <cell r="N26">
            <v>400</v>
          </cell>
          <cell r="V26">
            <v>150.19999999999999</v>
          </cell>
          <cell r="X26">
            <v>13.049267643142478</v>
          </cell>
          <cell r="Y26">
            <v>7.390146471371505</v>
          </cell>
          <cell r="AB26">
            <v>102</v>
          </cell>
          <cell r="AC26">
            <v>0</v>
          </cell>
          <cell r="AD26">
            <v>217.4</v>
          </cell>
          <cell r="AE26">
            <v>337.2</v>
          </cell>
          <cell r="AF26">
            <v>251.75</v>
          </cell>
          <cell r="AG26">
            <v>138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249</v>
          </cell>
          <cell r="D27">
            <v>760</v>
          </cell>
          <cell r="E27">
            <v>554</v>
          </cell>
          <cell r="F27">
            <v>376</v>
          </cell>
          <cell r="G27">
            <v>0</v>
          </cell>
          <cell r="H27">
            <v>0.35</v>
          </cell>
          <cell r="I27">
            <v>45</v>
          </cell>
          <cell r="J27">
            <v>555</v>
          </cell>
          <cell r="K27">
            <v>-1</v>
          </cell>
          <cell r="L27">
            <v>0</v>
          </cell>
          <cell r="M27">
            <v>0</v>
          </cell>
          <cell r="N27">
            <v>0</v>
          </cell>
          <cell r="S27">
            <v>720</v>
          </cell>
          <cell r="V27">
            <v>59.2</v>
          </cell>
          <cell r="W27">
            <v>100</v>
          </cell>
          <cell r="X27">
            <v>8.0405405405405403</v>
          </cell>
          <cell r="Y27">
            <v>6.3513513513513509</v>
          </cell>
          <cell r="AB27">
            <v>24</v>
          </cell>
          <cell r="AC27">
            <v>234</v>
          </cell>
          <cell r="AD27">
            <v>39</v>
          </cell>
          <cell r="AE27">
            <v>73.400000000000006</v>
          </cell>
          <cell r="AF27">
            <v>54.5</v>
          </cell>
          <cell r="AG27">
            <v>81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376</v>
          </cell>
          <cell r="D28">
            <v>2838</v>
          </cell>
          <cell r="E28">
            <v>470</v>
          </cell>
          <cell r="F28">
            <v>1522</v>
          </cell>
          <cell r="G28">
            <v>0</v>
          </cell>
          <cell r="H28">
            <v>0.35</v>
          </cell>
          <cell r="I28">
            <v>45</v>
          </cell>
          <cell r="J28">
            <v>1083</v>
          </cell>
          <cell r="K28">
            <v>-613</v>
          </cell>
          <cell r="L28">
            <v>0</v>
          </cell>
          <cell r="M28">
            <v>0</v>
          </cell>
          <cell r="N28">
            <v>0</v>
          </cell>
          <cell r="V28">
            <v>71.2</v>
          </cell>
          <cell r="X28">
            <v>21.376404494382022</v>
          </cell>
          <cell r="Y28">
            <v>21.376404494382022</v>
          </cell>
          <cell r="AB28">
            <v>114</v>
          </cell>
          <cell r="AC28">
            <v>0</v>
          </cell>
          <cell r="AD28">
            <v>131.6</v>
          </cell>
          <cell r="AE28">
            <v>206.2</v>
          </cell>
          <cell r="AF28">
            <v>100</v>
          </cell>
          <cell r="AG28">
            <v>78</v>
          </cell>
          <cell r="AH28" t="str">
            <v>???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730</v>
          </cell>
          <cell r="D29">
            <v>1289</v>
          </cell>
          <cell r="E29">
            <v>1149</v>
          </cell>
          <cell r="F29">
            <v>840</v>
          </cell>
          <cell r="G29">
            <v>0</v>
          </cell>
          <cell r="H29">
            <v>0.35</v>
          </cell>
          <cell r="I29">
            <v>45</v>
          </cell>
          <cell r="J29">
            <v>1163</v>
          </cell>
          <cell r="K29">
            <v>-14</v>
          </cell>
          <cell r="L29">
            <v>200</v>
          </cell>
          <cell r="M29">
            <v>200</v>
          </cell>
          <cell r="N29">
            <v>200</v>
          </cell>
          <cell r="V29">
            <v>197.4</v>
          </cell>
          <cell r="W29">
            <v>150</v>
          </cell>
          <cell r="X29">
            <v>8.0547112462006076</v>
          </cell>
          <cell r="Y29">
            <v>4.2553191489361701</v>
          </cell>
          <cell r="AB29">
            <v>162</v>
          </cell>
          <cell r="AC29">
            <v>0</v>
          </cell>
          <cell r="AD29">
            <v>188.6</v>
          </cell>
          <cell r="AE29">
            <v>246</v>
          </cell>
          <cell r="AF29">
            <v>205.5</v>
          </cell>
          <cell r="AG29">
            <v>243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266.90800000000002</v>
          </cell>
          <cell r="D30">
            <v>681.09900000000005</v>
          </cell>
          <cell r="E30">
            <v>514.47799999999995</v>
          </cell>
          <cell r="F30">
            <v>415.94</v>
          </cell>
          <cell r="G30">
            <v>0</v>
          </cell>
          <cell r="H30">
            <v>1</v>
          </cell>
          <cell r="I30">
            <v>50</v>
          </cell>
          <cell r="J30">
            <v>502.61799999999999</v>
          </cell>
          <cell r="K30">
            <v>11.859999999999957</v>
          </cell>
          <cell r="L30">
            <v>100</v>
          </cell>
          <cell r="M30">
            <v>120</v>
          </cell>
          <cell r="N30">
            <v>100</v>
          </cell>
          <cell r="V30">
            <v>84.989599999999996</v>
          </cell>
          <cell r="W30">
            <v>100</v>
          </cell>
          <cell r="X30">
            <v>9.8357916733341497</v>
          </cell>
          <cell r="Y30">
            <v>4.8940105612922054</v>
          </cell>
          <cell r="AB30">
            <v>89.53</v>
          </cell>
          <cell r="AC30">
            <v>0</v>
          </cell>
          <cell r="AD30">
            <v>100.09740000000001</v>
          </cell>
          <cell r="AE30">
            <v>138.6634</v>
          </cell>
          <cell r="AF30">
            <v>96.700999999999993</v>
          </cell>
          <cell r="AG30">
            <v>75.515000000000001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3889.6480000000001</v>
          </cell>
          <cell r="D31">
            <v>7847.7330000000002</v>
          </cell>
          <cell r="E31">
            <v>5172.2960000000003</v>
          </cell>
          <cell r="F31">
            <v>6447.1880000000001</v>
          </cell>
          <cell r="G31">
            <v>0</v>
          </cell>
          <cell r="H31">
            <v>1</v>
          </cell>
          <cell r="I31">
            <v>50</v>
          </cell>
          <cell r="J31">
            <v>5280.924</v>
          </cell>
          <cell r="K31">
            <v>-108.6279999999997</v>
          </cell>
          <cell r="L31">
            <v>0</v>
          </cell>
          <cell r="M31">
            <v>500</v>
          </cell>
          <cell r="N31">
            <v>600</v>
          </cell>
          <cell r="V31">
            <v>652.3732</v>
          </cell>
          <cell r="X31">
            <v>11.568819810501106</v>
          </cell>
          <cell r="Y31">
            <v>9.8826683867455003</v>
          </cell>
          <cell r="AB31">
            <v>1910.43</v>
          </cell>
          <cell r="AC31">
            <v>0</v>
          </cell>
          <cell r="AD31">
            <v>1136.8528000000001</v>
          </cell>
          <cell r="AE31">
            <v>1618.2714000000001</v>
          </cell>
          <cell r="AF31">
            <v>912.80224999999996</v>
          </cell>
          <cell r="AG31">
            <v>746.952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88.05</v>
          </cell>
          <cell r="D32">
            <v>409.87299999999999</v>
          </cell>
          <cell r="E32">
            <v>358.65199999999999</v>
          </cell>
          <cell r="F32">
            <v>121.411</v>
          </cell>
          <cell r="G32">
            <v>0</v>
          </cell>
          <cell r="H32">
            <v>1</v>
          </cell>
          <cell r="I32">
            <v>50</v>
          </cell>
          <cell r="J32">
            <v>351.27300000000002</v>
          </cell>
          <cell r="K32">
            <v>7.3789999999999623</v>
          </cell>
          <cell r="L32">
            <v>150</v>
          </cell>
          <cell r="M32">
            <v>100</v>
          </cell>
          <cell r="N32">
            <v>120</v>
          </cell>
          <cell r="V32">
            <v>64.348399999999998</v>
          </cell>
          <cell r="W32">
            <v>100</v>
          </cell>
          <cell r="X32">
            <v>9.1907646499369076</v>
          </cell>
          <cell r="Y32">
            <v>1.8867757395677283</v>
          </cell>
          <cell r="AB32">
            <v>36.909999999999997</v>
          </cell>
          <cell r="AC32">
            <v>0</v>
          </cell>
          <cell r="AD32">
            <v>53.249400000000001</v>
          </cell>
          <cell r="AE32">
            <v>89.843999999999994</v>
          </cell>
          <cell r="AF32">
            <v>67.771000000000001</v>
          </cell>
          <cell r="AG32">
            <v>70.947000000000003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381.57900000000001</v>
          </cell>
          <cell r="D33">
            <v>895.51</v>
          </cell>
          <cell r="E33">
            <v>934.71799999999996</v>
          </cell>
          <cell r="F33">
            <v>325.73500000000001</v>
          </cell>
          <cell r="G33">
            <v>0</v>
          </cell>
          <cell r="H33">
            <v>1</v>
          </cell>
          <cell r="I33">
            <v>50</v>
          </cell>
          <cell r="J33">
            <v>909.67399999999998</v>
          </cell>
          <cell r="K33">
            <v>25.043999999999983</v>
          </cell>
          <cell r="L33">
            <v>300</v>
          </cell>
          <cell r="M33">
            <v>250</v>
          </cell>
          <cell r="N33">
            <v>300</v>
          </cell>
          <cell r="V33">
            <v>145.8476</v>
          </cell>
          <cell r="W33">
            <v>150</v>
          </cell>
          <cell r="X33">
            <v>9.0898650372032179</v>
          </cell>
          <cell r="Y33">
            <v>2.2333929389307743</v>
          </cell>
          <cell r="AB33">
            <v>205.48</v>
          </cell>
          <cell r="AC33">
            <v>0</v>
          </cell>
          <cell r="AD33">
            <v>132.36320000000001</v>
          </cell>
          <cell r="AE33">
            <v>202.58599999999998</v>
          </cell>
          <cell r="AF33">
            <v>165.74375000000001</v>
          </cell>
          <cell r="AG33">
            <v>130.21600000000001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107.82899999999999</v>
          </cell>
          <cell r="D34">
            <v>298.911</v>
          </cell>
          <cell r="E34">
            <v>168.34299999999999</v>
          </cell>
          <cell r="F34">
            <v>228.49100000000001</v>
          </cell>
          <cell r="G34">
            <v>0</v>
          </cell>
          <cell r="H34">
            <v>1</v>
          </cell>
          <cell r="I34">
            <v>60</v>
          </cell>
          <cell r="J34">
            <v>179.93600000000001</v>
          </cell>
          <cell r="K34">
            <v>-11.593000000000018</v>
          </cell>
          <cell r="L34">
            <v>50</v>
          </cell>
          <cell r="M34">
            <v>50</v>
          </cell>
          <cell r="N34">
            <v>50</v>
          </cell>
          <cell r="V34">
            <v>33.668599999999998</v>
          </cell>
          <cell r="X34">
            <v>11.241661369941133</v>
          </cell>
          <cell r="Y34">
            <v>6.7864716679636228</v>
          </cell>
          <cell r="AB34">
            <v>0</v>
          </cell>
          <cell r="AC34">
            <v>0</v>
          </cell>
          <cell r="AD34">
            <v>45.460599999999985</v>
          </cell>
          <cell r="AE34">
            <v>63.289400000000001</v>
          </cell>
          <cell r="AF34">
            <v>43.550750000000001</v>
          </cell>
          <cell r="AG34">
            <v>45.317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3288.002</v>
          </cell>
          <cell r="D35">
            <v>18967.330000000002</v>
          </cell>
          <cell r="E35">
            <v>11907.147999999999</v>
          </cell>
          <cell r="F35">
            <v>10107.447</v>
          </cell>
          <cell r="G35">
            <v>0</v>
          </cell>
          <cell r="H35">
            <v>1</v>
          </cell>
          <cell r="I35">
            <v>60</v>
          </cell>
          <cell r="J35">
            <v>11801.892</v>
          </cell>
          <cell r="K35">
            <v>105.2559999999994</v>
          </cell>
          <cell r="L35">
            <v>3100</v>
          </cell>
          <cell r="M35">
            <v>4100</v>
          </cell>
          <cell r="N35">
            <v>3100</v>
          </cell>
          <cell r="V35">
            <v>1640.0843999999997</v>
          </cell>
          <cell r="X35">
            <v>12.442924888499643</v>
          </cell>
          <cell r="Y35">
            <v>6.1627602823366905</v>
          </cell>
          <cell r="AB35">
            <v>3706.7260000000001</v>
          </cell>
          <cell r="AC35">
            <v>0</v>
          </cell>
          <cell r="AD35">
            <v>2257.4394000000002</v>
          </cell>
          <cell r="AE35">
            <v>3813.4080000000004</v>
          </cell>
          <cell r="AF35">
            <v>2455.8145</v>
          </cell>
          <cell r="AG35">
            <v>1474.5429999999999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74.856999999999999</v>
          </cell>
          <cell r="D36">
            <v>433.471</v>
          </cell>
          <cell r="E36">
            <v>302.02600000000001</v>
          </cell>
          <cell r="F36">
            <v>192.86099999999999</v>
          </cell>
          <cell r="G36" t="str">
            <v>н</v>
          </cell>
          <cell r="H36">
            <v>1</v>
          </cell>
          <cell r="I36">
            <v>55</v>
          </cell>
          <cell r="J36">
            <v>310.40899999999999</v>
          </cell>
          <cell r="K36">
            <v>-8.3829999999999814</v>
          </cell>
          <cell r="L36">
            <v>80</v>
          </cell>
          <cell r="M36">
            <v>50</v>
          </cell>
          <cell r="N36">
            <v>90</v>
          </cell>
          <cell r="V36">
            <v>34.595199999999998</v>
          </cell>
          <cell r="X36">
            <v>11.934054435297382</v>
          </cell>
          <cell r="Y36">
            <v>5.5747907224123576</v>
          </cell>
          <cell r="AB36">
            <v>129.05000000000001</v>
          </cell>
          <cell r="AC36">
            <v>0</v>
          </cell>
          <cell r="AD36">
            <v>29.1572</v>
          </cell>
          <cell r="AE36">
            <v>50.059599999999996</v>
          </cell>
          <cell r="AF36">
            <v>57.064250000000001</v>
          </cell>
          <cell r="AG36">
            <v>12.116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111.004</v>
          </cell>
          <cell r="D37">
            <v>2.6859999999999999</v>
          </cell>
          <cell r="E37">
            <v>46.953000000000003</v>
          </cell>
          <cell r="F37">
            <v>64.051000000000002</v>
          </cell>
          <cell r="G37">
            <v>0</v>
          </cell>
          <cell r="H37">
            <v>1</v>
          </cell>
          <cell r="I37">
            <v>50</v>
          </cell>
          <cell r="J37">
            <v>47.503</v>
          </cell>
          <cell r="K37">
            <v>-0.54999999999999716</v>
          </cell>
          <cell r="L37">
            <v>0</v>
          </cell>
          <cell r="M37">
            <v>10</v>
          </cell>
          <cell r="N37">
            <v>20</v>
          </cell>
          <cell r="V37">
            <v>9.3906000000000009</v>
          </cell>
          <cell r="X37">
            <v>10.015440972887781</v>
          </cell>
          <cell r="Y37">
            <v>6.8207569271399056</v>
          </cell>
          <cell r="AB37">
            <v>0</v>
          </cell>
          <cell r="AC37">
            <v>0</v>
          </cell>
          <cell r="AD37">
            <v>13.095400000000001</v>
          </cell>
          <cell r="AE37">
            <v>12.8886</v>
          </cell>
          <cell r="AF37">
            <v>12.198499999999999</v>
          </cell>
          <cell r="AG37">
            <v>7.96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304.60700000000003</v>
          </cell>
          <cell r="D38">
            <v>808.02700000000004</v>
          </cell>
          <cell r="E38">
            <v>769.36800000000005</v>
          </cell>
          <cell r="F38">
            <v>306.41000000000003</v>
          </cell>
          <cell r="G38">
            <v>0</v>
          </cell>
          <cell r="H38">
            <v>1</v>
          </cell>
          <cell r="I38">
            <v>50</v>
          </cell>
          <cell r="J38">
            <v>769.78599999999994</v>
          </cell>
          <cell r="K38">
            <v>-0.41799999999989268</v>
          </cell>
          <cell r="L38">
            <v>150</v>
          </cell>
          <cell r="M38">
            <v>220</v>
          </cell>
          <cell r="N38">
            <v>200</v>
          </cell>
          <cell r="V38">
            <v>111.96760000000002</v>
          </cell>
          <cell r="W38">
            <v>200</v>
          </cell>
          <cell r="X38">
            <v>9.6135846441291939</v>
          </cell>
          <cell r="Y38">
            <v>2.7365952293342</v>
          </cell>
          <cell r="AB38">
            <v>209.53</v>
          </cell>
          <cell r="AC38">
            <v>0</v>
          </cell>
          <cell r="AD38">
            <v>107.87139999999999</v>
          </cell>
          <cell r="AE38">
            <v>162.18059999999997</v>
          </cell>
          <cell r="AF38">
            <v>121.68125000000001</v>
          </cell>
          <cell r="AG38">
            <v>96.28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2094.277</v>
          </cell>
          <cell r="D39">
            <v>7216.8230000000003</v>
          </cell>
          <cell r="E39">
            <v>4634.9229999999998</v>
          </cell>
          <cell r="F39">
            <v>4570.4250000000002</v>
          </cell>
          <cell r="G39">
            <v>0</v>
          </cell>
          <cell r="H39">
            <v>1</v>
          </cell>
          <cell r="I39">
            <v>60</v>
          </cell>
          <cell r="J39">
            <v>4628.5690000000004</v>
          </cell>
          <cell r="K39">
            <v>6.3539999999993597</v>
          </cell>
          <cell r="L39">
            <v>0</v>
          </cell>
          <cell r="M39">
            <v>1200</v>
          </cell>
          <cell r="N39">
            <v>700</v>
          </cell>
          <cell r="V39">
            <v>553.12860000000001</v>
          </cell>
          <cell r="X39">
            <v>11.697867367552501</v>
          </cell>
          <cell r="Y39">
            <v>8.2628614756134464</v>
          </cell>
          <cell r="AB39">
            <v>1869.28</v>
          </cell>
          <cell r="AC39">
            <v>0</v>
          </cell>
          <cell r="AD39">
            <v>699.81560000000013</v>
          </cell>
          <cell r="AE39">
            <v>1077.1206</v>
          </cell>
          <cell r="AF39">
            <v>731.69399999999996</v>
          </cell>
          <cell r="AG39">
            <v>491.41899999999998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2990.1509999999998</v>
          </cell>
          <cell r="D40">
            <v>4236.5050000000001</v>
          </cell>
          <cell r="E40">
            <v>3779.0169999999998</v>
          </cell>
          <cell r="F40">
            <v>3365.6239999999998</v>
          </cell>
          <cell r="G40">
            <v>0</v>
          </cell>
          <cell r="H40">
            <v>1</v>
          </cell>
          <cell r="I40">
            <v>60</v>
          </cell>
          <cell r="J40">
            <v>3771.6790000000001</v>
          </cell>
          <cell r="K40">
            <v>7.3379999999997381</v>
          </cell>
          <cell r="L40">
            <v>0</v>
          </cell>
          <cell r="M40">
            <v>1300</v>
          </cell>
          <cell r="N40">
            <v>600</v>
          </cell>
          <cell r="V40">
            <v>573.56939999999997</v>
          </cell>
          <cell r="W40">
            <v>500</v>
          </cell>
          <cell r="X40">
            <v>10.052182002735851</v>
          </cell>
          <cell r="Y40">
            <v>5.867858362039537</v>
          </cell>
          <cell r="AB40">
            <v>911.17</v>
          </cell>
          <cell r="AC40">
            <v>0</v>
          </cell>
          <cell r="AD40">
            <v>916.65879999999993</v>
          </cell>
          <cell r="AE40">
            <v>1021.0134</v>
          </cell>
          <cell r="AF40">
            <v>643.7355</v>
          </cell>
          <cell r="AG40">
            <v>641.90899999999999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346.065</v>
          </cell>
          <cell r="D41">
            <v>309.738</v>
          </cell>
          <cell r="E41">
            <v>314.916</v>
          </cell>
          <cell r="F41">
            <v>332.089</v>
          </cell>
          <cell r="G41">
            <v>0</v>
          </cell>
          <cell r="H41">
            <v>1</v>
          </cell>
          <cell r="I41">
            <v>60</v>
          </cell>
          <cell r="J41">
            <v>306.41000000000003</v>
          </cell>
          <cell r="K41">
            <v>8.5059999999999718</v>
          </cell>
          <cell r="L41">
            <v>0</v>
          </cell>
          <cell r="M41">
            <v>0</v>
          </cell>
          <cell r="N41">
            <v>0</v>
          </cell>
          <cell r="V41">
            <v>48.167200000000001</v>
          </cell>
          <cell r="W41">
            <v>100</v>
          </cell>
          <cell r="X41">
            <v>8.9706065538374666</v>
          </cell>
          <cell r="Y41">
            <v>6.8945049743393847</v>
          </cell>
          <cell r="AB41">
            <v>74.08</v>
          </cell>
          <cell r="AC41">
            <v>0</v>
          </cell>
          <cell r="AD41">
            <v>54.974600000000009</v>
          </cell>
          <cell r="AE41">
            <v>74.736999999999995</v>
          </cell>
          <cell r="AF41">
            <v>41.075749999999999</v>
          </cell>
          <cell r="AG41">
            <v>48.427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220.958</v>
          </cell>
          <cell r="D42">
            <v>387.03800000000001</v>
          </cell>
          <cell r="E42">
            <v>427.541</v>
          </cell>
          <cell r="F42">
            <v>177.84</v>
          </cell>
          <cell r="G42">
            <v>0</v>
          </cell>
          <cell r="H42">
            <v>1</v>
          </cell>
          <cell r="I42">
            <v>60</v>
          </cell>
          <cell r="J42">
            <v>410.15800000000002</v>
          </cell>
          <cell r="K42">
            <v>17.382999999999981</v>
          </cell>
          <cell r="L42">
            <v>50</v>
          </cell>
          <cell r="M42">
            <v>50</v>
          </cell>
          <cell r="N42">
            <v>80</v>
          </cell>
          <cell r="V42">
            <v>64.362799999999993</v>
          </cell>
          <cell r="W42">
            <v>160</v>
          </cell>
          <cell r="X42">
            <v>8.0456412710447669</v>
          </cell>
          <cell r="Y42">
            <v>2.7630867519747437</v>
          </cell>
          <cell r="AB42">
            <v>105.727</v>
          </cell>
          <cell r="AC42">
            <v>0</v>
          </cell>
          <cell r="AD42">
            <v>60.482800000000019</v>
          </cell>
          <cell r="AE42">
            <v>95.646999999999991</v>
          </cell>
          <cell r="AF42">
            <v>57.797249999999998</v>
          </cell>
          <cell r="AG42">
            <v>62.35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41.826999999999998</v>
          </cell>
          <cell r="D43">
            <v>0.34799999999999998</v>
          </cell>
          <cell r="E43">
            <v>20.234000000000002</v>
          </cell>
          <cell r="F43">
            <v>21.593</v>
          </cell>
          <cell r="G43">
            <v>0</v>
          </cell>
          <cell r="H43">
            <v>1</v>
          </cell>
          <cell r="I43">
            <v>180</v>
          </cell>
          <cell r="J43">
            <v>21.516999999999999</v>
          </cell>
          <cell r="K43">
            <v>-1.2829999999999977</v>
          </cell>
          <cell r="L43">
            <v>0</v>
          </cell>
          <cell r="M43">
            <v>0</v>
          </cell>
          <cell r="N43">
            <v>0</v>
          </cell>
          <cell r="V43">
            <v>4.0468000000000002</v>
          </cell>
          <cell r="W43">
            <v>30</v>
          </cell>
          <cell r="X43">
            <v>12.74908569734111</v>
          </cell>
          <cell r="Y43">
            <v>5.3358208955223878</v>
          </cell>
          <cell r="AB43">
            <v>0</v>
          </cell>
          <cell r="AC43">
            <v>0</v>
          </cell>
          <cell r="AD43">
            <v>12.548399999999999</v>
          </cell>
          <cell r="AE43">
            <v>22.935400000000001</v>
          </cell>
          <cell r="AF43">
            <v>4.0780000000000003</v>
          </cell>
          <cell r="AG43">
            <v>3.5910000000000002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262.07</v>
          </cell>
          <cell r="D44">
            <v>660.928</v>
          </cell>
          <cell r="E44">
            <v>582.93700000000001</v>
          </cell>
          <cell r="F44">
            <v>328.63799999999998</v>
          </cell>
          <cell r="G44">
            <v>0</v>
          </cell>
          <cell r="H44">
            <v>1</v>
          </cell>
          <cell r="I44">
            <v>60</v>
          </cell>
          <cell r="J44">
            <v>558.70000000000005</v>
          </cell>
          <cell r="K44">
            <v>24.236999999999966</v>
          </cell>
          <cell r="L44">
            <v>150</v>
          </cell>
          <cell r="M44">
            <v>120</v>
          </cell>
          <cell r="N44">
            <v>200</v>
          </cell>
          <cell r="V44">
            <v>100.69840000000001</v>
          </cell>
          <cell r="W44">
            <v>150</v>
          </cell>
          <cell r="X44">
            <v>9.4205866230247928</v>
          </cell>
          <cell r="Y44">
            <v>3.2635871076402401</v>
          </cell>
          <cell r="AB44">
            <v>79.444999999999993</v>
          </cell>
          <cell r="AC44">
            <v>0</v>
          </cell>
          <cell r="AD44">
            <v>106.91960000000002</v>
          </cell>
          <cell r="AE44">
            <v>148.90039999999999</v>
          </cell>
          <cell r="AF44">
            <v>106.90175000000001</v>
          </cell>
          <cell r="AG44">
            <v>111.95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82.905000000000001</v>
          </cell>
          <cell r="D45">
            <v>160.96100000000001</v>
          </cell>
          <cell r="E45">
            <v>135.70599999999999</v>
          </cell>
          <cell r="F45">
            <v>104.652</v>
          </cell>
          <cell r="G45" t="str">
            <v>н</v>
          </cell>
          <cell r="H45">
            <v>1</v>
          </cell>
          <cell r="I45">
            <v>35</v>
          </cell>
          <cell r="J45">
            <v>133.20400000000001</v>
          </cell>
          <cell r="K45">
            <v>2.5019999999999811</v>
          </cell>
          <cell r="L45">
            <v>0</v>
          </cell>
          <cell r="M45">
            <v>0</v>
          </cell>
          <cell r="N45">
            <v>0</v>
          </cell>
          <cell r="V45">
            <v>10.320999999999998</v>
          </cell>
          <cell r="X45">
            <v>10.139715143881409</v>
          </cell>
          <cell r="Y45">
            <v>10.139715143881409</v>
          </cell>
          <cell r="AB45">
            <v>84.100999999999999</v>
          </cell>
          <cell r="AC45">
            <v>0</v>
          </cell>
          <cell r="AD45">
            <v>11.981200000000001</v>
          </cell>
          <cell r="AE45">
            <v>21.675600000000003</v>
          </cell>
          <cell r="AF45">
            <v>12.567</v>
          </cell>
          <cell r="AG45">
            <v>4.21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153.221</v>
          </cell>
          <cell r="D46">
            <v>87.88</v>
          </cell>
          <cell r="E46">
            <v>175.39400000000001</v>
          </cell>
          <cell r="F46">
            <v>60.244</v>
          </cell>
          <cell r="G46">
            <v>0</v>
          </cell>
          <cell r="H46">
            <v>1</v>
          </cell>
          <cell r="I46">
            <v>30</v>
          </cell>
          <cell r="J46">
            <v>177.196</v>
          </cell>
          <cell r="K46">
            <v>-1.8019999999999925</v>
          </cell>
          <cell r="L46">
            <v>0</v>
          </cell>
          <cell r="M46">
            <v>0</v>
          </cell>
          <cell r="N46">
            <v>0</v>
          </cell>
          <cell r="V46">
            <v>23.57</v>
          </cell>
          <cell r="W46">
            <v>80</v>
          </cell>
          <cell r="X46">
            <v>5.9501060670343655</v>
          </cell>
          <cell r="Y46">
            <v>2.5559609673313535</v>
          </cell>
          <cell r="AB46">
            <v>57.543999999999997</v>
          </cell>
          <cell r="AC46">
            <v>0</v>
          </cell>
          <cell r="AD46">
            <v>24.360600000000002</v>
          </cell>
          <cell r="AE46">
            <v>20.205000000000002</v>
          </cell>
          <cell r="AF46">
            <v>13.857250000000001</v>
          </cell>
          <cell r="AG46">
            <v>45.07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164.73400000000001</v>
          </cell>
          <cell r="D47">
            <v>84.284000000000006</v>
          </cell>
          <cell r="E47">
            <v>173.459</v>
          </cell>
          <cell r="F47">
            <v>70.436999999999998</v>
          </cell>
          <cell r="G47" t="str">
            <v>н</v>
          </cell>
          <cell r="H47">
            <v>1</v>
          </cell>
          <cell r="I47">
            <v>30</v>
          </cell>
          <cell r="J47">
            <v>181.965</v>
          </cell>
          <cell r="K47">
            <v>-8.5060000000000002</v>
          </cell>
          <cell r="L47">
            <v>0</v>
          </cell>
          <cell r="M47">
            <v>0</v>
          </cell>
          <cell r="N47">
            <v>20</v>
          </cell>
          <cell r="V47">
            <v>23.571400000000001</v>
          </cell>
          <cell r="W47">
            <v>80</v>
          </cell>
          <cell r="X47">
            <v>7.2306693705083278</v>
          </cell>
          <cell r="Y47">
            <v>2.9882399857454369</v>
          </cell>
          <cell r="AB47">
            <v>55.601999999999997</v>
          </cell>
          <cell r="AC47">
            <v>0</v>
          </cell>
          <cell r="AD47">
            <v>30.433200000000006</v>
          </cell>
          <cell r="AE47">
            <v>28.500599999999999</v>
          </cell>
          <cell r="AF47">
            <v>20.455749999999998</v>
          </cell>
          <cell r="AG47">
            <v>39.433999999999997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549.77499999999998</v>
          </cell>
          <cell r="D48">
            <v>775.73699999999997</v>
          </cell>
          <cell r="E48">
            <v>1057.521</v>
          </cell>
          <cell r="F48">
            <v>235.084</v>
          </cell>
          <cell r="G48">
            <v>0</v>
          </cell>
          <cell r="H48">
            <v>1</v>
          </cell>
          <cell r="I48">
            <v>30</v>
          </cell>
          <cell r="J48">
            <v>1048.6469999999999</v>
          </cell>
          <cell r="K48">
            <v>8.8740000000000236</v>
          </cell>
          <cell r="L48">
            <v>200</v>
          </cell>
          <cell r="M48">
            <v>220</v>
          </cell>
          <cell r="N48">
            <v>260</v>
          </cell>
          <cell r="V48">
            <v>170.03059999999999</v>
          </cell>
          <cell r="W48">
            <v>400</v>
          </cell>
          <cell r="X48">
            <v>7.7343960440061972</v>
          </cell>
          <cell r="Y48">
            <v>1.3825981911491227</v>
          </cell>
          <cell r="AB48">
            <v>207.36799999999999</v>
          </cell>
          <cell r="AC48">
            <v>0</v>
          </cell>
          <cell r="AD48">
            <v>216.54859999999999</v>
          </cell>
          <cell r="AE48">
            <v>204.15799999999999</v>
          </cell>
          <cell r="AF48">
            <v>169.24199999999999</v>
          </cell>
          <cell r="AG48">
            <v>193.49799999999999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52.08</v>
          </cell>
          <cell r="D49">
            <v>78.658000000000001</v>
          </cell>
          <cell r="E49">
            <v>62.838000000000001</v>
          </cell>
          <cell r="F49">
            <v>67.900000000000006</v>
          </cell>
          <cell r="G49">
            <v>0</v>
          </cell>
          <cell r="H49">
            <v>1</v>
          </cell>
          <cell r="I49">
            <v>40</v>
          </cell>
          <cell r="J49">
            <v>63.6</v>
          </cell>
          <cell r="K49">
            <v>-0.76200000000000045</v>
          </cell>
          <cell r="L49">
            <v>0</v>
          </cell>
          <cell r="M49">
            <v>0</v>
          </cell>
          <cell r="N49">
            <v>20</v>
          </cell>
          <cell r="V49">
            <v>12.567600000000001</v>
          </cell>
          <cell r="W49">
            <v>20</v>
          </cell>
          <cell r="X49">
            <v>8.5855692415417426</v>
          </cell>
          <cell r="Y49">
            <v>5.4027817562621347</v>
          </cell>
          <cell r="AB49">
            <v>0</v>
          </cell>
          <cell r="AC49">
            <v>0</v>
          </cell>
          <cell r="AD49">
            <v>11.974399999999999</v>
          </cell>
          <cell r="AE49">
            <v>16.038399999999999</v>
          </cell>
          <cell r="AF49">
            <v>12.886749999999999</v>
          </cell>
          <cell r="AG49">
            <v>17.47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265.36599999999999</v>
          </cell>
          <cell r="D50">
            <v>86.28</v>
          </cell>
          <cell r="E50">
            <v>223.505</v>
          </cell>
          <cell r="F50">
            <v>125.491</v>
          </cell>
          <cell r="G50" t="str">
            <v>н</v>
          </cell>
          <cell r="H50">
            <v>1</v>
          </cell>
          <cell r="I50">
            <v>35</v>
          </cell>
          <cell r="J50">
            <v>220.13200000000001</v>
          </cell>
          <cell r="K50">
            <v>3.3729999999999905</v>
          </cell>
          <cell r="L50">
            <v>0</v>
          </cell>
          <cell r="M50">
            <v>0</v>
          </cell>
          <cell r="N50">
            <v>0</v>
          </cell>
          <cell r="V50">
            <v>27.975000000000001</v>
          </cell>
          <cell r="W50">
            <v>100</v>
          </cell>
          <cell r="X50">
            <v>8.060446827524574</v>
          </cell>
          <cell r="Y50">
            <v>4.4858266309204646</v>
          </cell>
          <cell r="AB50">
            <v>83.63</v>
          </cell>
          <cell r="AC50">
            <v>0</v>
          </cell>
          <cell r="AD50">
            <v>24.697600000000001</v>
          </cell>
          <cell r="AE50">
            <v>24.024399999999996</v>
          </cell>
          <cell r="AF50">
            <v>16.454999999999998</v>
          </cell>
          <cell r="AG50">
            <v>59.966000000000001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165.50299999999999</v>
          </cell>
          <cell r="D51">
            <v>61.7</v>
          </cell>
          <cell r="E51">
            <v>125.85899999999999</v>
          </cell>
          <cell r="F51">
            <v>94.777000000000001</v>
          </cell>
          <cell r="G51">
            <v>0</v>
          </cell>
          <cell r="H51">
            <v>1</v>
          </cell>
          <cell r="I51">
            <v>30</v>
          </cell>
          <cell r="J51">
            <v>132.96</v>
          </cell>
          <cell r="K51">
            <v>-7.1010000000000133</v>
          </cell>
          <cell r="L51">
            <v>0</v>
          </cell>
          <cell r="M51">
            <v>0</v>
          </cell>
          <cell r="N51">
            <v>10</v>
          </cell>
          <cell r="V51">
            <v>19.000999999999998</v>
          </cell>
          <cell r="W51">
            <v>40</v>
          </cell>
          <cell r="X51">
            <v>7.6194410820483132</v>
          </cell>
          <cell r="Y51">
            <v>4.9880006315457086</v>
          </cell>
          <cell r="AB51">
            <v>30.853999999999999</v>
          </cell>
          <cell r="AC51">
            <v>0</v>
          </cell>
          <cell r="AD51">
            <v>27.761000000000003</v>
          </cell>
          <cell r="AE51">
            <v>20.249400000000001</v>
          </cell>
          <cell r="AF51">
            <v>16.671250000000001</v>
          </cell>
          <cell r="AG51">
            <v>18.245000000000001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179.47800000000001</v>
          </cell>
          <cell r="D52">
            <v>651.84500000000003</v>
          </cell>
          <cell r="E52">
            <v>442.38299999999998</v>
          </cell>
          <cell r="F52">
            <v>374.05900000000003</v>
          </cell>
          <cell r="G52" t="str">
            <v>н</v>
          </cell>
          <cell r="H52">
            <v>1</v>
          </cell>
          <cell r="I52">
            <v>45</v>
          </cell>
          <cell r="J52">
            <v>447.37</v>
          </cell>
          <cell r="K52">
            <v>-4.9870000000000232</v>
          </cell>
          <cell r="L52">
            <v>0</v>
          </cell>
          <cell r="M52">
            <v>0</v>
          </cell>
          <cell r="N52">
            <v>60</v>
          </cell>
          <cell r="V52">
            <v>62.702800000000003</v>
          </cell>
          <cell r="W52">
            <v>130</v>
          </cell>
          <cell r="X52">
            <v>8.995754575553244</v>
          </cell>
          <cell r="Y52">
            <v>5.9655868637445222</v>
          </cell>
          <cell r="AB52">
            <v>128.869</v>
          </cell>
          <cell r="AC52">
            <v>0</v>
          </cell>
          <cell r="AD52">
            <v>72.455799999999996</v>
          </cell>
          <cell r="AE52">
            <v>118.73519999999999</v>
          </cell>
          <cell r="AF52">
            <v>65.999499999999998</v>
          </cell>
          <cell r="AG52">
            <v>82.340999999999994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170.45500000000001</v>
          </cell>
          <cell r="D53">
            <v>570.04600000000005</v>
          </cell>
          <cell r="E53">
            <v>372.84399999999999</v>
          </cell>
          <cell r="F53">
            <v>358.45800000000003</v>
          </cell>
          <cell r="G53" t="str">
            <v>н</v>
          </cell>
          <cell r="H53">
            <v>1</v>
          </cell>
          <cell r="I53">
            <v>45</v>
          </cell>
          <cell r="J53">
            <v>378.84300000000002</v>
          </cell>
          <cell r="K53">
            <v>-5.9990000000000236</v>
          </cell>
          <cell r="L53">
            <v>50</v>
          </cell>
          <cell r="M53">
            <v>0</v>
          </cell>
          <cell r="N53">
            <v>130</v>
          </cell>
          <cell r="V53">
            <v>47.8264</v>
          </cell>
          <cell r="X53">
            <v>11.25859358011475</v>
          </cell>
          <cell r="Y53">
            <v>7.4949818510278847</v>
          </cell>
          <cell r="AB53">
            <v>133.71199999999999</v>
          </cell>
          <cell r="AC53">
            <v>0</v>
          </cell>
          <cell r="AD53">
            <v>68.092200000000005</v>
          </cell>
          <cell r="AE53">
            <v>108.92819999999999</v>
          </cell>
          <cell r="AF53">
            <v>72.212000000000003</v>
          </cell>
          <cell r="AG53">
            <v>54.548000000000002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202.70699999999999</v>
          </cell>
          <cell r="D54">
            <v>476.57900000000001</v>
          </cell>
          <cell r="E54">
            <v>326.64699999999999</v>
          </cell>
          <cell r="F54">
            <v>343.37400000000002</v>
          </cell>
          <cell r="G54" t="str">
            <v>н</v>
          </cell>
          <cell r="H54">
            <v>1</v>
          </cell>
          <cell r="I54">
            <v>45</v>
          </cell>
          <cell r="J54">
            <v>327.98099999999999</v>
          </cell>
          <cell r="K54">
            <v>-1.3340000000000032</v>
          </cell>
          <cell r="L54">
            <v>80</v>
          </cell>
          <cell r="M54">
            <v>0</v>
          </cell>
          <cell r="N54">
            <v>150</v>
          </cell>
          <cell r="V54">
            <v>47.288400000000003</v>
          </cell>
          <cell r="X54">
            <v>12.125045465695603</v>
          </cell>
          <cell r="Y54">
            <v>7.2612733778262744</v>
          </cell>
          <cell r="AB54">
            <v>90.204999999999998</v>
          </cell>
          <cell r="AC54">
            <v>0</v>
          </cell>
          <cell r="AD54">
            <v>56.030199999999994</v>
          </cell>
          <cell r="AE54">
            <v>97.145400000000009</v>
          </cell>
          <cell r="AF54">
            <v>76.331249999999997</v>
          </cell>
          <cell r="AG54">
            <v>49.441000000000003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1098</v>
          </cell>
          <cell r="D55">
            <v>3003</v>
          </cell>
          <cell r="E55">
            <v>2180</v>
          </cell>
          <cell r="F55">
            <v>1818</v>
          </cell>
          <cell r="G55" t="str">
            <v>акк</v>
          </cell>
          <cell r="H55">
            <v>0.35</v>
          </cell>
          <cell r="I55">
            <v>40</v>
          </cell>
          <cell r="J55">
            <v>1867</v>
          </cell>
          <cell r="K55">
            <v>313</v>
          </cell>
          <cell r="L55">
            <v>300</v>
          </cell>
          <cell r="M55">
            <v>0</v>
          </cell>
          <cell r="N55">
            <v>700</v>
          </cell>
          <cell r="V55">
            <v>343.6</v>
          </cell>
          <cell r="W55">
            <v>300</v>
          </cell>
          <cell r="X55">
            <v>9.0745052386495928</v>
          </cell>
          <cell r="Y55">
            <v>5.2910360884749705</v>
          </cell>
          <cell r="AB55">
            <v>462</v>
          </cell>
          <cell r="AC55">
            <v>0</v>
          </cell>
          <cell r="AD55">
            <v>435.6</v>
          </cell>
          <cell r="AE55">
            <v>706.2</v>
          </cell>
          <cell r="AF55">
            <v>446.25</v>
          </cell>
          <cell r="AG55">
            <v>353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2243</v>
          </cell>
          <cell r="D56">
            <v>5921</v>
          </cell>
          <cell r="E56">
            <v>3356</v>
          </cell>
          <cell r="F56">
            <v>1689</v>
          </cell>
          <cell r="G56" t="str">
            <v>акк</v>
          </cell>
          <cell r="H56">
            <v>0.4</v>
          </cell>
          <cell r="I56">
            <v>40</v>
          </cell>
          <cell r="J56">
            <v>2595</v>
          </cell>
          <cell r="K56">
            <v>761</v>
          </cell>
          <cell r="L56">
            <v>200</v>
          </cell>
          <cell r="M56">
            <v>0</v>
          </cell>
          <cell r="N56">
            <v>1100</v>
          </cell>
          <cell r="V56">
            <v>593.20000000000005</v>
          </cell>
          <cell r="W56">
            <v>1400</v>
          </cell>
          <cell r="X56">
            <v>7.3988536749831413</v>
          </cell>
          <cell r="Y56">
            <v>2.8472690492245447</v>
          </cell>
          <cell r="AB56">
            <v>390</v>
          </cell>
          <cell r="AC56">
            <v>0</v>
          </cell>
          <cell r="AD56">
            <v>933</v>
          </cell>
          <cell r="AE56">
            <v>1038.4000000000001</v>
          </cell>
          <cell r="AF56">
            <v>568</v>
          </cell>
          <cell r="AG56">
            <v>657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605</v>
          </cell>
          <cell r="D57">
            <v>4211</v>
          </cell>
          <cell r="E57">
            <v>3902</v>
          </cell>
          <cell r="F57">
            <v>862</v>
          </cell>
          <cell r="G57">
            <v>0</v>
          </cell>
          <cell r="H57">
            <v>0.45</v>
          </cell>
          <cell r="I57">
            <v>45</v>
          </cell>
          <cell r="J57">
            <v>3915</v>
          </cell>
          <cell r="K57">
            <v>-13</v>
          </cell>
          <cell r="L57">
            <v>1100</v>
          </cell>
          <cell r="M57">
            <v>1200</v>
          </cell>
          <cell r="N57">
            <v>1700</v>
          </cell>
          <cell r="V57">
            <v>688.4</v>
          </cell>
          <cell r="W57">
            <v>800</v>
          </cell>
          <cell r="X57">
            <v>8.2248692620569432</v>
          </cell>
          <cell r="Y57">
            <v>1.2521789657176061</v>
          </cell>
          <cell r="AB57">
            <v>460</v>
          </cell>
          <cell r="AC57">
            <v>0</v>
          </cell>
          <cell r="AD57">
            <v>666.2</v>
          </cell>
          <cell r="AE57">
            <v>1028.5999999999999</v>
          </cell>
          <cell r="AF57">
            <v>815.25</v>
          </cell>
          <cell r="AG57">
            <v>653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689.69799999999998</v>
          </cell>
          <cell r="D58">
            <v>1296.732</v>
          </cell>
          <cell r="E58">
            <v>770</v>
          </cell>
          <cell r="F58">
            <v>536</v>
          </cell>
          <cell r="G58" t="str">
            <v>акк</v>
          </cell>
          <cell r="H58">
            <v>1</v>
          </cell>
          <cell r="I58">
            <v>40</v>
          </cell>
          <cell r="J58">
            <v>418.86</v>
          </cell>
          <cell r="K58">
            <v>351.14</v>
          </cell>
          <cell r="L58">
            <v>0</v>
          </cell>
          <cell r="M58">
            <v>100</v>
          </cell>
          <cell r="N58">
            <v>100</v>
          </cell>
          <cell r="V58">
            <v>143.9504</v>
          </cell>
          <cell r="W58">
            <v>350</v>
          </cell>
          <cell r="X58">
            <v>7.5442652469183829</v>
          </cell>
          <cell r="Y58">
            <v>3.7235047627516145</v>
          </cell>
          <cell r="AB58">
            <v>50.247999999999998</v>
          </cell>
          <cell r="AC58">
            <v>0</v>
          </cell>
          <cell r="AD58">
            <v>173.49939999999998</v>
          </cell>
          <cell r="AE58">
            <v>157.6</v>
          </cell>
          <cell r="AF58">
            <v>130</v>
          </cell>
          <cell r="AG58">
            <v>128.90899999999999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519</v>
          </cell>
          <cell r="D59">
            <v>819</v>
          </cell>
          <cell r="E59">
            <v>386</v>
          </cell>
          <cell r="F59">
            <v>933</v>
          </cell>
          <cell r="G59">
            <v>0</v>
          </cell>
          <cell r="H59">
            <v>0.1</v>
          </cell>
          <cell r="I59">
            <v>730</v>
          </cell>
          <cell r="J59">
            <v>407</v>
          </cell>
          <cell r="K59">
            <v>-21</v>
          </cell>
          <cell r="L59">
            <v>0</v>
          </cell>
          <cell r="M59">
            <v>0</v>
          </cell>
          <cell r="N59">
            <v>0</v>
          </cell>
          <cell r="V59">
            <v>77.2</v>
          </cell>
          <cell r="X59">
            <v>12.085492227979275</v>
          </cell>
          <cell r="Y59">
            <v>12.085492227979275</v>
          </cell>
          <cell r="AB59">
            <v>0</v>
          </cell>
          <cell r="AC59">
            <v>0</v>
          </cell>
          <cell r="AD59">
            <v>64.2</v>
          </cell>
          <cell r="AE59">
            <v>87.2</v>
          </cell>
          <cell r="AF59">
            <v>57.5</v>
          </cell>
          <cell r="AG59">
            <v>119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479</v>
          </cell>
          <cell r="D60">
            <v>1383</v>
          </cell>
          <cell r="E60">
            <v>1288</v>
          </cell>
          <cell r="F60">
            <v>534</v>
          </cell>
          <cell r="G60">
            <v>0</v>
          </cell>
          <cell r="H60">
            <v>0.35</v>
          </cell>
          <cell r="I60">
            <v>40</v>
          </cell>
          <cell r="J60">
            <v>1310</v>
          </cell>
          <cell r="K60">
            <v>-22</v>
          </cell>
          <cell r="L60">
            <v>200</v>
          </cell>
          <cell r="M60">
            <v>200</v>
          </cell>
          <cell r="N60">
            <v>300</v>
          </cell>
          <cell r="V60">
            <v>198.8</v>
          </cell>
          <cell r="W60">
            <v>500</v>
          </cell>
          <cell r="X60">
            <v>8.7223340040241446</v>
          </cell>
          <cell r="Y60">
            <v>2.686116700201207</v>
          </cell>
          <cell r="AB60">
            <v>294</v>
          </cell>
          <cell r="AC60">
            <v>0</v>
          </cell>
          <cell r="AD60">
            <v>251.4</v>
          </cell>
          <cell r="AE60">
            <v>324.60000000000002</v>
          </cell>
          <cell r="AF60">
            <v>196.75</v>
          </cell>
          <cell r="AG60">
            <v>260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103.37</v>
          </cell>
          <cell r="D61">
            <v>265.14499999999998</v>
          </cell>
          <cell r="E61">
            <v>149.816</v>
          </cell>
          <cell r="F61">
            <v>213.684</v>
          </cell>
          <cell r="G61">
            <v>0</v>
          </cell>
          <cell r="H61">
            <v>1</v>
          </cell>
          <cell r="I61">
            <v>40</v>
          </cell>
          <cell r="J61">
            <v>144.20599999999999</v>
          </cell>
          <cell r="K61">
            <v>5.6100000000000136</v>
          </cell>
          <cell r="L61">
            <v>0</v>
          </cell>
          <cell r="M61">
            <v>0</v>
          </cell>
          <cell r="N61">
            <v>60</v>
          </cell>
          <cell r="V61">
            <v>29.963200000000001</v>
          </cell>
          <cell r="X61">
            <v>9.1340043787045424</v>
          </cell>
          <cell r="Y61">
            <v>7.1315480322528968</v>
          </cell>
          <cell r="AB61">
            <v>0</v>
          </cell>
          <cell r="AC61">
            <v>0</v>
          </cell>
          <cell r="AD61">
            <v>56.377200000000002</v>
          </cell>
          <cell r="AE61">
            <v>61.043199999999999</v>
          </cell>
          <cell r="AF61">
            <v>38.610999999999997</v>
          </cell>
          <cell r="AG61">
            <v>32.463000000000001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1619</v>
          </cell>
          <cell r="D62">
            <v>1856</v>
          </cell>
          <cell r="E62">
            <v>2555</v>
          </cell>
          <cell r="F62">
            <v>854</v>
          </cell>
          <cell r="G62">
            <v>0</v>
          </cell>
          <cell r="H62">
            <v>0.4</v>
          </cell>
          <cell r="I62">
            <v>35</v>
          </cell>
          <cell r="J62">
            <v>2582</v>
          </cell>
          <cell r="K62">
            <v>-27</v>
          </cell>
          <cell r="L62">
            <v>0</v>
          </cell>
          <cell r="M62">
            <v>400</v>
          </cell>
          <cell r="N62">
            <v>900</v>
          </cell>
          <cell r="V62">
            <v>454.6</v>
          </cell>
          <cell r="W62">
            <v>1500</v>
          </cell>
          <cell r="X62">
            <v>8.03783545974483</v>
          </cell>
          <cell r="Y62">
            <v>1.8785745710514736</v>
          </cell>
          <cell r="AB62">
            <v>282</v>
          </cell>
          <cell r="AC62">
            <v>0</v>
          </cell>
          <cell r="AD62">
            <v>696.2</v>
          </cell>
          <cell r="AE62">
            <v>638.20000000000005</v>
          </cell>
          <cell r="AF62">
            <v>391.75</v>
          </cell>
          <cell r="AG62">
            <v>682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1580</v>
          </cell>
          <cell r="D63">
            <v>2677</v>
          </cell>
          <cell r="E63">
            <v>3172</v>
          </cell>
          <cell r="F63">
            <v>999</v>
          </cell>
          <cell r="G63">
            <v>0</v>
          </cell>
          <cell r="H63">
            <v>0.4</v>
          </cell>
          <cell r="I63">
            <v>40</v>
          </cell>
          <cell r="J63">
            <v>3216</v>
          </cell>
          <cell r="K63">
            <v>-44</v>
          </cell>
          <cell r="L63">
            <v>300</v>
          </cell>
          <cell r="M63">
            <v>400</v>
          </cell>
          <cell r="N63">
            <v>1100</v>
          </cell>
          <cell r="V63">
            <v>557.6</v>
          </cell>
          <cell r="W63">
            <v>1700</v>
          </cell>
          <cell r="X63">
            <v>8.0685078909612624</v>
          </cell>
          <cell r="Y63">
            <v>1.7916068866571018</v>
          </cell>
          <cell r="AB63">
            <v>384</v>
          </cell>
          <cell r="AC63">
            <v>0</v>
          </cell>
          <cell r="AD63">
            <v>789</v>
          </cell>
          <cell r="AE63">
            <v>809.8</v>
          </cell>
          <cell r="AF63">
            <v>487</v>
          </cell>
          <cell r="AG63">
            <v>839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11.102</v>
          </cell>
          <cell r="D64">
            <v>102.566</v>
          </cell>
          <cell r="E64">
            <v>37.655000000000001</v>
          </cell>
          <cell r="F64">
            <v>72.438000000000002</v>
          </cell>
          <cell r="G64">
            <v>0</v>
          </cell>
          <cell r="H64">
            <v>1</v>
          </cell>
          <cell r="I64">
            <v>40</v>
          </cell>
          <cell r="J64">
            <v>40.412999999999997</v>
          </cell>
          <cell r="K64">
            <v>-2.7579999999999956</v>
          </cell>
          <cell r="L64">
            <v>0</v>
          </cell>
          <cell r="M64">
            <v>0</v>
          </cell>
          <cell r="N64">
            <v>0</v>
          </cell>
          <cell r="V64">
            <v>7.5310000000000006</v>
          </cell>
          <cell r="X64">
            <v>9.6186429425043158</v>
          </cell>
          <cell r="Y64">
            <v>9.6186429425043158</v>
          </cell>
          <cell r="AB64">
            <v>0</v>
          </cell>
          <cell r="AC64">
            <v>0</v>
          </cell>
          <cell r="AD64">
            <v>8.9049999999999976</v>
          </cell>
          <cell r="AE64">
            <v>18.328800000000001</v>
          </cell>
          <cell r="AF64">
            <v>9.3337500000000002</v>
          </cell>
          <cell r="AG64">
            <v>7.9089999999999998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119.81</v>
          </cell>
          <cell r="D65">
            <v>691.95100000000002</v>
          </cell>
          <cell r="E65">
            <v>254</v>
          </cell>
          <cell r="F65">
            <v>300</v>
          </cell>
          <cell r="G65" t="str">
            <v>акк</v>
          </cell>
          <cell r="H65">
            <v>1</v>
          </cell>
          <cell r="I65">
            <v>40</v>
          </cell>
          <cell r="J65">
            <v>103.816</v>
          </cell>
          <cell r="K65">
            <v>150.184</v>
          </cell>
          <cell r="L65">
            <v>60</v>
          </cell>
          <cell r="M65">
            <v>60</v>
          </cell>
          <cell r="N65">
            <v>60</v>
          </cell>
          <cell r="V65">
            <v>50.8</v>
          </cell>
          <cell r="X65">
            <v>9.4488188976377963</v>
          </cell>
          <cell r="Y65">
            <v>5.9055118110236222</v>
          </cell>
          <cell r="AB65">
            <v>0</v>
          </cell>
          <cell r="AC65">
            <v>0</v>
          </cell>
          <cell r="AD65">
            <v>73.653199999999998</v>
          </cell>
          <cell r="AE65">
            <v>134.4</v>
          </cell>
          <cell r="AF65">
            <v>66</v>
          </cell>
          <cell r="AG65">
            <v>17.154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454</v>
          </cell>
          <cell r="D66">
            <v>1103</v>
          </cell>
          <cell r="E66">
            <v>1091</v>
          </cell>
          <cell r="F66">
            <v>445</v>
          </cell>
          <cell r="G66">
            <v>0</v>
          </cell>
          <cell r="H66">
            <v>0.35</v>
          </cell>
          <cell r="I66">
            <v>40</v>
          </cell>
          <cell r="J66">
            <v>1110</v>
          </cell>
          <cell r="K66">
            <v>-19</v>
          </cell>
          <cell r="L66">
            <v>150</v>
          </cell>
          <cell r="M66">
            <v>100</v>
          </cell>
          <cell r="N66">
            <v>350</v>
          </cell>
          <cell r="V66">
            <v>161.80000000000001</v>
          </cell>
          <cell r="W66">
            <v>350</v>
          </cell>
          <cell r="X66">
            <v>8.6217552533992574</v>
          </cell>
          <cell r="Y66">
            <v>2.7503090234857845</v>
          </cell>
          <cell r="AB66">
            <v>282</v>
          </cell>
          <cell r="AC66">
            <v>0</v>
          </cell>
          <cell r="AD66">
            <v>190.4</v>
          </cell>
          <cell r="AE66">
            <v>277.8</v>
          </cell>
          <cell r="AF66">
            <v>158</v>
          </cell>
          <cell r="AG66">
            <v>203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1039</v>
          </cell>
          <cell r="D67">
            <v>1460</v>
          </cell>
          <cell r="E67">
            <v>1584</v>
          </cell>
          <cell r="F67">
            <v>875</v>
          </cell>
          <cell r="G67" t="str">
            <v>неакк</v>
          </cell>
          <cell r="H67">
            <v>0.35</v>
          </cell>
          <cell r="I67">
            <v>40</v>
          </cell>
          <cell r="J67">
            <v>1608</v>
          </cell>
          <cell r="K67">
            <v>-24</v>
          </cell>
          <cell r="L67">
            <v>200</v>
          </cell>
          <cell r="M67">
            <v>200</v>
          </cell>
          <cell r="N67">
            <v>550</v>
          </cell>
          <cell r="V67">
            <v>254.4</v>
          </cell>
          <cell r="W67">
            <v>350</v>
          </cell>
          <cell r="X67">
            <v>8.5495283018867916</v>
          </cell>
          <cell r="Y67">
            <v>3.4394654088050314</v>
          </cell>
          <cell r="AB67">
            <v>312</v>
          </cell>
          <cell r="AC67">
            <v>0</v>
          </cell>
          <cell r="AD67">
            <v>315.60000000000002</v>
          </cell>
          <cell r="AE67">
            <v>426.2</v>
          </cell>
          <cell r="AF67">
            <v>267.75</v>
          </cell>
          <cell r="AG67">
            <v>314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529</v>
          </cell>
          <cell r="D68">
            <v>597</v>
          </cell>
          <cell r="E68">
            <v>905</v>
          </cell>
          <cell r="F68">
            <v>189</v>
          </cell>
          <cell r="G68">
            <v>0</v>
          </cell>
          <cell r="H68">
            <v>0.4</v>
          </cell>
          <cell r="I68">
            <v>35</v>
          </cell>
          <cell r="J68">
            <v>924</v>
          </cell>
          <cell r="K68">
            <v>-19</v>
          </cell>
          <cell r="L68">
            <v>0</v>
          </cell>
          <cell r="M68">
            <v>50</v>
          </cell>
          <cell r="N68">
            <v>100</v>
          </cell>
          <cell r="V68">
            <v>145</v>
          </cell>
          <cell r="W68">
            <v>700</v>
          </cell>
          <cell r="X68">
            <v>7.1655172413793107</v>
          </cell>
          <cell r="Y68">
            <v>1.3034482758620689</v>
          </cell>
          <cell r="AB68">
            <v>180</v>
          </cell>
          <cell r="AC68">
            <v>0</v>
          </cell>
          <cell r="AD68">
            <v>164.4</v>
          </cell>
          <cell r="AE68">
            <v>180.8</v>
          </cell>
          <cell r="AF68">
            <v>98.25</v>
          </cell>
          <cell r="AG68">
            <v>220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149.30799999999999</v>
          </cell>
          <cell r="D69">
            <v>1047.617</v>
          </cell>
          <cell r="E69">
            <v>286.70400000000001</v>
          </cell>
          <cell r="F69">
            <v>127.786</v>
          </cell>
          <cell r="G69">
            <v>0</v>
          </cell>
          <cell r="H69">
            <v>1</v>
          </cell>
          <cell r="I69">
            <v>50</v>
          </cell>
          <cell r="J69">
            <v>286.85899999999998</v>
          </cell>
          <cell r="K69">
            <v>-0.15499999999997272</v>
          </cell>
          <cell r="L69">
            <v>0</v>
          </cell>
          <cell r="M69">
            <v>50</v>
          </cell>
          <cell r="N69">
            <v>70</v>
          </cell>
          <cell r="V69">
            <v>37.870800000000003</v>
          </cell>
          <cell r="W69">
            <v>100</v>
          </cell>
          <cell r="X69">
            <v>9.1834870137414573</v>
          </cell>
          <cell r="Y69">
            <v>3.3742619643630447</v>
          </cell>
          <cell r="AB69">
            <v>97.35</v>
          </cell>
          <cell r="AC69">
            <v>0</v>
          </cell>
          <cell r="AD69">
            <v>39.6128</v>
          </cell>
          <cell r="AE69">
            <v>60.189200000000007</v>
          </cell>
          <cell r="AF69">
            <v>37.630249999999997</v>
          </cell>
          <cell r="AG69">
            <v>48.713000000000001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225.45400000000001</v>
          </cell>
          <cell r="D70">
            <v>2277.3319999999999</v>
          </cell>
          <cell r="E70">
            <v>909.2</v>
          </cell>
          <cell r="F70">
            <v>1169.1479999999999</v>
          </cell>
          <cell r="G70" t="str">
            <v>н</v>
          </cell>
          <cell r="H70">
            <v>1</v>
          </cell>
          <cell r="I70">
            <v>50</v>
          </cell>
          <cell r="J70">
            <v>1263.4649999999999</v>
          </cell>
          <cell r="K70">
            <v>-354.26499999999987</v>
          </cell>
          <cell r="L70">
            <v>200</v>
          </cell>
          <cell r="M70">
            <v>250</v>
          </cell>
          <cell r="N70">
            <v>350</v>
          </cell>
          <cell r="V70">
            <v>142.20240000000001</v>
          </cell>
          <cell r="X70">
            <v>13.847501870573209</v>
          </cell>
          <cell r="Y70">
            <v>8.2217177769151562</v>
          </cell>
          <cell r="AB70">
            <v>198.18799999999999</v>
          </cell>
          <cell r="AC70">
            <v>0</v>
          </cell>
          <cell r="AD70">
            <v>198.50200000000001</v>
          </cell>
          <cell r="AE70">
            <v>405.75779999999997</v>
          </cell>
          <cell r="AF70">
            <v>227.89500000000001</v>
          </cell>
          <cell r="AG70">
            <v>270.48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186.751</v>
          </cell>
          <cell r="D71">
            <v>111.512</v>
          </cell>
          <cell r="E71">
            <v>159.40199999999999</v>
          </cell>
          <cell r="F71">
            <v>134.32900000000001</v>
          </cell>
          <cell r="G71">
            <v>0</v>
          </cell>
          <cell r="H71">
            <v>1</v>
          </cell>
          <cell r="I71">
            <v>50</v>
          </cell>
          <cell r="J71">
            <v>158.91300000000001</v>
          </cell>
          <cell r="K71">
            <v>0.4889999999999759</v>
          </cell>
          <cell r="L71">
            <v>0</v>
          </cell>
          <cell r="M71">
            <v>0</v>
          </cell>
          <cell r="N71">
            <v>0</v>
          </cell>
          <cell r="V71">
            <v>17.621399999999998</v>
          </cell>
          <cell r="W71">
            <v>30</v>
          </cell>
          <cell r="X71">
            <v>9.3255359960048594</v>
          </cell>
          <cell r="Y71">
            <v>7.6230605967743781</v>
          </cell>
          <cell r="AB71">
            <v>71.295000000000002</v>
          </cell>
          <cell r="AC71">
            <v>0</v>
          </cell>
          <cell r="AD71">
            <v>22.986799999999999</v>
          </cell>
          <cell r="AE71">
            <v>30.972000000000001</v>
          </cell>
          <cell r="AF71">
            <v>17.91825</v>
          </cell>
          <cell r="AG71">
            <v>22.49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10.252000000000001</v>
          </cell>
          <cell r="D72">
            <v>63.640999999999998</v>
          </cell>
          <cell r="E72">
            <v>38.302</v>
          </cell>
          <cell r="F72">
            <v>17.539000000000001</v>
          </cell>
          <cell r="G72">
            <v>0</v>
          </cell>
          <cell r="H72">
            <v>1</v>
          </cell>
          <cell r="I72">
            <v>35</v>
          </cell>
          <cell r="J72">
            <v>38.067</v>
          </cell>
          <cell r="K72">
            <v>0.23499999999999943</v>
          </cell>
          <cell r="L72">
            <v>0</v>
          </cell>
          <cell r="M72">
            <v>10</v>
          </cell>
          <cell r="N72">
            <v>0</v>
          </cell>
          <cell r="V72">
            <v>0.72699999999999965</v>
          </cell>
          <cell r="X72">
            <v>37.880330123796448</v>
          </cell>
          <cell r="Y72">
            <v>24.125171939477319</v>
          </cell>
          <cell r="AB72">
            <v>34.667000000000002</v>
          </cell>
          <cell r="AC72">
            <v>0</v>
          </cell>
          <cell r="AD72">
            <v>2.5043999999999995</v>
          </cell>
          <cell r="AE72">
            <v>1.3096000000000001</v>
          </cell>
          <cell r="AF72">
            <v>2.7450000000000001</v>
          </cell>
          <cell r="AG72">
            <v>0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1117.9970000000001</v>
          </cell>
          <cell r="D73">
            <v>1494.9549999999999</v>
          </cell>
          <cell r="E73">
            <v>1987</v>
          </cell>
          <cell r="F73">
            <v>962</v>
          </cell>
          <cell r="G73">
            <v>0</v>
          </cell>
          <cell r="H73">
            <v>1</v>
          </cell>
          <cell r="I73">
            <v>40</v>
          </cell>
          <cell r="J73">
            <v>1921.9069999999999</v>
          </cell>
          <cell r="K73">
            <v>65.093000000000075</v>
          </cell>
          <cell r="L73">
            <v>0</v>
          </cell>
          <cell r="M73">
            <v>300</v>
          </cell>
          <cell r="N73">
            <v>450</v>
          </cell>
          <cell r="V73">
            <v>243.99760000000001</v>
          </cell>
          <cell r="W73">
            <v>350</v>
          </cell>
          <cell r="X73">
            <v>8.4509027957652041</v>
          </cell>
          <cell r="Y73">
            <v>3.9426617310989944</v>
          </cell>
          <cell r="AB73">
            <v>767.01199999999994</v>
          </cell>
          <cell r="AC73">
            <v>0</v>
          </cell>
          <cell r="AD73">
            <v>380.77320000000009</v>
          </cell>
          <cell r="AE73">
            <v>403.07759999999996</v>
          </cell>
          <cell r="AF73">
            <v>255.25</v>
          </cell>
          <cell r="AG73">
            <v>276.601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1153</v>
          </cell>
          <cell r="D74">
            <v>11488</v>
          </cell>
          <cell r="E74">
            <v>7538</v>
          </cell>
          <cell r="F74">
            <v>2021</v>
          </cell>
          <cell r="G74">
            <v>0</v>
          </cell>
          <cell r="H74">
            <v>0.45</v>
          </cell>
          <cell r="I74">
            <v>50</v>
          </cell>
          <cell r="J74">
            <v>7558</v>
          </cell>
          <cell r="K74">
            <v>-20</v>
          </cell>
          <cell r="L74">
            <v>1500</v>
          </cell>
          <cell r="M74">
            <v>1000</v>
          </cell>
          <cell r="N74">
            <v>1400</v>
          </cell>
          <cell r="V74">
            <v>625.6</v>
          </cell>
          <cell r="X74">
            <v>9.4645140664961627</v>
          </cell>
          <cell r="Y74">
            <v>3.2304987212276215</v>
          </cell>
          <cell r="AB74">
            <v>810</v>
          </cell>
          <cell r="AC74">
            <v>3600</v>
          </cell>
          <cell r="AD74">
            <v>664.8</v>
          </cell>
          <cell r="AE74">
            <v>874.8</v>
          </cell>
          <cell r="AF74">
            <v>796.5</v>
          </cell>
          <cell r="AG74">
            <v>663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1095</v>
          </cell>
          <cell r="D75">
            <v>4914</v>
          </cell>
          <cell r="E75">
            <v>4374</v>
          </cell>
          <cell r="F75">
            <v>1545</v>
          </cell>
          <cell r="G75" t="str">
            <v>акяб</v>
          </cell>
          <cell r="H75">
            <v>0.45</v>
          </cell>
          <cell r="I75">
            <v>50</v>
          </cell>
          <cell r="J75">
            <v>4423</v>
          </cell>
          <cell r="K75">
            <v>-49</v>
          </cell>
          <cell r="L75">
            <v>1500</v>
          </cell>
          <cell r="M75">
            <v>1000</v>
          </cell>
          <cell r="N75">
            <v>1200</v>
          </cell>
          <cell r="S75">
            <v>90</v>
          </cell>
          <cell r="V75">
            <v>648.79999999999995</v>
          </cell>
          <cell r="W75">
            <v>700</v>
          </cell>
          <cell r="X75">
            <v>9.1630702836004936</v>
          </cell>
          <cell r="Y75">
            <v>2.3813193588162762</v>
          </cell>
          <cell r="AB75">
            <v>560</v>
          </cell>
          <cell r="AC75">
            <v>570</v>
          </cell>
          <cell r="AD75">
            <v>676.6</v>
          </cell>
          <cell r="AE75">
            <v>981.4</v>
          </cell>
          <cell r="AF75">
            <v>733.5</v>
          </cell>
          <cell r="AG75">
            <v>691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405</v>
          </cell>
          <cell r="D76">
            <v>7826</v>
          </cell>
          <cell r="E76">
            <v>1377</v>
          </cell>
          <cell r="F76">
            <v>168</v>
          </cell>
          <cell r="G76">
            <v>0</v>
          </cell>
          <cell r="H76">
            <v>0.45</v>
          </cell>
          <cell r="I76">
            <v>50</v>
          </cell>
          <cell r="J76">
            <v>1385</v>
          </cell>
          <cell r="K76">
            <v>-8</v>
          </cell>
          <cell r="L76">
            <v>500</v>
          </cell>
          <cell r="M76">
            <v>500</v>
          </cell>
          <cell r="N76">
            <v>550</v>
          </cell>
          <cell r="V76">
            <v>249</v>
          </cell>
          <cell r="W76">
            <v>400</v>
          </cell>
          <cell r="X76">
            <v>8.5060240963855414</v>
          </cell>
          <cell r="Y76">
            <v>0.67469879518072284</v>
          </cell>
          <cell r="AB76">
            <v>132</v>
          </cell>
          <cell r="AC76">
            <v>0</v>
          </cell>
          <cell r="AD76">
            <v>235.8</v>
          </cell>
          <cell r="AE76">
            <v>371.4</v>
          </cell>
          <cell r="AF76">
            <v>259</v>
          </cell>
          <cell r="AG76">
            <v>248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181</v>
          </cell>
          <cell r="D77">
            <v>263</v>
          </cell>
          <cell r="E77">
            <v>354</v>
          </cell>
          <cell r="F77">
            <v>79</v>
          </cell>
          <cell r="G77">
            <v>0</v>
          </cell>
          <cell r="H77">
            <v>0.4</v>
          </cell>
          <cell r="I77">
            <v>40</v>
          </cell>
          <cell r="J77">
            <v>365</v>
          </cell>
          <cell r="K77">
            <v>-11</v>
          </cell>
          <cell r="L77">
            <v>0</v>
          </cell>
          <cell r="M77">
            <v>0</v>
          </cell>
          <cell r="N77">
            <v>40</v>
          </cell>
          <cell r="V77">
            <v>50.4</v>
          </cell>
          <cell r="W77">
            <v>230</v>
          </cell>
          <cell r="X77">
            <v>6.9246031746031749</v>
          </cell>
          <cell r="Y77">
            <v>1.5674603174603174</v>
          </cell>
          <cell r="AB77">
            <v>102</v>
          </cell>
          <cell r="AC77">
            <v>0</v>
          </cell>
          <cell r="AD77">
            <v>59.6</v>
          </cell>
          <cell r="AE77">
            <v>49.6</v>
          </cell>
          <cell r="AF77">
            <v>31.25</v>
          </cell>
          <cell r="AG77">
            <v>70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163</v>
          </cell>
          <cell r="D78">
            <v>243</v>
          </cell>
          <cell r="E78">
            <v>335</v>
          </cell>
          <cell r="F78">
            <v>56</v>
          </cell>
          <cell r="G78">
            <v>0</v>
          </cell>
          <cell r="H78">
            <v>0.4</v>
          </cell>
          <cell r="I78">
            <v>40</v>
          </cell>
          <cell r="J78">
            <v>349</v>
          </cell>
          <cell r="K78">
            <v>-14</v>
          </cell>
          <cell r="L78">
            <v>0</v>
          </cell>
          <cell r="M78">
            <v>0</v>
          </cell>
          <cell r="N78">
            <v>30</v>
          </cell>
          <cell r="V78">
            <v>51.4</v>
          </cell>
          <cell r="W78">
            <v>300</v>
          </cell>
          <cell r="X78">
            <v>7.5097276264591439</v>
          </cell>
          <cell r="Y78">
            <v>1.0894941634241246</v>
          </cell>
          <cell r="AB78">
            <v>78</v>
          </cell>
          <cell r="AC78">
            <v>0</v>
          </cell>
          <cell r="AD78">
            <v>68.8</v>
          </cell>
          <cell r="AE78">
            <v>46.4</v>
          </cell>
          <cell r="AF78">
            <v>29.5</v>
          </cell>
          <cell r="AG78">
            <v>92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666.21199999999999</v>
          </cell>
          <cell r="D79">
            <v>7727.7950000000001</v>
          </cell>
          <cell r="E79">
            <v>1491.575</v>
          </cell>
          <cell r="F79">
            <v>726.09500000000003</v>
          </cell>
          <cell r="G79" t="str">
            <v>н</v>
          </cell>
          <cell r="H79">
            <v>1</v>
          </cell>
          <cell r="I79">
            <v>50</v>
          </cell>
          <cell r="J79">
            <v>1465.874</v>
          </cell>
          <cell r="K79">
            <v>25.701000000000022</v>
          </cell>
          <cell r="L79">
            <v>260</v>
          </cell>
          <cell r="M79">
            <v>350</v>
          </cell>
          <cell r="N79">
            <v>350</v>
          </cell>
          <cell r="V79">
            <v>197.20700000000002</v>
          </cell>
          <cell r="W79">
            <v>200</v>
          </cell>
          <cell r="X79">
            <v>9.5640367735425205</v>
          </cell>
          <cell r="Y79">
            <v>3.6818926305861353</v>
          </cell>
          <cell r="AB79">
            <v>505.54</v>
          </cell>
          <cell r="AC79">
            <v>0</v>
          </cell>
          <cell r="AD79">
            <v>190.34459999999999</v>
          </cell>
          <cell r="AE79">
            <v>329.14319999999998</v>
          </cell>
          <cell r="AF79">
            <v>226.20325</v>
          </cell>
          <cell r="AG79">
            <v>204.68100000000001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15.49</v>
          </cell>
          <cell r="D80">
            <v>0.99</v>
          </cell>
          <cell r="E80">
            <v>5.8559999999999999</v>
          </cell>
          <cell r="F80">
            <v>9.6340000000000003</v>
          </cell>
          <cell r="G80">
            <v>0</v>
          </cell>
          <cell r="H80">
            <v>1</v>
          </cell>
          <cell r="I80">
            <v>40</v>
          </cell>
          <cell r="J80">
            <v>7.0419999999999998</v>
          </cell>
          <cell r="K80">
            <v>-1.1859999999999999</v>
          </cell>
          <cell r="L80">
            <v>0</v>
          </cell>
          <cell r="M80">
            <v>0</v>
          </cell>
          <cell r="N80">
            <v>0</v>
          </cell>
          <cell r="V80">
            <v>1.1712</v>
          </cell>
          <cell r="X80">
            <v>8.2257513661202193</v>
          </cell>
          <cell r="Y80">
            <v>8.2257513661202193</v>
          </cell>
          <cell r="AB80">
            <v>0</v>
          </cell>
          <cell r="AC80">
            <v>0</v>
          </cell>
          <cell r="AD80">
            <v>2.7971999999999992</v>
          </cell>
          <cell r="AE80">
            <v>2.1294</v>
          </cell>
          <cell r="AF80">
            <v>1.7302500000000001</v>
          </cell>
          <cell r="AG80">
            <v>0</v>
          </cell>
          <cell r="AH80" t="str">
            <v>увел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482</v>
          </cell>
          <cell r="D81">
            <v>520</v>
          </cell>
          <cell r="E81">
            <v>289</v>
          </cell>
          <cell r="F81">
            <v>693</v>
          </cell>
          <cell r="G81">
            <v>0</v>
          </cell>
          <cell r="H81">
            <v>0.1</v>
          </cell>
          <cell r="I81">
            <v>730</v>
          </cell>
          <cell r="J81">
            <v>309</v>
          </cell>
          <cell r="K81">
            <v>-20</v>
          </cell>
          <cell r="L81">
            <v>0</v>
          </cell>
          <cell r="M81">
            <v>0</v>
          </cell>
          <cell r="N81">
            <v>0</v>
          </cell>
          <cell r="V81">
            <v>57.8</v>
          </cell>
          <cell r="X81">
            <v>11.989619377162631</v>
          </cell>
          <cell r="Y81">
            <v>11.989619377162631</v>
          </cell>
          <cell r="AB81">
            <v>0</v>
          </cell>
          <cell r="AC81">
            <v>0</v>
          </cell>
          <cell r="AD81">
            <v>58.8</v>
          </cell>
          <cell r="AE81">
            <v>64</v>
          </cell>
          <cell r="AF81">
            <v>45</v>
          </cell>
          <cell r="AG81">
            <v>92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22.437000000000001</v>
          </cell>
          <cell r="D82">
            <v>345.64400000000001</v>
          </cell>
          <cell r="E82">
            <v>188.73500000000001</v>
          </cell>
          <cell r="F82">
            <v>43.363</v>
          </cell>
          <cell r="G82">
            <v>0</v>
          </cell>
          <cell r="H82">
            <v>1</v>
          </cell>
          <cell r="I82">
            <v>50</v>
          </cell>
          <cell r="J82">
            <v>222.34</v>
          </cell>
          <cell r="K82">
            <v>-33.60499999999999</v>
          </cell>
          <cell r="L82">
            <v>80</v>
          </cell>
          <cell r="M82">
            <v>40</v>
          </cell>
          <cell r="N82">
            <v>60</v>
          </cell>
          <cell r="V82">
            <v>20.410000000000004</v>
          </cell>
          <cell r="X82">
            <v>10.943802057814795</v>
          </cell>
          <cell r="Y82">
            <v>2.1245957863792255</v>
          </cell>
          <cell r="AB82">
            <v>86.685000000000002</v>
          </cell>
          <cell r="AC82">
            <v>0</v>
          </cell>
          <cell r="AD82">
            <v>15.088999999999999</v>
          </cell>
          <cell r="AE82">
            <v>29.625400000000003</v>
          </cell>
          <cell r="AF82">
            <v>28.352250000000002</v>
          </cell>
          <cell r="AG82">
            <v>26.187999999999999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1394</v>
          </cell>
          <cell r="D83">
            <v>2211</v>
          </cell>
          <cell r="E83">
            <v>2148</v>
          </cell>
          <cell r="F83">
            <v>1405</v>
          </cell>
          <cell r="G83">
            <v>0</v>
          </cell>
          <cell r="H83">
            <v>0.4</v>
          </cell>
          <cell r="I83">
            <v>40</v>
          </cell>
          <cell r="J83">
            <v>2170</v>
          </cell>
          <cell r="K83">
            <v>-22</v>
          </cell>
          <cell r="L83">
            <v>0</v>
          </cell>
          <cell r="M83">
            <v>0</v>
          </cell>
          <cell r="N83">
            <v>500</v>
          </cell>
          <cell r="V83">
            <v>357.6</v>
          </cell>
          <cell r="W83">
            <v>1000</v>
          </cell>
          <cell r="X83">
            <v>8.1236017897091717</v>
          </cell>
          <cell r="Y83">
            <v>3.9289709172259504</v>
          </cell>
          <cell r="AB83">
            <v>360</v>
          </cell>
          <cell r="AC83">
            <v>0</v>
          </cell>
          <cell r="AD83">
            <v>691.4</v>
          </cell>
          <cell r="AE83">
            <v>739.8</v>
          </cell>
          <cell r="AF83">
            <v>375.25</v>
          </cell>
          <cell r="AG83">
            <v>554</v>
          </cell>
          <cell r="AH83" t="str">
            <v>???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902</v>
          </cell>
          <cell r="D84">
            <v>1625</v>
          </cell>
          <cell r="E84">
            <v>1575</v>
          </cell>
          <cell r="F84">
            <v>916</v>
          </cell>
          <cell r="G84">
            <v>0</v>
          </cell>
          <cell r="H84">
            <v>0.4</v>
          </cell>
          <cell r="I84">
            <v>40</v>
          </cell>
          <cell r="J84">
            <v>1595</v>
          </cell>
          <cell r="K84">
            <v>-20</v>
          </cell>
          <cell r="L84">
            <v>0</v>
          </cell>
          <cell r="M84">
            <v>250</v>
          </cell>
          <cell r="N84">
            <v>300</v>
          </cell>
          <cell r="V84">
            <v>258.60000000000002</v>
          </cell>
          <cell r="W84">
            <v>600</v>
          </cell>
          <cell r="X84">
            <v>7.9891724671307029</v>
          </cell>
          <cell r="Y84">
            <v>3.5421500386697597</v>
          </cell>
          <cell r="AB84">
            <v>282</v>
          </cell>
          <cell r="AC84">
            <v>0</v>
          </cell>
          <cell r="AD84">
            <v>446.6</v>
          </cell>
          <cell r="AE84">
            <v>470.6</v>
          </cell>
          <cell r="AF84">
            <v>285</v>
          </cell>
          <cell r="AG84">
            <v>386</v>
          </cell>
          <cell r="AH84" t="e">
            <v>#N/A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160.48500000000001</v>
          </cell>
          <cell r="D85">
            <v>683.399</v>
          </cell>
          <cell r="E85">
            <v>393.47300000000001</v>
          </cell>
          <cell r="F85">
            <v>432.48099999999999</v>
          </cell>
          <cell r="G85">
            <v>0</v>
          </cell>
          <cell r="H85">
            <v>1</v>
          </cell>
          <cell r="I85">
            <v>40</v>
          </cell>
          <cell r="J85">
            <v>407.19499999999999</v>
          </cell>
          <cell r="K85">
            <v>-13.72199999999998</v>
          </cell>
          <cell r="L85">
            <v>0</v>
          </cell>
          <cell r="M85">
            <v>0</v>
          </cell>
          <cell r="N85">
            <v>150</v>
          </cell>
          <cell r="V85">
            <v>57.615600000000008</v>
          </cell>
          <cell r="X85">
            <v>10.10977929588514</v>
          </cell>
          <cell r="Y85">
            <v>7.5063177333916498</v>
          </cell>
          <cell r="AB85">
            <v>105.395</v>
          </cell>
          <cell r="AC85">
            <v>0</v>
          </cell>
          <cell r="AD85">
            <v>85.197600000000008</v>
          </cell>
          <cell r="AE85">
            <v>147.91839999999999</v>
          </cell>
          <cell r="AF85">
            <v>78.433750000000003</v>
          </cell>
          <cell r="AG85">
            <v>74.224000000000004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335.67500000000001</v>
          </cell>
          <cell r="D86">
            <v>452.93400000000003</v>
          </cell>
          <cell r="E86">
            <v>340.69200000000001</v>
          </cell>
          <cell r="F86">
            <v>439.72800000000001</v>
          </cell>
          <cell r="G86">
            <v>0</v>
          </cell>
          <cell r="H86">
            <v>1</v>
          </cell>
          <cell r="I86">
            <v>40</v>
          </cell>
          <cell r="J86">
            <v>344.75700000000001</v>
          </cell>
          <cell r="K86">
            <v>-4.0649999999999977</v>
          </cell>
          <cell r="L86">
            <v>0</v>
          </cell>
          <cell r="M86">
            <v>0</v>
          </cell>
          <cell r="N86">
            <v>140</v>
          </cell>
          <cell r="V86">
            <v>47.942799999999998</v>
          </cell>
          <cell r="X86">
            <v>12.092076391032649</v>
          </cell>
          <cell r="Y86">
            <v>9.1719298831107068</v>
          </cell>
          <cell r="AB86">
            <v>100.97799999999999</v>
          </cell>
          <cell r="AC86">
            <v>0</v>
          </cell>
          <cell r="AD86">
            <v>72.741399999999999</v>
          </cell>
          <cell r="AE86">
            <v>107.89499999999998</v>
          </cell>
          <cell r="AF86">
            <v>73.8185</v>
          </cell>
          <cell r="AG86">
            <v>63.987000000000002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362.06599999999997</v>
          </cell>
          <cell r="D87">
            <v>773.13499999999999</v>
          </cell>
          <cell r="E87">
            <v>657.774</v>
          </cell>
          <cell r="F87">
            <v>461.976</v>
          </cell>
          <cell r="G87">
            <v>0</v>
          </cell>
          <cell r="H87">
            <v>1</v>
          </cell>
          <cell r="I87">
            <v>40</v>
          </cell>
          <cell r="J87">
            <v>661.01599999999996</v>
          </cell>
          <cell r="K87">
            <v>-3.2419999999999618</v>
          </cell>
          <cell r="L87">
            <v>100</v>
          </cell>
          <cell r="M87">
            <v>0</v>
          </cell>
          <cell r="N87">
            <v>200</v>
          </cell>
          <cell r="V87">
            <v>96.880799999999994</v>
          </cell>
          <cell r="W87">
            <v>100</v>
          </cell>
          <cell r="X87">
            <v>8.8972840851850936</v>
          </cell>
          <cell r="Y87">
            <v>4.7684990214779406</v>
          </cell>
          <cell r="AB87">
            <v>173.37</v>
          </cell>
          <cell r="AC87">
            <v>0</v>
          </cell>
          <cell r="AD87">
            <v>140.84759999999997</v>
          </cell>
          <cell r="AE87">
            <v>210.4074</v>
          </cell>
          <cell r="AF87">
            <v>109.0095</v>
          </cell>
          <cell r="AG87">
            <v>106.986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315.01900000000001</v>
          </cell>
          <cell r="D88">
            <v>673.09199999999998</v>
          </cell>
          <cell r="E88">
            <v>446.875</v>
          </cell>
          <cell r="F88">
            <v>530.91399999999999</v>
          </cell>
          <cell r="G88">
            <v>0</v>
          </cell>
          <cell r="H88">
            <v>1</v>
          </cell>
          <cell r="I88">
            <v>40</v>
          </cell>
          <cell r="J88">
            <v>453.44400000000002</v>
          </cell>
          <cell r="K88">
            <v>-6.5690000000000168</v>
          </cell>
          <cell r="L88">
            <v>0</v>
          </cell>
          <cell r="M88">
            <v>0</v>
          </cell>
          <cell r="N88">
            <v>150</v>
          </cell>
          <cell r="V88">
            <v>68.252800000000008</v>
          </cell>
          <cell r="X88">
            <v>9.9763526185006324</v>
          </cell>
          <cell r="Y88">
            <v>7.7786405832434706</v>
          </cell>
          <cell r="AB88">
            <v>105.611</v>
          </cell>
          <cell r="AC88">
            <v>0</v>
          </cell>
          <cell r="AD88">
            <v>109.6422</v>
          </cell>
          <cell r="AE88">
            <v>161.6728</v>
          </cell>
          <cell r="AF88">
            <v>91.800250000000005</v>
          </cell>
          <cell r="AG88">
            <v>86.061000000000007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56</v>
          </cell>
          <cell r="D89">
            <v>24</v>
          </cell>
          <cell r="E89">
            <v>49</v>
          </cell>
          <cell r="F89">
            <v>31</v>
          </cell>
          <cell r="G89">
            <v>0</v>
          </cell>
          <cell r="H89">
            <v>0.6</v>
          </cell>
          <cell r="I89">
            <v>60</v>
          </cell>
          <cell r="J89">
            <v>49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V89">
            <v>5</v>
          </cell>
          <cell r="W89">
            <v>20</v>
          </cell>
          <cell r="X89">
            <v>10.199999999999999</v>
          </cell>
          <cell r="Y89">
            <v>6.2</v>
          </cell>
          <cell r="AB89">
            <v>24</v>
          </cell>
          <cell r="AC89">
            <v>0</v>
          </cell>
          <cell r="AD89">
            <v>7</v>
          </cell>
          <cell r="AE89">
            <v>6</v>
          </cell>
          <cell r="AF89">
            <v>4.5</v>
          </cell>
          <cell r="AG89">
            <v>8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13</v>
          </cell>
          <cell r="D90">
            <v>60</v>
          </cell>
          <cell r="E90">
            <v>40</v>
          </cell>
          <cell r="F90">
            <v>33</v>
          </cell>
          <cell r="G90">
            <v>0</v>
          </cell>
          <cell r="H90">
            <v>0.6</v>
          </cell>
          <cell r="I90">
            <v>60</v>
          </cell>
          <cell r="J90">
            <v>44</v>
          </cell>
          <cell r="K90">
            <v>-4</v>
          </cell>
          <cell r="L90">
            <v>0</v>
          </cell>
          <cell r="M90">
            <v>0</v>
          </cell>
          <cell r="N90">
            <v>0</v>
          </cell>
          <cell r="V90">
            <v>3.2</v>
          </cell>
          <cell r="X90">
            <v>10.3125</v>
          </cell>
          <cell r="Y90">
            <v>10.3125</v>
          </cell>
          <cell r="AB90">
            <v>24</v>
          </cell>
          <cell r="AC90">
            <v>0</v>
          </cell>
          <cell r="AD90">
            <v>5.2</v>
          </cell>
          <cell r="AE90">
            <v>7.6</v>
          </cell>
          <cell r="AF90">
            <v>2.75</v>
          </cell>
          <cell r="AG90">
            <v>7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62</v>
          </cell>
          <cell r="D91">
            <v>24</v>
          </cell>
          <cell r="E91">
            <v>58</v>
          </cell>
          <cell r="F91">
            <v>28</v>
          </cell>
          <cell r="G91">
            <v>0</v>
          </cell>
          <cell r="H91">
            <v>0.6</v>
          </cell>
          <cell r="I91">
            <v>60</v>
          </cell>
          <cell r="J91">
            <v>62</v>
          </cell>
          <cell r="K91">
            <v>-4</v>
          </cell>
          <cell r="L91">
            <v>10</v>
          </cell>
          <cell r="M91">
            <v>0</v>
          </cell>
          <cell r="N91">
            <v>20</v>
          </cell>
          <cell r="V91">
            <v>6.8</v>
          </cell>
          <cell r="X91">
            <v>8.5294117647058822</v>
          </cell>
          <cell r="Y91">
            <v>4.1176470588235299</v>
          </cell>
          <cell r="AB91">
            <v>24</v>
          </cell>
          <cell r="AC91">
            <v>0</v>
          </cell>
          <cell r="AD91">
            <v>7.2</v>
          </cell>
          <cell r="AE91">
            <v>6.8</v>
          </cell>
          <cell r="AF91">
            <v>7.5</v>
          </cell>
          <cell r="AG91">
            <v>12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159.74199999999999</v>
          </cell>
          <cell r="D92">
            <v>944.78099999999995</v>
          </cell>
          <cell r="E92">
            <v>287.596</v>
          </cell>
          <cell r="F92">
            <v>57.517000000000003</v>
          </cell>
          <cell r="G92">
            <v>0</v>
          </cell>
          <cell r="H92">
            <v>1</v>
          </cell>
          <cell r="I92">
            <v>30</v>
          </cell>
          <cell r="J92">
            <v>330.21499999999997</v>
          </cell>
          <cell r="K92">
            <v>-42.618999999999971</v>
          </cell>
          <cell r="L92">
            <v>80</v>
          </cell>
          <cell r="M92">
            <v>50</v>
          </cell>
          <cell r="N92">
            <v>80</v>
          </cell>
          <cell r="V92">
            <v>41.492000000000004</v>
          </cell>
          <cell r="W92">
            <v>60</v>
          </cell>
          <cell r="X92">
            <v>7.8934975416947832</v>
          </cell>
          <cell r="Y92">
            <v>1.3862190301744914</v>
          </cell>
          <cell r="AB92">
            <v>80.135999999999996</v>
          </cell>
          <cell r="AC92">
            <v>0</v>
          </cell>
          <cell r="AD92">
            <v>51.748199999999997</v>
          </cell>
          <cell r="AE92">
            <v>47.940000000000005</v>
          </cell>
          <cell r="AF92">
            <v>43.354750000000003</v>
          </cell>
          <cell r="AG92">
            <v>13.329000000000001</v>
          </cell>
          <cell r="AH92" t="e">
            <v>#N/A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B93" t="str">
            <v>шт</v>
          </cell>
          <cell r="C93">
            <v>11</v>
          </cell>
          <cell r="D93">
            <v>7</v>
          </cell>
          <cell r="E93">
            <v>19</v>
          </cell>
          <cell r="F93">
            <v>-3</v>
          </cell>
          <cell r="G93">
            <v>0</v>
          </cell>
          <cell r="H93">
            <v>0</v>
          </cell>
          <cell r="I93">
            <v>150</v>
          </cell>
          <cell r="J93">
            <v>73</v>
          </cell>
          <cell r="K93">
            <v>-54</v>
          </cell>
          <cell r="L93">
            <v>0</v>
          </cell>
          <cell r="M93">
            <v>0</v>
          </cell>
          <cell r="N93">
            <v>0</v>
          </cell>
          <cell r="V93">
            <v>3.8</v>
          </cell>
          <cell r="X93">
            <v>-0.78947368421052633</v>
          </cell>
          <cell r="Y93">
            <v>-0.78947368421052633</v>
          </cell>
          <cell r="AB93">
            <v>0</v>
          </cell>
          <cell r="AC93">
            <v>0</v>
          </cell>
          <cell r="AD93">
            <v>59.4</v>
          </cell>
          <cell r="AE93">
            <v>39.4</v>
          </cell>
          <cell r="AF93">
            <v>5.5</v>
          </cell>
          <cell r="AG93">
            <v>3</v>
          </cell>
          <cell r="AH93" t="str">
            <v>увел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46.999000000000002</v>
          </cell>
          <cell r="D94">
            <v>21.725000000000001</v>
          </cell>
          <cell r="E94">
            <v>25.661999999999999</v>
          </cell>
          <cell r="F94">
            <v>43.061999999999998</v>
          </cell>
          <cell r="G94">
            <v>0</v>
          </cell>
          <cell r="H94">
            <v>1</v>
          </cell>
          <cell r="I94">
            <v>50</v>
          </cell>
          <cell r="J94">
            <v>24.701000000000001</v>
          </cell>
          <cell r="K94">
            <v>0.96099999999999852</v>
          </cell>
          <cell r="L94">
            <v>0</v>
          </cell>
          <cell r="M94">
            <v>0</v>
          </cell>
          <cell r="N94">
            <v>0</v>
          </cell>
          <cell r="V94">
            <v>5.1323999999999996</v>
          </cell>
          <cell r="X94">
            <v>8.3902267944821141</v>
          </cell>
          <cell r="Y94">
            <v>8.3902267944821141</v>
          </cell>
          <cell r="AB94">
            <v>0</v>
          </cell>
          <cell r="AC94">
            <v>0</v>
          </cell>
          <cell r="AD94">
            <v>9.1934000000000005</v>
          </cell>
          <cell r="AE94">
            <v>10.2028</v>
          </cell>
          <cell r="AF94">
            <v>3.0394999999999999</v>
          </cell>
          <cell r="AG94">
            <v>6.7679999999999998</v>
          </cell>
          <cell r="AH94" t="str">
            <v>увел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105.739</v>
          </cell>
          <cell r="D95">
            <v>184.102</v>
          </cell>
          <cell r="E95">
            <v>131.34</v>
          </cell>
          <cell r="F95">
            <v>157.12299999999999</v>
          </cell>
          <cell r="G95">
            <v>0</v>
          </cell>
          <cell r="H95">
            <v>1</v>
          </cell>
          <cell r="I95">
            <v>50</v>
          </cell>
          <cell r="J95">
            <v>129.40799999999999</v>
          </cell>
          <cell r="K95">
            <v>1.9320000000000164</v>
          </cell>
          <cell r="L95">
            <v>0</v>
          </cell>
          <cell r="M95">
            <v>0</v>
          </cell>
          <cell r="N95">
            <v>0</v>
          </cell>
          <cell r="V95">
            <v>19.826799999999999</v>
          </cell>
          <cell r="X95">
            <v>7.9247785825246639</v>
          </cell>
          <cell r="Y95">
            <v>7.9247785825246639</v>
          </cell>
          <cell r="AB95">
            <v>32.206000000000003</v>
          </cell>
          <cell r="AC95">
            <v>0</v>
          </cell>
          <cell r="AD95">
            <v>30.357400000000002</v>
          </cell>
          <cell r="AE95">
            <v>48.072199999999995</v>
          </cell>
          <cell r="AF95">
            <v>19.438749999999999</v>
          </cell>
          <cell r="AG95">
            <v>21.507000000000001</v>
          </cell>
          <cell r="AH95" t="str">
            <v>увел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95</v>
          </cell>
          <cell r="D96">
            <v>326.24400000000003</v>
          </cell>
          <cell r="E96">
            <v>314.75599999999997</v>
          </cell>
          <cell r="F96">
            <v>98.244</v>
          </cell>
          <cell r="G96">
            <v>0</v>
          </cell>
          <cell r="H96">
            <v>0.6</v>
          </cell>
          <cell r="I96">
            <v>60</v>
          </cell>
          <cell r="J96">
            <v>325</v>
          </cell>
          <cell r="K96">
            <v>-10.244000000000028</v>
          </cell>
          <cell r="L96">
            <v>50</v>
          </cell>
          <cell r="M96">
            <v>60</v>
          </cell>
          <cell r="N96">
            <v>60</v>
          </cell>
          <cell r="V96">
            <v>40.151199999999996</v>
          </cell>
          <cell r="W96">
            <v>90</v>
          </cell>
          <cell r="X96">
            <v>8.9223734284404959</v>
          </cell>
          <cell r="Y96">
            <v>2.4468509035844512</v>
          </cell>
          <cell r="AB96">
            <v>114</v>
          </cell>
          <cell r="AC96">
            <v>0</v>
          </cell>
          <cell r="AD96">
            <v>36.6</v>
          </cell>
          <cell r="AE96">
            <v>51</v>
          </cell>
          <cell r="AF96">
            <v>38.25</v>
          </cell>
          <cell r="AG96">
            <v>50</v>
          </cell>
          <cell r="AH96" t="str">
            <v>ф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149</v>
          </cell>
          <cell r="D97">
            <v>261</v>
          </cell>
          <cell r="E97">
            <v>296</v>
          </cell>
          <cell r="F97">
            <v>105</v>
          </cell>
          <cell r="G97">
            <v>0</v>
          </cell>
          <cell r="H97">
            <v>0.6</v>
          </cell>
          <cell r="I97">
            <v>60</v>
          </cell>
          <cell r="J97">
            <v>304</v>
          </cell>
          <cell r="K97">
            <v>-8</v>
          </cell>
          <cell r="L97">
            <v>0</v>
          </cell>
          <cell r="M97">
            <v>40</v>
          </cell>
          <cell r="N97">
            <v>60</v>
          </cell>
          <cell r="V97">
            <v>36.4</v>
          </cell>
          <cell r="W97">
            <v>110</v>
          </cell>
          <cell r="X97">
            <v>8.6538461538461533</v>
          </cell>
          <cell r="Y97">
            <v>2.8846153846153846</v>
          </cell>
          <cell r="AB97">
            <v>114</v>
          </cell>
          <cell r="AC97">
            <v>0</v>
          </cell>
          <cell r="AD97">
            <v>41</v>
          </cell>
          <cell r="AE97">
            <v>53</v>
          </cell>
          <cell r="AF97">
            <v>31.25</v>
          </cell>
          <cell r="AG97">
            <v>50</v>
          </cell>
          <cell r="AH97" t="str">
            <v>ф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B98" t="str">
            <v>шт</v>
          </cell>
          <cell r="C98">
            <v>52</v>
          </cell>
          <cell r="D98">
            <v>43</v>
          </cell>
          <cell r="E98">
            <v>93</v>
          </cell>
          <cell r="F98">
            <v>-19</v>
          </cell>
          <cell r="G98">
            <v>0</v>
          </cell>
          <cell r="H98">
            <v>0</v>
          </cell>
          <cell r="I98">
            <v>150</v>
          </cell>
          <cell r="J98">
            <v>136</v>
          </cell>
          <cell r="K98">
            <v>-43</v>
          </cell>
          <cell r="L98">
            <v>0</v>
          </cell>
          <cell r="M98">
            <v>0</v>
          </cell>
          <cell r="N98">
            <v>0</v>
          </cell>
          <cell r="V98">
            <v>18.600000000000001</v>
          </cell>
          <cell r="X98">
            <v>-1.021505376344086</v>
          </cell>
          <cell r="Y98">
            <v>-1.021505376344086</v>
          </cell>
          <cell r="AB98">
            <v>0</v>
          </cell>
          <cell r="AC98">
            <v>0</v>
          </cell>
          <cell r="AD98">
            <v>55.8</v>
          </cell>
          <cell r="AE98">
            <v>88</v>
          </cell>
          <cell r="AF98">
            <v>50.75</v>
          </cell>
          <cell r="AG98">
            <v>12</v>
          </cell>
          <cell r="AH98" t="str">
            <v>паша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шт</v>
          </cell>
          <cell r="C99">
            <v>1168</v>
          </cell>
          <cell r="D99">
            <v>8318</v>
          </cell>
          <cell r="E99">
            <v>2086</v>
          </cell>
          <cell r="F99">
            <v>428</v>
          </cell>
          <cell r="G99">
            <v>0</v>
          </cell>
          <cell r="H99">
            <v>0.28000000000000003</v>
          </cell>
          <cell r="I99">
            <v>35</v>
          </cell>
          <cell r="J99">
            <v>2114</v>
          </cell>
          <cell r="K99">
            <v>-28</v>
          </cell>
          <cell r="L99">
            <v>200</v>
          </cell>
          <cell r="M99">
            <v>400</v>
          </cell>
          <cell r="N99">
            <v>500</v>
          </cell>
          <cell r="V99">
            <v>304.39999999999998</v>
          </cell>
          <cell r="W99">
            <v>800</v>
          </cell>
          <cell r="X99">
            <v>7.6478318002628125</v>
          </cell>
          <cell r="Y99">
            <v>1.4060446780551907</v>
          </cell>
          <cell r="AB99">
            <v>564</v>
          </cell>
          <cell r="AC99">
            <v>0</v>
          </cell>
          <cell r="AD99">
            <v>366</v>
          </cell>
          <cell r="AE99">
            <v>395.4</v>
          </cell>
          <cell r="AF99">
            <v>272</v>
          </cell>
          <cell r="AG99">
            <v>328</v>
          </cell>
          <cell r="AH99" t="e">
            <v>#N/A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421</v>
          </cell>
          <cell r="D100">
            <v>1142</v>
          </cell>
          <cell r="E100">
            <v>517</v>
          </cell>
          <cell r="F100">
            <v>95</v>
          </cell>
          <cell r="G100">
            <v>0</v>
          </cell>
          <cell r="H100">
            <v>0.33</v>
          </cell>
          <cell r="I100">
            <v>60</v>
          </cell>
          <cell r="J100">
            <v>528</v>
          </cell>
          <cell r="K100">
            <v>-11</v>
          </cell>
          <cell r="L100">
            <v>0</v>
          </cell>
          <cell r="M100">
            <v>60</v>
          </cell>
          <cell r="N100">
            <v>80</v>
          </cell>
          <cell r="V100">
            <v>90.6</v>
          </cell>
          <cell r="W100">
            <v>350</v>
          </cell>
          <cell r="X100">
            <v>6.4569536423841063</v>
          </cell>
          <cell r="Y100">
            <v>1.0485651214128036</v>
          </cell>
          <cell r="AB100">
            <v>64</v>
          </cell>
          <cell r="AC100">
            <v>0</v>
          </cell>
          <cell r="AD100">
            <v>111.6</v>
          </cell>
          <cell r="AE100">
            <v>87.4</v>
          </cell>
          <cell r="AF100">
            <v>58.75</v>
          </cell>
          <cell r="AG100">
            <v>138</v>
          </cell>
          <cell r="AH100" t="e">
            <v>#N/A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194</v>
          </cell>
          <cell r="D101">
            <v>299</v>
          </cell>
          <cell r="E101">
            <v>228</v>
          </cell>
          <cell r="F101">
            <v>112</v>
          </cell>
          <cell r="G101">
            <v>0</v>
          </cell>
          <cell r="H101">
            <v>0.35</v>
          </cell>
          <cell r="I101" t="e">
            <v>#N/A</v>
          </cell>
          <cell r="J101">
            <v>244</v>
          </cell>
          <cell r="K101">
            <v>-16</v>
          </cell>
          <cell r="L101">
            <v>0</v>
          </cell>
          <cell r="M101">
            <v>0</v>
          </cell>
          <cell r="N101">
            <v>0</v>
          </cell>
          <cell r="V101">
            <v>45.6</v>
          </cell>
          <cell r="W101">
            <v>200</v>
          </cell>
          <cell r="X101">
            <v>6.8421052631578947</v>
          </cell>
          <cell r="Y101">
            <v>2.4561403508771931</v>
          </cell>
          <cell r="AB101">
            <v>0</v>
          </cell>
          <cell r="AC101">
            <v>0</v>
          </cell>
          <cell r="AD101">
            <v>55.4</v>
          </cell>
          <cell r="AE101">
            <v>67</v>
          </cell>
          <cell r="AF101">
            <v>33.75</v>
          </cell>
          <cell r="AG101">
            <v>85</v>
          </cell>
          <cell r="AH101" t="e">
            <v>#N/A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D102">
            <v>24</v>
          </cell>
          <cell r="E102">
            <v>32</v>
          </cell>
          <cell r="F102">
            <v>-8</v>
          </cell>
          <cell r="G102">
            <v>0</v>
          </cell>
          <cell r="H102">
            <v>0.33</v>
          </cell>
          <cell r="I102" t="e">
            <v>#N/A</v>
          </cell>
          <cell r="J102">
            <v>52</v>
          </cell>
          <cell r="K102">
            <v>-20</v>
          </cell>
          <cell r="L102">
            <v>0</v>
          </cell>
          <cell r="M102">
            <v>0</v>
          </cell>
          <cell r="N102">
            <v>0</v>
          </cell>
          <cell r="V102">
            <v>6.4</v>
          </cell>
          <cell r="W102">
            <v>40</v>
          </cell>
          <cell r="X102">
            <v>5</v>
          </cell>
          <cell r="Y102">
            <v>-1.25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32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1680</v>
          </cell>
          <cell r="D103">
            <v>3722</v>
          </cell>
          <cell r="E103">
            <v>4602</v>
          </cell>
          <cell r="F103">
            <v>707</v>
          </cell>
          <cell r="G103">
            <v>0</v>
          </cell>
          <cell r="H103">
            <v>0.35</v>
          </cell>
          <cell r="I103">
            <v>40</v>
          </cell>
          <cell r="J103">
            <v>4652</v>
          </cell>
          <cell r="K103">
            <v>-50</v>
          </cell>
          <cell r="L103">
            <v>0</v>
          </cell>
          <cell r="M103">
            <v>700</v>
          </cell>
          <cell r="N103">
            <v>1000</v>
          </cell>
          <cell r="V103">
            <v>555.6</v>
          </cell>
          <cell r="W103">
            <v>1900</v>
          </cell>
          <cell r="X103">
            <v>7.7519798416126706</v>
          </cell>
          <cell r="Y103">
            <v>1.2724982001439884</v>
          </cell>
          <cell r="AB103">
            <v>1824</v>
          </cell>
          <cell r="AC103">
            <v>0</v>
          </cell>
          <cell r="AD103">
            <v>659.6</v>
          </cell>
          <cell r="AE103">
            <v>611</v>
          </cell>
          <cell r="AF103">
            <v>446.75</v>
          </cell>
          <cell r="AG103">
            <v>772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2365</v>
          </cell>
          <cell r="D104">
            <v>6369</v>
          </cell>
          <cell r="E104">
            <v>6865</v>
          </cell>
          <cell r="F104">
            <v>1757</v>
          </cell>
          <cell r="G104">
            <v>0</v>
          </cell>
          <cell r="H104">
            <v>0.35</v>
          </cell>
          <cell r="I104">
            <v>45</v>
          </cell>
          <cell r="J104">
            <v>6907</v>
          </cell>
          <cell r="K104">
            <v>-42</v>
          </cell>
          <cell r="L104">
            <v>0</v>
          </cell>
          <cell r="M104">
            <v>1200</v>
          </cell>
          <cell r="N104">
            <v>1500</v>
          </cell>
          <cell r="V104">
            <v>882.2</v>
          </cell>
          <cell r="W104">
            <v>2800</v>
          </cell>
          <cell r="X104">
            <v>8.2260258444797092</v>
          </cell>
          <cell r="Y104">
            <v>1.991611879392428</v>
          </cell>
          <cell r="AB104">
            <v>2454</v>
          </cell>
          <cell r="AC104">
            <v>0</v>
          </cell>
          <cell r="AD104">
            <v>998.6</v>
          </cell>
          <cell r="AE104">
            <v>1049.4000000000001</v>
          </cell>
          <cell r="AF104">
            <v>745.25</v>
          </cell>
          <cell r="AG104">
            <v>1257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106</v>
          </cell>
          <cell r="E105">
            <v>47</v>
          </cell>
          <cell r="F105">
            <v>58</v>
          </cell>
          <cell r="G105">
            <v>0</v>
          </cell>
          <cell r="H105">
            <v>0</v>
          </cell>
          <cell r="I105" t="e">
            <v>#N/A</v>
          </cell>
          <cell r="J105">
            <v>62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V105">
            <v>9.4</v>
          </cell>
          <cell r="W105">
            <v>50</v>
          </cell>
          <cell r="X105">
            <v>11.48936170212766</v>
          </cell>
          <cell r="Y105">
            <v>6.1702127659574462</v>
          </cell>
          <cell r="AB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5</v>
          </cell>
          <cell r="AG105">
            <v>13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148</v>
          </cell>
          <cell r="D106">
            <v>6</v>
          </cell>
          <cell r="E106">
            <v>91</v>
          </cell>
          <cell r="F106">
            <v>52</v>
          </cell>
          <cell r="G106">
            <v>0</v>
          </cell>
          <cell r="H106">
            <v>0</v>
          </cell>
          <cell r="I106" t="e">
            <v>#N/A</v>
          </cell>
          <cell r="J106">
            <v>102</v>
          </cell>
          <cell r="K106">
            <v>-11</v>
          </cell>
          <cell r="L106">
            <v>0</v>
          </cell>
          <cell r="M106">
            <v>0</v>
          </cell>
          <cell r="N106">
            <v>0</v>
          </cell>
          <cell r="V106">
            <v>18.2</v>
          </cell>
          <cell r="W106">
            <v>120</v>
          </cell>
          <cell r="X106">
            <v>9.4505494505494507</v>
          </cell>
          <cell r="Y106">
            <v>2.8571428571428572</v>
          </cell>
          <cell r="AB106">
            <v>0</v>
          </cell>
          <cell r="AC106">
            <v>0</v>
          </cell>
          <cell r="AD106">
            <v>0</v>
          </cell>
          <cell r="AE106">
            <v>8.8000000000000007</v>
          </cell>
          <cell r="AF106">
            <v>24.25</v>
          </cell>
          <cell r="AG106">
            <v>34</v>
          </cell>
          <cell r="AH106" t="e">
            <v>#N/A</v>
          </cell>
        </row>
        <row r="107">
          <cell r="A107" t="str">
            <v xml:space="preserve"> 416  Сосиски Датские ТМ Особый рецепт, ВЕС  ПОКОМ</v>
          </cell>
          <cell r="B107" t="str">
            <v>кг</v>
          </cell>
          <cell r="D107">
            <v>357.92500000000001</v>
          </cell>
          <cell r="E107">
            <v>29.795999999999999</v>
          </cell>
          <cell r="F107">
            <v>328.12900000000002</v>
          </cell>
          <cell r="G107">
            <v>0</v>
          </cell>
          <cell r="H107">
            <v>0</v>
          </cell>
          <cell r="I107" t="e">
            <v>#N/A</v>
          </cell>
          <cell r="J107">
            <v>28.8</v>
          </cell>
          <cell r="K107">
            <v>0.99599999999999866</v>
          </cell>
          <cell r="L107">
            <v>0</v>
          </cell>
          <cell r="M107">
            <v>0</v>
          </cell>
          <cell r="N107">
            <v>0</v>
          </cell>
          <cell r="V107">
            <v>5.9592000000000001</v>
          </cell>
          <cell r="X107">
            <v>55.062592294267688</v>
          </cell>
          <cell r="Y107">
            <v>55.062592294267688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3.0615000000000001</v>
          </cell>
          <cell r="AG107">
            <v>4.0620000000000003</v>
          </cell>
          <cell r="AH107" t="e">
            <v>#N/A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B108" t="str">
            <v>шт</v>
          </cell>
          <cell r="D108">
            <v>215</v>
          </cell>
          <cell r="E108">
            <v>195</v>
          </cell>
          <cell r="F108">
            <v>5</v>
          </cell>
          <cell r="G108">
            <v>0</v>
          </cell>
          <cell r="H108">
            <v>0.06</v>
          </cell>
          <cell r="I108" t="e">
            <v>#N/A</v>
          </cell>
          <cell r="J108">
            <v>304</v>
          </cell>
          <cell r="K108">
            <v>-109</v>
          </cell>
          <cell r="L108">
            <v>200</v>
          </cell>
          <cell r="M108">
            <v>0</v>
          </cell>
          <cell r="N108">
            <v>200</v>
          </cell>
          <cell r="V108">
            <v>39</v>
          </cell>
          <cell r="W108">
            <v>200</v>
          </cell>
          <cell r="X108">
            <v>15.512820512820513</v>
          </cell>
          <cell r="Y108">
            <v>0.12820512820512819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20.75</v>
          </cell>
          <cell r="AG108">
            <v>1</v>
          </cell>
          <cell r="AH108" t="e">
            <v>#N/A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B109" t="str">
            <v>шт</v>
          </cell>
          <cell r="D109">
            <v>213</v>
          </cell>
          <cell r="E109">
            <v>193</v>
          </cell>
          <cell r="F109">
            <v>7</v>
          </cell>
          <cell r="G109">
            <v>0</v>
          </cell>
          <cell r="H109">
            <v>0.06</v>
          </cell>
          <cell r="I109" t="e">
            <v>#N/A</v>
          </cell>
          <cell r="J109">
            <v>267</v>
          </cell>
          <cell r="K109">
            <v>-74</v>
          </cell>
          <cell r="L109">
            <v>150</v>
          </cell>
          <cell r="M109">
            <v>0</v>
          </cell>
          <cell r="N109">
            <v>150</v>
          </cell>
          <cell r="V109">
            <v>38.6</v>
          </cell>
          <cell r="W109">
            <v>100</v>
          </cell>
          <cell r="X109">
            <v>10.544041450777202</v>
          </cell>
          <cell r="Y109">
            <v>0.18134715025906736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16</v>
          </cell>
          <cell r="AG109">
            <v>0</v>
          </cell>
          <cell r="AH109" t="e">
            <v>#N/A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B110" t="str">
            <v>шт</v>
          </cell>
          <cell r="D110">
            <v>216</v>
          </cell>
          <cell r="E110">
            <v>196</v>
          </cell>
          <cell r="F110">
            <v>4</v>
          </cell>
          <cell r="G110">
            <v>0</v>
          </cell>
          <cell r="H110">
            <v>0.06</v>
          </cell>
          <cell r="I110" t="e">
            <v>#N/A</v>
          </cell>
          <cell r="J110">
            <v>346</v>
          </cell>
          <cell r="K110">
            <v>-150</v>
          </cell>
          <cell r="L110">
            <v>200</v>
          </cell>
          <cell r="M110">
            <v>0</v>
          </cell>
          <cell r="N110">
            <v>200</v>
          </cell>
          <cell r="V110">
            <v>39.200000000000003</v>
          </cell>
          <cell r="W110">
            <v>200</v>
          </cell>
          <cell r="X110">
            <v>15.408163265306122</v>
          </cell>
          <cell r="Y110">
            <v>0.1020408163265306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21.5</v>
          </cell>
          <cell r="AG110">
            <v>3</v>
          </cell>
          <cell r="AH110" t="e">
            <v>#N/A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B111" t="str">
            <v>шт</v>
          </cell>
          <cell r="D111">
            <v>108</v>
          </cell>
          <cell r="E111">
            <v>34</v>
          </cell>
          <cell r="F111">
            <v>74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37</v>
          </cell>
          <cell r="K111">
            <v>-3</v>
          </cell>
          <cell r="L111">
            <v>0</v>
          </cell>
          <cell r="M111">
            <v>0</v>
          </cell>
          <cell r="N111">
            <v>0</v>
          </cell>
          <cell r="V111">
            <v>6.8</v>
          </cell>
          <cell r="W111">
            <v>50</v>
          </cell>
          <cell r="X111">
            <v>18.235294117647058</v>
          </cell>
          <cell r="Y111">
            <v>10.882352941176471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34</v>
          </cell>
          <cell r="AH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-93</v>
          </cell>
          <cell r="D112">
            <v>156</v>
          </cell>
          <cell r="E112">
            <v>769</v>
          </cell>
          <cell r="F112">
            <v>-719</v>
          </cell>
          <cell r="G112" t="str">
            <v>ак</v>
          </cell>
          <cell r="H112">
            <v>0</v>
          </cell>
          <cell r="I112">
            <v>0</v>
          </cell>
          <cell r="J112">
            <v>781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V112">
            <v>153.80000000000001</v>
          </cell>
          <cell r="X112">
            <v>-4.6749024707412223</v>
          </cell>
          <cell r="Y112">
            <v>-4.6749024707412223</v>
          </cell>
          <cell r="AB112">
            <v>0</v>
          </cell>
          <cell r="AC112">
            <v>0</v>
          </cell>
          <cell r="AD112">
            <v>219.6</v>
          </cell>
          <cell r="AE112">
            <v>222.4</v>
          </cell>
          <cell r="AF112">
            <v>110.75</v>
          </cell>
          <cell r="AG112">
            <v>278</v>
          </cell>
          <cell r="AH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-44.908000000000001</v>
          </cell>
          <cell r="D113">
            <v>76.337000000000003</v>
          </cell>
          <cell r="E113">
            <v>346.90499999999997</v>
          </cell>
          <cell r="F113">
            <v>-322.76799999999997</v>
          </cell>
          <cell r="G113" t="str">
            <v>ак</v>
          </cell>
          <cell r="H113">
            <v>0</v>
          </cell>
          <cell r="I113">
            <v>0</v>
          </cell>
          <cell r="J113">
            <v>332.57</v>
          </cell>
          <cell r="K113">
            <v>14.33499999999998</v>
          </cell>
          <cell r="L113">
            <v>0</v>
          </cell>
          <cell r="M113">
            <v>0</v>
          </cell>
          <cell r="N113">
            <v>0</v>
          </cell>
          <cell r="V113">
            <v>69.381</v>
          </cell>
          <cell r="X113">
            <v>-4.6521093671177987</v>
          </cell>
          <cell r="Y113">
            <v>-4.6521093671177987</v>
          </cell>
          <cell r="AB113">
            <v>0</v>
          </cell>
          <cell r="AC113">
            <v>0</v>
          </cell>
          <cell r="AD113">
            <v>73.536599999999993</v>
          </cell>
          <cell r="AE113">
            <v>81.027799999999999</v>
          </cell>
          <cell r="AF113">
            <v>77.343000000000004</v>
          </cell>
          <cell r="AG113">
            <v>101.774</v>
          </cell>
          <cell r="AH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-25.518000000000001</v>
          </cell>
          <cell r="D114">
            <v>43.69</v>
          </cell>
          <cell r="E114">
            <v>155.88300000000001</v>
          </cell>
          <cell r="F114">
            <v>-141.59200000000001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156.34</v>
          </cell>
          <cell r="K114">
            <v>-0.45699999999999363</v>
          </cell>
          <cell r="L114">
            <v>0</v>
          </cell>
          <cell r="M114">
            <v>0</v>
          </cell>
          <cell r="N114">
            <v>0</v>
          </cell>
          <cell r="V114">
            <v>31.176600000000001</v>
          </cell>
          <cell r="X114">
            <v>-4.5416113367076596</v>
          </cell>
          <cell r="Y114">
            <v>-4.5416113367076596</v>
          </cell>
          <cell r="AB114">
            <v>0</v>
          </cell>
          <cell r="AC114">
            <v>0</v>
          </cell>
          <cell r="AD114">
            <v>49.922600000000003</v>
          </cell>
          <cell r="AE114">
            <v>86.917600000000007</v>
          </cell>
          <cell r="AF114">
            <v>40.085000000000001</v>
          </cell>
          <cell r="AG114">
            <v>44.360999999999997</v>
          </cell>
          <cell r="AH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-48</v>
          </cell>
          <cell r="D115">
            <v>16</v>
          </cell>
          <cell r="E115">
            <v>326</v>
          </cell>
          <cell r="F115">
            <v>-374</v>
          </cell>
          <cell r="G115" t="str">
            <v>ак</v>
          </cell>
          <cell r="H115">
            <v>0</v>
          </cell>
          <cell r="I115">
            <v>0</v>
          </cell>
          <cell r="J115">
            <v>342</v>
          </cell>
          <cell r="K115">
            <v>-16</v>
          </cell>
          <cell r="L115">
            <v>0</v>
          </cell>
          <cell r="M115">
            <v>0</v>
          </cell>
          <cell r="N115">
            <v>0</v>
          </cell>
          <cell r="V115">
            <v>65.2</v>
          </cell>
          <cell r="X115">
            <v>-5.7361963190184051</v>
          </cell>
          <cell r="Y115">
            <v>-5.7361963190184051</v>
          </cell>
          <cell r="AB115">
            <v>0</v>
          </cell>
          <cell r="AC115">
            <v>0</v>
          </cell>
          <cell r="AD115">
            <v>64.599999999999994</v>
          </cell>
          <cell r="AE115">
            <v>117.8</v>
          </cell>
          <cell r="AF115">
            <v>72.5</v>
          </cell>
          <cell r="AG115">
            <v>67</v>
          </cell>
          <cell r="AH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-61</v>
          </cell>
          <cell r="D116">
            <v>10</v>
          </cell>
          <cell r="E116">
            <v>320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330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V116">
            <v>64</v>
          </cell>
          <cell r="X116">
            <v>-5.953125</v>
          </cell>
          <cell r="Y116">
            <v>-5.953125</v>
          </cell>
          <cell r="AB116">
            <v>0</v>
          </cell>
          <cell r="AC116">
            <v>0</v>
          </cell>
          <cell r="AD116">
            <v>65.599999999999994</v>
          </cell>
          <cell r="AE116">
            <v>131.6</v>
          </cell>
          <cell r="AF116">
            <v>64.5</v>
          </cell>
          <cell r="AG116">
            <v>79</v>
          </cell>
          <cell r="AH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62.500999999999998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911.70399999999995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743.96500000000003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2012.5840000000001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300.41399999999999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1351</v>
          </cell>
          <cell r="F13">
            <v>2847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79</v>
          </cell>
          <cell r="F14">
            <v>3382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  <cell r="F15">
            <v>5085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146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164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386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273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136</v>
          </cell>
        </row>
        <row r="24">
          <cell r="A24" t="str">
            <v xml:space="preserve"> 079  Колбаса Сервелат Кремлевский,  0.35 кг, ПОКОМ</v>
          </cell>
          <cell r="F24">
            <v>95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13</v>
          </cell>
          <cell r="F26">
            <v>370</v>
          </cell>
        </row>
        <row r="27">
          <cell r="A27" t="str">
            <v xml:space="preserve"> 092  Сосиски Баварские с сыром,  0.42кг,ПОКОМ</v>
          </cell>
          <cell r="F27">
            <v>26</v>
          </cell>
        </row>
        <row r="28">
          <cell r="A28" t="str">
            <v xml:space="preserve"> 096  Сосиски Баварские,  0.42кг,ПОКОМ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922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234</v>
          </cell>
          <cell r="F30">
            <v>588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600</v>
          </cell>
          <cell r="F31">
            <v>1118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1203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3.202</v>
          </cell>
          <cell r="F33">
            <v>499.26400000000001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7.516</v>
          </cell>
          <cell r="F34">
            <v>5683.3580000000002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1.601</v>
          </cell>
          <cell r="F35">
            <v>306.91899999999998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963.37599999999998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213.56200000000001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11987.759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268.80900000000003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0.80100000000000005</v>
          </cell>
          <cell r="F40">
            <v>45.255000000000003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1.601</v>
          </cell>
          <cell r="F41">
            <v>798.18399999999997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4474.1390000000001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3990.4009999999998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325.56299999999999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417.02100000000002</v>
          </cell>
        </row>
        <row r="46">
          <cell r="A46" t="str">
            <v xml:space="preserve"> 240  Колбаса Салями охотничья, ВЕС. ПОКОМ</v>
          </cell>
          <cell r="F46">
            <v>22.786999999999999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594.12300000000005</v>
          </cell>
        </row>
        <row r="48">
          <cell r="A48" t="str">
            <v xml:space="preserve"> 243  Колбаса Сервелат Зернистый, ВЕС.  ПОКОМ</v>
          </cell>
          <cell r="F48">
            <v>117.105</v>
          </cell>
        </row>
        <row r="49">
          <cell r="A49" t="str">
            <v xml:space="preserve"> 244  Колбаса Сервелат Кремлевский, ВЕС. ПОКОМ</v>
          </cell>
          <cell r="F49">
            <v>0.70099999999999996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315.988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289.63900000000001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4.3</v>
          </cell>
          <cell r="F52">
            <v>1365.385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1.3</v>
          </cell>
          <cell r="F53">
            <v>71.95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2.6</v>
          </cell>
          <cell r="F54">
            <v>288.31400000000002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140.358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3.1</v>
          </cell>
          <cell r="F56">
            <v>480.916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3.1</v>
          </cell>
          <cell r="F57">
            <v>436.52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1.5</v>
          </cell>
          <cell r="F58">
            <v>351.56900000000002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8</v>
          </cell>
          <cell r="F59">
            <v>2088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54</v>
          </cell>
          <cell r="F60">
            <v>3584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</v>
          </cell>
          <cell r="F61">
            <v>4211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515.25099999999998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</v>
          </cell>
          <cell r="F63">
            <v>463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1.6</v>
          </cell>
          <cell r="F65">
            <v>163.43799999999999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37</v>
          </cell>
          <cell r="F66">
            <v>3366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4206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40.344999999999999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123.301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4</v>
          </cell>
          <cell r="F71">
            <v>1221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1777</v>
          </cell>
        </row>
        <row r="73">
          <cell r="A73" t="str">
            <v xml:space="preserve"> 309  Сосиски Сочинки с сыром 0,4 кг ТМ Стародворье  ПОКОМ</v>
          </cell>
          <cell r="F73">
            <v>1207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302.05399999999997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1289.556</v>
          </cell>
        </row>
        <row r="76">
          <cell r="A76" t="str">
            <v xml:space="preserve"> 316  Колбаса Нежная ТМ Зареченские ВЕС  ПОКОМ</v>
          </cell>
          <cell r="F76">
            <v>173.114</v>
          </cell>
        </row>
        <row r="77">
          <cell r="A77" t="str">
            <v xml:space="preserve"> 317 Колбаса Сервелат Рижский ТМ Зареченские, ВЕС  ПОКОМ</v>
          </cell>
          <cell r="F77">
            <v>37.466999999999999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2610.578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3625</v>
          </cell>
          <cell r="F79">
            <v>7466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604</v>
          </cell>
          <cell r="F80">
            <v>4455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</v>
          </cell>
          <cell r="F81">
            <v>1406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583</v>
          </cell>
        </row>
        <row r="83">
          <cell r="A83" t="str">
            <v xml:space="preserve"> 329  Сардельки Сочинки с сыром Стародворье ТМ, 0,4 кг. ПОКОМ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1361.1130000000001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10.052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359</v>
          </cell>
        </row>
        <row r="87">
          <cell r="A87" t="str">
            <v xml:space="preserve"> 335  Колбаса Сливушка ТМ Вязанка. ВЕС.  ПОКОМ </v>
          </cell>
          <cell r="F87">
            <v>213.24100000000001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30</v>
          </cell>
          <cell r="F88">
            <v>3122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2315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3.2</v>
          </cell>
          <cell r="F90">
            <v>434.34699999999998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385.76600000000002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2.4</v>
          </cell>
          <cell r="F92">
            <v>735.33399999999995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515.85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58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48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78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381.58300000000003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48</v>
          </cell>
        </row>
        <row r="99">
          <cell r="A99" t="str">
            <v xml:space="preserve"> 372  Ветчина Сочинка ТМ Стародворье. ВЕС ПОКОМ</v>
          </cell>
          <cell r="F99">
            <v>18.25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121.608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</v>
          </cell>
          <cell r="F101">
            <v>331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</v>
          </cell>
          <cell r="F102">
            <v>335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72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17</v>
          </cell>
          <cell r="F104">
            <v>2283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14</v>
          </cell>
        </row>
        <row r="106">
          <cell r="A106" t="str">
            <v xml:space="preserve"> 388  Сосиски Восточные Халяль ТМ Вязанка 0,33 кг АК. ПОКОМ</v>
          </cell>
          <cell r="F106">
            <v>652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F107">
            <v>301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74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26</v>
          </cell>
          <cell r="F109">
            <v>5771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41</v>
          </cell>
          <cell r="F110">
            <v>8745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65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113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32.75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4</v>
          </cell>
          <cell r="F114">
            <v>358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300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4</v>
          </cell>
          <cell r="F116">
            <v>409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89</v>
          </cell>
        </row>
        <row r="118">
          <cell r="A118" t="str">
            <v>3215 ВЕТЧ.МЯСНАЯ Папа может п/о 0.4кг 8шт.    ОСТАНКИНО</v>
          </cell>
          <cell r="D118">
            <v>235</v>
          </cell>
          <cell r="F118">
            <v>235</v>
          </cell>
        </row>
        <row r="119">
          <cell r="A119" t="str">
            <v>3297 СЫТНЫЕ Папа может сар б/о мгс 1*3 СНГ  ОСТАНКИНО</v>
          </cell>
          <cell r="D119">
            <v>170</v>
          </cell>
          <cell r="F119">
            <v>170</v>
          </cell>
        </row>
        <row r="120">
          <cell r="A120" t="str">
            <v>3812 СОЧНЫЕ сос п/о мгс 2*2  ОСТАНКИНО</v>
          </cell>
          <cell r="D120">
            <v>1247.4000000000001</v>
          </cell>
          <cell r="F120">
            <v>1251.519</v>
          </cell>
        </row>
        <row r="121">
          <cell r="A121" t="str">
            <v>4063 МЯСНАЯ Папа может вар п/о_Л   ОСТАНКИНО</v>
          </cell>
          <cell r="D121">
            <v>1568.25</v>
          </cell>
          <cell r="F121">
            <v>1568.25</v>
          </cell>
        </row>
        <row r="122">
          <cell r="A122" t="str">
            <v>4117 ЭКСТРА Папа может с/к в/у_Л   ОСТАНКИНО</v>
          </cell>
          <cell r="D122">
            <v>31.5</v>
          </cell>
          <cell r="F122">
            <v>31.5</v>
          </cell>
        </row>
        <row r="123">
          <cell r="A123" t="str">
            <v>4574 Мясная со шпиком Папа может вар п/о ОСТАНКИНО</v>
          </cell>
          <cell r="D123">
            <v>103.15</v>
          </cell>
          <cell r="F123">
            <v>105.84099999999999</v>
          </cell>
        </row>
        <row r="124">
          <cell r="A124" t="str">
            <v>4614 ВЕТЧ.ЛЮБИТЕЛЬСКАЯ п/о _ ОСТАНКИНО</v>
          </cell>
          <cell r="D124">
            <v>120</v>
          </cell>
          <cell r="F124">
            <v>120</v>
          </cell>
        </row>
        <row r="125">
          <cell r="A125" t="str">
            <v>4813 ФИЛЕЙНАЯ Папа может вар п/о_Л   ОСТАНКИНО</v>
          </cell>
          <cell r="D125">
            <v>414.15</v>
          </cell>
          <cell r="F125">
            <v>416.84100000000001</v>
          </cell>
        </row>
        <row r="126">
          <cell r="A126" t="str">
            <v>4993 САЛЯМИ ИТАЛЬЯНСКАЯ с/к в/у 1/250*8_120c ОСТАНКИНО</v>
          </cell>
          <cell r="D126">
            <v>417</v>
          </cell>
          <cell r="F126">
            <v>417</v>
          </cell>
        </row>
        <row r="127">
          <cell r="A127" t="str">
            <v>5161 Печеночный пашт 0,150 ОСТАНКИНО</v>
          </cell>
          <cell r="D127">
            <v>8</v>
          </cell>
          <cell r="F127">
            <v>8</v>
          </cell>
        </row>
        <row r="128">
          <cell r="A128" t="str">
            <v>5246 ДОКТОРСКАЯ ПРЕМИУМ вар б/о мгс_30с ОСТАНКИНО</v>
          </cell>
          <cell r="D128">
            <v>40.5</v>
          </cell>
          <cell r="F128">
            <v>40.5</v>
          </cell>
        </row>
        <row r="129">
          <cell r="A129" t="str">
            <v>5247 РУССКАЯ ПРЕМИУМ вар б/о мгс_30с ОСТАНКИНО</v>
          </cell>
          <cell r="D129">
            <v>56.8</v>
          </cell>
          <cell r="F129">
            <v>56.8</v>
          </cell>
        </row>
        <row r="130">
          <cell r="A130" t="str">
            <v>5336 ОСОБАЯ вар п/о  ОСТАНКИНО</v>
          </cell>
          <cell r="D130">
            <v>116.7</v>
          </cell>
          <cell r="F130">
            <v>116.7</v>
          </cell>
        </row>
        <row r="131">
          <cell r="A131" t="str">
            <v>5337 ОСОБАЯ СО ШПИКОМ вар п/о  ОСТАНКИНО</v>
          </cell>
          <cell r="D131">
            <v>26</v>
          </cell>
          <cell r="F131">
            <v>26</v>
          </cell>
        </row>
        <row r="132">
          <cell r="A132" t="str">
            <v>5341 СЕРВЕЛАТ ОХОТНИЧИЙ в/к в/у  ОСТАНКИНО</v>
          </cell>
          <cell r="D132">
            <v>215.8</v>
          </cell>
          <cell r="F132">
            <v>215.8</v>
          </cell>
        </row>
        <row r="133">
          <cell r="A133" t="str">
            <v>5483 ЭКСТРА Папа может с/к в/у 1/250 8шт.   ОСТАНКИНО</v>
          </cell>
          <cell r="D133">
            <v>506</v>
          </cell>
          <cell r="F133">
            <v>506</v>
          </cell>
        </row>
        <row r="134">
          <cell r="A134" t="str">
            <v>5544 Сервелат Финский в/к в/у_45с НОВАЯ ОСТАНКИНО</v>
          </cell>
          <cell r="D134">
            <v>630.63300000000004</v>
          </cell>
          <cell r="F134">
            <v>630.63300000000004</v>
          </cell>
        </row>
        <row r="135">
          <cell r="A135" t="str">
            <v>5682 САЛЯМИ МЕЛКОЗЕРНЕНАЯ с/к в/у 1/120_60с   ОСТАНКИНО</v>
          </cell>
          <cell r="D135">
            <v>1896</v>
          </cell>
          <cell r="F135">
            <v>1896</v>
          </cell>
        </row>
        <row r="136">
          <cell r="A136" t="str">
            <v>5706 АРОМАТНАЯ Папа может с/к в/у 1/250 8шт.  ОСТАНКИНО</v>
          </cell>
          <cell r="D136">
            <v>711</v>
          </cell>
          <cell r="F136">
            <v>711</v>
          </cell>
        </row>
        <row r="137">
          <cell r="A137" t="str">
            <v>5708 ПОСОЛЬСКАЯ Папа может с/к в/у ОСТАНКИНО</v>
          </cell>
          <cell r="D137">
            <v>63.8</v>
          </cell>
          <cell r="F137">
            <v>64.328999999999994</v>
          </cell>
        </row>
        <row r="138">
          <cell r="A138" t="str">
            <v>5820 СЛИВОЧНЫЕ Папа может сос п/о мгс 2*2_45с   ОСТАНКИНО</v>
          </cell>
          <cell r="D138">
            <v>105</v>
          </cell>
          <cell r="F138">
            <v>105</v>
          </cell>
        </row>
        <row r="139">
          <cell r="A139" t="str">
            <v>5851 ЭКСТРА Папа может вар п/о   ОСТАНКИНО</v>
          </cell>
          <cell r="D139">
            <v>360.5</v>
          </cell>
          <cell r="F139">
            <v>360.5</v>
          </cell>
        </row>
        <row r="140">
          <cell r="A140" t="str">
            <v>5931 ОХОТНИЧЬЯ Папа может с/к в/у 1/220 8шт.   ОСТАНКИНО</v>
          </cell>
          <cell r="D140">
            <v>662</v>
          </cell>
          <cell r="F140">
            <v>662</v>
          </cell>
        </row>
        <row r="141">
          <cell r="A141" t="str">
            <v>5981 МОЛОЧНЫЕ ТРАДИЦ. сос п/о мгс 1*6_45с   ОСТАНКИНО</v>
          </cell>
          <cell r="D141">
            <v>143.4</v>
          </cell>
          <cell r="F141">
            <v>143.4</v>
          </cell>
        </row>
        <row r="142">
          <cell r="A142" t="str">
            <v>6004 РАГУ СВИНОЕ 1кг 8шт.зам_120с ОСТАНКИНО</v>
          </cell>
          <cell r="D142">
            <v>10</v>
          </cell>
          <cell r="F142">
            <v>10</v>
          </cell>
        </row>
        <row r="143">
          <cell r="A143" t="str">
            <v>6041 МОЛОЧНЫЕ К ЗАВТРАКУ сос п/о мгс 1*3  ОСТАНКИНО</v>
          </cell>
          <cell r="D143">
            <v>162.94</v>
          </cell>
          <cell r="F143">
            <v>162.94</v>
          </cell>
        </row>
        <row r="144">
          <cell r="A144" t="str">
            <v>6042 МОЛОЧНЫЕ К ЗАВТРАКУ сос п/о в/у 0.4кг   ОСТАНКИНО</v>
          </cell>
          <cell r="D144">
            <v>811</v>
          </cell>
          <cell r="F144">
            <v>812</v>
          </cell>
        </row>
        <row r="145">
          <cell r="A145" t="str">
            <v>6113 СОЧНЫЕ сос п/о мгс 1*6_Ашан  ОСТАНКИНО</v>
          </cell>
          <cell r="D145">
            <v>1443.48</v>
          </cell>
          <cell r="F145">
            <v>1444.5029999999999</v>
          </cell>
        </row>
        <row r="146">
          <cell r="A146" t="str">
            <v>6123 МОЛОЧНЫЕ КЛАССИЧЕСКИЕ ПМ сос п/о мгс 2*4   ОСТАНКИНО</v>
          </cell>
          <cell r="D146">
            <v>531</v>
          </cell>
          <cell r="F146">
            <v>531</v>
          </cell>
        </row>
        <row r="147">
          <cell r="A147" t="str">
            <v>6144 МОЛОЧНЫЕ ТРАДИЦ сос п/о в/у 1/360 (1+1) ОСТАНКИНО</v>
          </cell>
          <cell r="D147">
            <v>122</v>
          </cell>
          <cell r="F147">
            <v>122</v>
          </cell>
        </row>
        <row r="148">
          <cell r="A148" t="str">
            <v>6158 ВРЕМЯ ОЛИВЬЕ Папа может вар п/о 0.4кг   ОСТАНКИНО</v>
          </cell>
          <cell r="D148">
            <v>160</v>
          </cell>
          <cell r="F148">
            <v>160</v>
          </cell>
        </row>
        <row r="149">
          <cell r="A149" t="str">
            <v>6213 СЕРВЕЛАТ ФИНСКИЙ СН в/к в/у 0.35кг 8шт.  ОСТАНКИНО</v>
          </cell>
          <cell r="D149">
            <v>221</v>
          </cell>
          <cell r="F149">
            <v>221</v>
          </cell>
        </row>
        <row r="150">
          <cell r="A150" t="str">
            <v>6215 СЕРВЕЛАТ ОРЕХОВЫЙ СН в/к в/у 0.35кг 8шт  ОСТАНКИНО</v>
          </cell>
          <cell r="D150">
            <v>130</v>
          </cell>
          <cell r="F150">
            <v>130</v>
          </cell>
        </row>
        <row r="151">
          <cell r="A151" t="str">
            <v>6217 ШПИКАЧКИ ДОМАШНИЕ СН п/о мгс 0.4кг 8шт.  ОСТАНКИНО</v>
          </cell>
          <cell r="D151">
            <v>115</v>
          </cell>
          <cell r="F151">
            <v>115</v>
          </cell>
        </row>
        <row r="152">
          <cell r="A152" t="str">
            <v>6225 ИМПЕРСКАЯ И БАЛЫКОВАЯ в/к с/н мгс 1/90  ОСТАНКИНО</v>
          </cell>
          <cell r="D152">
            <v>209</v>
          </cell>
          <cell r="F152">
            <v>209</v>
          </cell>
        </row>
        <row r="153">
          <cell r="A153" t="str">
            <v>6227 МОЛОЧНЫЕ ТРАДИЦ. сос п/о мгс 0.6кг LTF  ОСТАНКИНО</v>
          </cell>
          <cell r="D153">
            <v>53</v>
          </cell>
          <cell r="F153">
            <v>53</v>
          </cell>
        </row>
        <row r="154">
          <cell r="A154" t="str">
            <v>6228 МЯСНОЕ АССОРТИ к/з с/н мгс 1/90 10шт.  ОСТАНКИНО</v>
          </cell>
          <cell r="D154">
            <v>250</v>
          </cell>
          <cell r="F154">
            <v>250</v>
          </cell>
        </row>
        <row r="155">
          <cell r="A155" t="str">
            <v>6233 БУЖЕНИНА ЗАПЕЧЕННАЯ с/н в/у 1/100 10шт.  ОСТАНКИНО</v>
          </cell>
          <cell r="D155">
            <v>174</v>
          </cell>
          <cell r="F155">
            <v>174</v>
          </cell>
        </row>
        <row r="156">
          <cell r="A156" t="str">
            <v>6241 ХОТ-ДОГ Папа может сос п/о мгс 0.38кг  ОСТАНКИНО</v>
          </cell>
          <cell r="D156">
            <v>257</v>
          </cell>
          <cell r="F156">
            <v>260</v>
          </cell>
        </row>
        <row r="157">
          <cell r="A157" t="str">
            <v>6247 ДОМАШНЯЯ Папа может вар п/о 0,4кг 8шт.  ОСТАНКИНО</v>
          </cell>
          <cell r="D157">
            <v>216</v>
          </cell>
          <cell r="F157">
            <v>216</v>
          </cell>
        </row>
        <row r="158">
          <cell r="A158" t="str">
            <v>6259 К ЧАЮ Советское наследие вар н/о мгс  ОСТАНКИНО</v>
          </cell>
          <cell r="D158">
            <v>2.5</v>
          </cell>
          <cell r="F158">
            <v>2.5</v>
          </cell>
        </row>
        <row r="159">
          <cell r="A159" t="str">
            <v>6268 ГОВЯЖЬЯ Папа может вар п/о 0,4кг 8 шт.  ОСТАНКИНО</v>
          </cell>
          <cell r="D159">
            <v>213</v>
          </cell>
          <cell r="F159">
            <v>213</v>
          </cell>
        </row>
        <row r="160">
          <cell r="A160" t="str">
            <v>6281 СВИНИНА ДЕЛИКАТ. к/в мл/к в/у 0.3кг 45с  ОСТАНКИНО</v>
          </cell>
          <cell r="D160">
            <v>374</v>
          </cell>
          <cell r="F160">
            <v>374</v>
          </cell>
        </row>
        <row r="161">
          <cell r="A161" t="str">
            <v>6297 ФИЛЕЙНЫЕ сос ц/о в/у 1/270 12шт_45с  ОСТАНКИНО</v>
          </cell>
          <cell r="D161">
            <v>1652</v>
          </cell>
          <cell r="F161">
            <v>1655</v>
          </cell>
        </row>
        <row r="162">
          <cell r="A162" t="str">
            <v>6301 БАЛЫКОВАЯ СН в/к в/у  ОСТАНКИНО</v>
          </cell>
          <cell r="D162">
            <v>2</v>
          </cell>
          <cell r="F162">
            <v>2</v>
          </cell>
        </row>
        <row r="163">
          <cell r="A163" t="str">
            <v>6302 БАЛЫКОВАЯ СН в/к в/у 0.35кг 8шт.  ОСТАНКИНО</v>
          </cell>
          <cell r="D163">
            <v>82</v>
          </cell>
          <cell r="F163">
            <v>82</v>
          </cell>
        </row>
        <row r="164">
          <cell r="A164" t="str">
            <v>6303 МЯСНЫЕ Папа может сос п/о мгс 1.5*3  ОСТАНКИНО</v>
          </cell>
          <cell r="D164">
            <v>268</v>
          </cell>
          <cell r="F164">
            <v>268</v>
          </cell>
        </row>
        <row r="165">
          <cell r="A165" t="str">
            <v>6325 ДОКТОРСКАЯ ПРЕМИУМ вар п/о 0.4кг 8шт.  ОСТАНКИНО</v>
          </cell>
          <cell r="D165">
            <v>589</v>
          </cell>
          <cell r="F165">
            <v>589</v>
          </cell>
        </row>
        <row r="166">
          <cell r="A166" t="str">
            <v>6333 МЯСНАЯ Папа может вар п/о 0.4кг 8шт.  ОСТАНКИНО</v>
          </cell>
          <cell r="D166">
            <v>5258</v>
          </cell>
          <cell r="F166">
            <v>5261</v>
          </cell>
        </row>
        <row r="167">
          <cell r="A167" t="str">
            <v>6353 ЭКСТРА Папа может вар п/о 0.4кг 8шт.  ОСТАНКИНО</v>
          </cell>
          <cell r="D167">
            <v>1541</v>
          </cell>
          <cell r="F167">
            <v>1547</v>
          </cell>
        </row>
        <row r="168">
          <cell r="A168" t="str">
            <v>6392 ФИЛЕЙНАЯ Папа может вар п/о 0.4кг. ОСТАНКИНО</v>
          </cell>
          <cell r="D168">
            <v>3950</v>
          </cell>
          <cell r="F168">
            <v>3960</v>
          </cell>
        </row>
        <row r="169">
          <cell r="A169" t="str">
            <v>6427 КЛАССИЧЕСКАЯ ПМ вар п/о 0.35кг 8шт. ОСТАНКИНО</v>
          </cell>
          <cell r="D169">
            <v>1064</v>
          </cell>
          <cell r="F169">
            <v>1067</v>
          </cell>
        </row>
        <row r="170">
          <cell r="A170" t="str">
            <v>6438 БОГАТЫРСКИЕ Папа Может сос п/о в/у 0,3кг  ОСТАНКИНО</v>
          </cell>
          <cell r="D170">
            <v>397</v>
          </cell>
          <cell r="F170">
            <v>397</v>
          </cell>
        </row>
        <row r="171">
          <cell r="A171" t="str">
            <v>6448 СВИНИНА МАДЕРА с/к с/н в/у 1/100 10шт.   ОСТАНКИНО</v>
          </cell>
          <cell r="D171">
            <v>10</v>
          </cell>
          <cell r="F171">
            <v>10</v>
          </cell>
        </row>
        <row r="172">
          <cell r="A172" t="str">
            <v>6450 БЕКОН с/к с/н в/у 1/100 10шт.  ОСТАНКИНО</v>
          </cell>
          <cell r="D172">
            <v>2</v>
          </cell>
          <cell r="F172">
            <v>2</v>
          </cell>
        </row>
        <row r="173">
          <cell r="A173" t="str">
            <v>6453 ЭКСТРА Папа может с/к с/н в/у 1/100 14шт.   ОСТАНКИНО</v>
          </cell>
          <cell r="D173">
            <v>959</v>
          </cell>
          <cell r="F173">
            <v>959</v>
          </cell>
        </row>
        <row r="174">
          <cell r="A174" t="str">
            <v>6454 АРОМАТНАЯ с/к с/н в/у 1/100 14шт.  ОСТАНКИНО</v>
          </cell>
          <cell r="D174">
            <v>822</v>
          </cell>
          <cell r="F174">
            <v>822</v>
          </cell>
        </row>
        <row r="175">
          <cell r="A175" t="str">
            <v>6475 С СЫРОМ Папа может сос ц/о мгс 0.4кг6шт  ОСТАНКИНО</v>
          </cell>
          <cell r="D175">
            <v>227</v>
          </cell>
          <cell r="F175">
            <v>227</v>
          </cell>
        </row>
        <row r="176">
          <cell r="A176" t="str">
            <v>6527 ШПИКАЧКИ СОЧНЫЕ ПМ сар б/о мгс 1*3 45с ОСТАНКИНО</v>
          </cell>
          <cell r="D176">
            <v>384</v>
          </cell>
          <cell r="F176">
            <v>384</v>
          </cell>
        </row>
        <row r="177">
          <cell r="A177" t="str">
            <v>6562 СЕРВЕЛАТ КАРЕЛЬСКИЙ СН в/к в/у 0,28кг  ОСТАНКИНО</v>
          </cell>
          <cell r="D177">
            <v>665</v>
          </cell>
          <cell r="F177">
            <v>665</v>
          </cell>
        </row>
        <row r="178">
          <cell r="A178" t="str">
            <v>6563 СЛИВОЧНЫЕ СН сос п/о мгс 1*6  ОСТАНКИНО</v>
          </cell>
          <cell r="D178">
            <v>64</v>
          </cell>
          <cell r="F178">
            <v>64</v>
          </cell>
        </row>
        <row r="179">
          <cell r="A179" t="str">
            <v>6591 ДОКТОРСКАЯ ОРИГИНАЛЬНАЯ СН вар ц/о в/у  ОСТАНКИНО</v>
          </cell>
          <cell r="D179">
            <v>5.6</v>
          </cell>
          <cell r="F179">
            <v>5.6</v>
          </cell>
        </row>
        <row r="180">
          <cell r="A180" t="str">
            <v>6592 ДОКТОРСКАЯ СН вар п/о  ОСТАНКИНО</v>
          </cell>
          <cell r="D180">
            <v>10.4</v>
          </cell>
          <cell r="F180">
            <v>10.4</v>
          </cell>
        </row>
        <row r="181">
          <cell r="A181" t="str">
            <v>6593 ДОКТОРСКАЯ СН вар п/о 0.45кг 8шт.  ОСТАНКИНО</v>
          </cell>
          <cell r="D181">
            <v>246</v>
          </cell>
          <cell r="F181">
            <v>246</v>
          </cell>
        </row>
        <row r="182">
          <cell r="A182" t="str">
            <v>6594 МОЛОЧНАЯ СН вар п/о  ОСТАНКИНО</v>
          </cell>
          <cell r="D182">
            <v>38</v>
          </cell>
          <cell r="F182">
            <v>38</v>
          </cell>
        </row>
        <row r="183">
          <cell r="A183" t="str">
            <v>6595 МОЛОЧНАЯ СН вар п/о 0.45кг 8шт.  ОСТАНКИНО</v>
          </cell>
          <cell r="D183">
            <v>295</v>
          </cell>
          <cell r="F183">
            <v>295</v>
          </cell>
        </row>
        <row r="184">
          <cell r="A184" t="str">
            <v>6597 РУССКАЯ СН вар п/о 0.45кг 8шт.  ОСТАНКИНО</v>
          </cell>
          <cell r="D184">
            <v>72</v>
          </cell>
          <cell r="F184">
            <v>72</v>
          </cell>
        </row>
        <row r="185">
          <cell r="A185" t="str">
            <v>6601 ГОВЯЖЬИ СН сос п/о мгс 1*6  ОСТАНКИНО</v>
          </cell>
          <cell r="D185">
            <v>125</v>
          </cell>
          <cell r="F185">
            <v>125</v>
          </cell>
        </row>
        <row r="186">
          <cell r="A186" t="str">
            <v>6602 БАВАРСКИЕ ПМ сос ц/о мгс 0,35кг 8шт.  ОСТАНКИНО</v>
          </cell>
          <cell r="D186">
            <v>197</v>
          </cell>
          <cell r="F186">
            <v>197</v>
          </cell>
        </row>
        <row r="187">
          <cell r="A187" t="str">
            <v>6644 СОЧНЫЕ ПМ сос п/о мгс 0,41кг 10шт.  ОСТАНКИНО</v>
          </cell>
          <cell r="D187">
            <v>1</v>
          </cell>
          <cell r="F187">
            <v>9</v>
          </cell>
        </row>
        <row r="188">
          <cell r="A188" t="str">
            <v>6645 ВЕТЧ.КЛАССИЧЕСКАЯ СН п/о 0.8кг 4шт.  ОСТАНКИНО</v>
          </cell>
          <cell r="D188">
            <v>17</v>
          </cell>
          <cell r="F188">
            <v>17</v>
          </cell>
        </row>
        <row r="189">
          <cell r="A189" t="str">
            <v>6648 СОЧНЫЕ Папа может сар п/о мгс 1*3  ОСТАНКИНО</v>
          </cell>
          <cell r="D189">
            <v>30</v>
          </cell>
          <cell r="F189">
            <v>30</v>
          </cell>
        </row>
        <row r="190">
          <cell r="A190" t="str">
            <v>6650 СОЧНЫЕ С СЫРОМ ПМ сар п/о мгс 1*3  ОСТАНКИНО</v>
          </cell>
          <cell r="D190">
            <v>1</v>
          </cell>
          <cell r="F190">
            <v>1</v>
          </cell>
        </row>
        <row r="191">
          <cell r="A191" t="str">
            <v>6661 СОЧНЫЙ ГРИЛЬ ПМ сос п/о мгс 1.5*4_Маяк  ОСТАНКИНО</v>
          </cell>
          <cell r="D191">
            <v>43.5</v>
          </cell>
          <cell r="F191">
            <v>43.5</v>
          </cell>
        </row>
        <row r="192">
          <cell r="A192" t="str">
            <v>6666 БОЯНСКАЯ Папа может п/к в/у 0,28кг 8 шт. ОСТАНКИНО</v>
          </cell>
          <cell r="D192">
            <v>1110</v>
          </cell>
          <cell r="F192">
            <v>1110</v>
          </cell>
        </row>
        <row r="193">
          <cell r="A193" t="str">
            <v>6669 ВЕНСКАЯ САЛЯМИ п/к в/у 0.28кг 8шт  ОСТАНКИНО</v>
          </cell>
          <cell r="D193">
            <v>550</v>
          </cell>
          <cell r="F193">
            <v>550</v>
          </cell>
        </row>
        <row r="194">
          <cell r="A194" t="str">
            <v>6683 СЕРВЕЛАТ ЗЕРНИСТЫЙ ПМ в/к в/у 0,35кг  ОСТАНКИНО</v>
          </cell>
          <cell r="D194">
            <v>1899</v>
          </cell>
          <cell r="F194">
            <v>1908</v>
          </cell>
        </row>
        <row r="195">
          <cell r="A195" t="str">
            <v>6684 СЕРВЕЛАТ КАРЕЛЬСКИЙ ПМ в/к в/у 0.28кг  ОСТАНКИНО</v>
          </cell>
          <cell r="D195">
            <v>1472</v>
          </cell>
          <cell r="F195">
            <v>1480</v>
          </cell>
        </row>
        <row r="196">
          <cell r="A196" t="str">
            <v>6689 СЕРВЕЛАТ ОХОТНИЧИЙ ПМ в/к в/у 0,35кг 8шт  ОСТАНКИНО</v>
          </cell>
          <cell r="D196">
            <v>4022</v>
          </cell>
          <cell r="F196">
            <v>4027</v>
          </cell>
        </row>
        <row r="197">
          <cell r="A197" t="str">
            <v>6692 СЕРВЕЛАТ ПРИМА в/к в/у 0.28кг 8шт.  ОСТАНКИНО</v>
          </cell>
          <cell r="D197">
            <v>576</v>
          </cell>
          <cell r="F197">
            <v>576</v>
          </cell>
        </row>
        <row r="198">
          <cell r="A198" t="str">
            <v>6697 СЕРВЕЛАТ ФИНСКИЙ ПМ в/к в/у 0,35кг 8шт.  ОСТАНКИНО</v>
          </cell>
          <cell r="D198">
            <v>4610</v>
          </cell>
          <cell r="F198">
            <v>4614</v>
          </cell>
        </row>
        <row r="199">
          <cell r="A199" t="str">
            <v>6713 СОЧНЫЙ ГРИЛЬ ПМ сос п/о мгс 0.41кг 8шт.  ОСТАНКИНО</v>
          </cell>
          <cell r="D199">
            <v>1095</v>
          </cell>
          <cell r="F199">
            <v>1095</v>
          </cell>
        </row>
        <row r="200">
          <cell r="A200" t="str">
            <v>6716 ОСОБАЯ Коровино (в сетке) 0.5кг 8шт.  ОСТАНКИНО</v>
          </cell>
          <cell r="D200">
            <v>236</v>
          </cell>
          <cell r="F200">
            <v>236</v>
          </cell>
        </row>
        <row r="201">
          <cell r="A201" t="str">
            <v>6722 СОЧНЫЕ ПМ сос п/о мгс 0,41кг 10шт.  ОСТАНКИНО</v>
          </cell>
          <cell r="D201">
            <v>4487</v>
          </cell>
          <cell r="F201">
            <v>4488</v>
          </cell>
        </row>
        <row r="202">
          <cell r="A202" t="str">
            <v>6726 СЛИВОЧНЫЕ ПМ сос п/о мгс 0.41кг 10шт.  ОСТАНКИНО</v>
          </cell>
          <cell r="D202">
            <v>1739</v>
          </cell>
          <cell r="F202">
            <v>1739</v>
          </cell>
        </row>
        <row r="203">
          <cell r="A203" t="str">
            <v>6734 ОСОБАЯ СО ШПИКОМ Коровино (в сетке) 0,5кг ОСТАНКИНО</v>
          </cell>
          <cell r="D203">
            <v>33</v>
          </cell>
          <cell r="F203">
            <v>33</v>
          </cell>
        </row>
        <row r="204">
          <cell r="A204" t="str">
            <v>6750 МОЛОЧНЫЕ ГОСТ СН сос п/о мгс 0,41 кг 10шт ОСТАНКИНО</v>
          </cell>
          <cell r="D204">
            <v>145</v>
          </cell>
          <cell r="F204">
            <v>145</v>
          </cell>
        </row>
        <row r="205">
          <cell r="A205" t="str">
            <v>6751 СЛИВОЧНЫЕ СН сос п/о мгс 0,41кг 10шт.  ОСТАНКИНО</v>
          </cell>
          <cell r="D205">
            <v>317</v>
          </cell>
          <cell r="F205">
            <v>317</v>
          </cell>
        </row>
        <row r="206">
          <cell r="A206" t="str">
            <v>6756 ВЕТЧ.ЛЮБИТЕЛЬСКАЯ п/о  ОСТАНКИНО</v>
          </cell>
          <cell r="D206">
            <v>20.5</v>
          </cell>
          <cell r="F206">
            <v>20.5</v>
          </cell>
        </row>
        <row r="207">
          <cell r="A207" t="str">
            <v>Ассорти "Сырная тарелка" сыр плавл. круг 130 г., 50%ж, ТМ Сыробогатов,  Линия</v>
          </cell>
          <cell r="F207">
            <v>60</v>
          </cell>
        </row>
        <row r="208">
          <cell r="A208" t="str">
            <v>Ассорти (слив, грибы, ветчина) сыр плавленый 50%ж, ТМ Сыробогатов,круг,130 г. (180 суток)  Линия</v>
          </cell>
          <cell r="F208">
            <v>60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150</v>
          </cell>
          <cell r="F209">
            <v>150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189</v>
          </cell>
          <cell r="F210">
            <v>189</v>
          </cell>
        </row>
        <row r="211">
          <cell r="A211" t="str">
            <v>БОНУС Z-ОСОБАЯ Коровино вар п/о (5324)  ОСТАНКИНО</v>
          </cell>
          <cell r="D211">
            <v>10</v>
          </cell>
          <cell r="F211">
            <v>10</v>
          </cell>
        </row>
        <row r="212">
          <cell r="A212" t="str">
            <v>БОНУС Z-ОСОБАЯ Коровино вар п/о 0.5кг_СНГ (6305)  ОСТАНКИНО</v>
          </cell>
          <cell r="D212">
            <v>2</v>
          </cell>
          <cell r="F212">
            <v>2</v>
          </cell>
        </row>
        <row r="213">
          <cell r="A213" t="str">
            <v>БОНУС СОЧНЫЕ сос п/о мгс 0.41кг_UZ (6087)  ОСТАНКИНО</v>
          </cell>
          <cell r="D213">
            <v>830</v>
          </cell>
          <cell r="F213">
            <v>830</v>
          </cell>
        </row>
        <row r="214">
          <cell r="A214" t="str">
            <v>БОНУС СОЧНЫЕ сос п/о мгс 1*6_UZ (6088)  ОСТАНКИНО</v>
          </cell>
          <cell r="D214">
            <v>258</v>
          </cell>
          <cell r="F214">
            <v>258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1020</v>
          </cell>
        </row>
        <row r="216">
          <cell r="A216" t="str">
            <v>БОНУС_283  Сосиски Сочинки, ВЕС, ТМ Стародворье ПОКОМ</v>
          </cell>
          <cell r="F216">
            <v>333.93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186.68299999999999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353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367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358</v>
          </cell>
        </row>
        <row r="222">
          <cell r="A222" t="str">
            <v>Бутербродная вареная 0,47 кг шт.  СПК</v>
          </cell>
          <cell r="D222">
            <v>41</v>
          </cell>
          <cell r="F222">
            <v>41</v>
          </cell>
        </row>
        <row r="223">
          <cell r="A223" t="str">
            <v>Вацлавская вареная 400 гр.шт.  СПК</v>
          </cell>
          <cell r="D223">
            <v>39</v>
          </cell>
          <cell r="F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60</v>
          </cell>
          <cell r="F224">
            <v>60</v>
          </cell>
        </row>
        <row r="225">
          <cell r="A225" t="str">
            <v>Ветчина Вацлавская 400 гр.шт.  СПК</v>
          </cell>
          <cell r="D225">
            <v>1</v>
          </cell>
          <cell r="F225">
            <v>1</v>
          </cell>
        </row>
        <row r="226">
          <cell r="A226" t="str">
            <v>Гауда сыр, 45% ж (брус), ТМ Сыробогатов  Линия</v>
          </cell>
          <cell r="F226">
            <v>54.034999999999997</v>
          </cell>
        </row>
        <row r="227">
          <cell r="A227" t="str">
            <v>Голландский сыр 45%ж, 180г, фасованный Сыробогатов   Линия</v>
          </cell>
          <cell r="F227">
            <v>36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</v>
          </cell>
          <cell r="F228">
            <v>316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555</v>
          </cell>
          <cell r="F229">
            <v>2177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149</v>
          </cell>
          <cell r="F230">
            <v>1409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25</v>
          </cell>
          <cell r="F231">
            <v>250</v>
          </cell>
        </row>
        <row r="232">
          <cell r="A232" t="str">
            <v>Готовые чебуреки Сочный мегачебурек.Готовые жареные.ВЕС  ПОКОМ</v>
          </cell>
          <cell r="F232">
            <v>11.603999999999999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82</v>
          </cell>
          <cell r="F233">
            <v>82</v>
          </cell>
        </row>
        <row r="234">
          <cell r="A234" t="str">
            <v>Дельгаро с/в "Эликатессе" 140 гр.шт.  СПК</v>
          </cell>
          <cell r="D234">
            <v>79</v>
          </cell>
          <cell r="F234">
            <v>79</v>
          </cell>
        </row>
        <row r="235">
          <cell r="A235" t="str">
            <v>Деревенская рубленая вареная 350 гр.шт. термоус. пак.  СПК</v>
          </cell>
          <cell r="D235">
            <v>1</v>
          </cell>
          <cell r="F235">
            <v>1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83</v>
          </cell>
          <cell r="F236">
            <v>83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504</v>
          </cell>
        </row>
        <row r="238">
          <cell r="A238" t="str">
            <v>Докторская вареная в/с 0,47 кг шт.  СПК</v>
          </cell>
          <cell r="D238">
            <v>79</v>
          </cell>
          <cell r="F238">
            <v>79</v>
          </cell>
        </row>
        <row r="239">
          <cell r="A239" t="str">
            <v>Докторская вареная термоус.пак. "Высокий вкус"  СПК</v>
          </cell>
          <cell r="D239">
            <v>92</v>
          </cell>
          <cell r="F239">
            <v>133.74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1512</v>
          </cell>
        </row>
        <row r="241">
          <cell r="A241" t="str">
            <v>Дружба сыр плавленый, ванночка 45% ж, 200г ТМ Сыробогатов  Линия</v>
          </cell>
          <cell r="F241">
            <v>300</v>
          </cell>
        </row>
        <row r="242">
          <cell r="A242" t="str">
            <v>Жар-боллы с курочкой и сыром, ВЕС ТМ Зареченские  ПОКОМ</v>
          </cell>
          <cell r="F242">
            <v>167.6</v>
          </cell>
        </row>
        <row r="243">
          <cell r="A243" t="str">
            <v>Жар-ладушки с мясом ТМ Зареченские ВЕС ПОКОМ</v>
          </cell>
          <cell r="F243">
            <v>273.10399999999998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11.1</v>
          </cell>
        </row>
        <row r="245">
          <cell r="A245" t="str">
            <v>Жар-ладушки с яблоком и грушей ТМ Зареченские ВЕС ПОКОМ</v>
          </cell>
          <cell r="F245">
            <v>46.502000000000002</v>
          </cell>
        </row>
        <row r="246">
          <cell r="A246" t="str">
            <v>ЖАР-мени ВЕС ТМ Зареченские  ПОКОМ</v>
          </cell>
          <cell r="F246">
            <v>156.011</v>
          </cell>
        </row>
        <row r="247">
          <cell r="A247" t="str">
            <v>Жар-мени с картофелем и сочной грудинкой ТМ Зареченские ВЕС ПОКОМ</v>
          </cell>
          <cell r="F247">
            <v>3.5</v>
          </cell>
        </row>
        <row r="248">
          <cell r="A248" t="str">
            <v>Карбонад Юбилейный термоус.пак.  СПК</v>
          </cell>
          <cell r="D248">
            <v>15</v>
          </cell>
          <cell r="F248">
            <v>15</v>
          </cell>
        </row>
        <row r="249">
          <cell r="A249" t="str">
            <v>Классика с/к 235 гр.шт. "Высокий вкус"  СПК</v>
          </cell>
          <cell r="D249">
            <v>130</v>
          </cell>
          <cell r="F249">
            <v>430</v>
          </cell>
        </row>
        <row r="250">
          <cell r="A250" t="str">
            <v>Классическая с/к "Сибирский стандарт" 560 гр.шт.  СПК</v>
          </cell>
          <cell r="D250">
            <v>1188</v>
          </cell>
          <cell r="F250">
            <v>2338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540</v>
          </cell>
          <cell r="F251">
            <v>540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482</v>
          </cell>
          <cell r="F252">
            <v>482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213</v>
          </cell>
          <cell r="F253">
            <v>213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66</v>
          </cell>
          <cell r="F254">
            <v>66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544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815</v>
          </cell>
        </row>
        <row r="263">
          <cell r="A263" t="str">
            <v>Ла Фаворте с/в "Эликатессе" 140 гр.шт.  СПК</v>
          </cell>
          <cell r="D263">
            <v>171</v>
          </cell>
          <cell r="F263">
            <v>171</v>
          </cell>
        </row>
        <row r="264">
          <cell r="A264" t="str">
            <v>Ливерная Печеночная "Просто выгодно" 0,3 кг.шт.  СПК</v>
          </cell>
          <cell r="D264">
            <v>104</v>
          </cell>
          <cell r="F264">
            <v>104</v>
          </cell>
        </row>
        <row r="265">
          <cell r="A265" t="str">
            <v>Любительская вареная термоус.пак. "Высокий вкус"  СПК</v>
          </cell>
          <cell r="D265">
            <v>123.5</v>
          </cell>
          <cell r="F265">
            <v>173.5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66.902000000000001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148.20500000000001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4</v>
          </cell>
          <cell r="F272">
            <v>4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6</v>
          </cell>
          <cell r="F274">
            <v>2118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1928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26</v>
          </cell>
          <cell r="F276">
            <v>1864</v>
          </cell>
        </row>
        <row r="277">
          <cell r="A277" t="str">
            <v>Наггетсы с куриным филе и сыром ТМ Вязанка 0,25 кг ПОКОМ</v>
          </cell>
          <cell r="F277">
            <v>594</v>
          </cell>
        </row>
        <row r="278">
          <cell r="A278" t="str">
            <v>Наггетсы хрустящие п/ф ЗАО "Мясная галерея" ВЕС ПОКОМ</v>
          </cell>
          <cell r="F278">
            <v>6</v>
          </cell>
        </row>
        <row r="279">
          <cell r="A279" t="str">
            <v>Наггетсы Хрустящие ТМ Зареченские. ВЕС ПОКОМ</v>
          </cell>
          <cell r="F279">
            <v>391</v>
          </cell>
        </row>
        <row r="280">
          <cell r="A280" t="str">
            <v>Оригинальная с перцем с/к  СПК</v>
          </cell>
          <cell r="D280">
            <v>235.3</v>
          </cell>
          <cell r="F280">
            <v>1385.3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324</v>
          </cell>
          <cell r="F281">
            <v>324</v>
          </cell>
        </row>
        <row r="282">
          <cell r="A282" t="str">
            <v>Особая вареная  СПК</v>
          </cell>
          <cell r="D282">
            <v>34.5</v>
          </cell>
          <cell r="F282">
            <v>34.5</v>
          </cell>
        </row>
        <row r="283">
          <cell r="A283" t="str">
            <v>Пармезан сыр 40% ж, 200 г, фасованный "Сыробогатов" (12 шт)  Линия</v>
          </cell>
          <cell r="F283">
            <v>12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15</v>
          </cell>
          <cell r="F284">
            <v>15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261</v>
          </cell>
        </row>
        <row r="286">
          <cell r="A286" t="str">
            <v>Пельмени Бигбули #МЕГАВКУСИЩЕ с сочной грудинкой 0,43 кг  ПОКОМ</v>
          </cell>
          <cell r="F286">
            <v>136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879</v>
          </cell>
        </row>
        <row r="288">
          <cell r="A288" t="str">
            <v>Пельмени Бигбули с мясом, Горячая штучка 0,43кг  ПОКОМ</v>
          </cell>
          <cell r="D288">
            <v>1</v>
          </cell>
          <cell r="F288">
            <v>271</v>
          </cell>
        </row>
        <row r="289">
          <cell r="A289" t="str">
            <v>Пельмени Бигбули с мясом, Горячая штучка 0,9кг  ПОКОМ</v>
          </cell>
          <cell r="D289">
            <v>417</v>
          </cell>
          <cell r="F289">
            <v>886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1005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F291">
            <v>224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236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24</v>
          </cell>
          <cell r="F293">
            <v>1367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1091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F295">
            <v>1555.2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24</v>
          </cell>
          <cell r="F296">
            <v>2482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15</v>
          </cell>
          <cell r="F297">
            <v>1155</v>
          </cell>
        </row>
        <row r="298">
          <cell r="A298" t="str">
            <v>Пельмени Левантские ТМ Особый рецепт 0,8 кг  ПОКОМ</v>
          </cell>
          <cell r="F298">
            <v>7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F299">
            <v>150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</v>
          </cell>
          <cell r="F300">
            <v>1223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18</v>
          </cell>
          <cell r="F301">
            <v>289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33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5</v>
          </cell>
          <cell r="F303">
            <v>580.00099999999998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2</v>
          </cell>
          <cell r="F304">
            <v>673</v>
          </cell>
        </row>
        <row r="305">
          <cell r="A305" t="str">
            <v>Пельмени Сочные сфера 0,9 кг ТМ Стародворье ПОКОМ</v>
          </cell>
          <cell r="D305">
            <v>4</v>
          </cell>
          <cell r="F305">
            <v>325</v>
          </cell>
        </row>
        <row r="306">
          <cell r="A306" t="str">
            <v>Пельмени Умелый повар равиоли  ПОКОМ</v>
          </cell>
          <cell r="D306">
            <v>2</v>
          </cell>
          <cell r="F306">
            <v>2</v>
          </cell>
        </row>
        <row r="307">
          <cell r="A307" t="str">
            <v>Пипперони с/к "Эликатессе" 0,10 кг.шт.  СПК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149</v>
          </cell>
          <cell r="F308">
            <v>149</v>
          </cell>
        </row>
        <row r="309">
          <cell r="A309" t="str">
            <v>Покровская вареная 0,47 кг шт.  СПК</v>
          </cell>
          <cell r="D309">
            <v>35</v>
          </cell>
          <cell r="F309">
            <v>35</v>
          </cell>
        </row>
        <row r="310">
          <cell r="A310" t="str">
            <v>Пошехонский ИТ сыр 45% ж (брус) ТМ "Сыробогатов", г. Орёл  Линия</v>
          </cell>
          <cell r="F310">
            <v>17.149999999999999</v>
          </cell>
        </row>
        <row r="311">
          <cell r="A311" t="str">
            <v>Праздничная с/к "Сибирский стандарт" 560 гр.шт.  СПК</v>
          </cell>
          <cell r="F311">
            <v>300</v>
          </cell>
        </row>
        <row r="312">
          <cell r="A312" t="str">
            <v>Продукт МСЗЖ Фермерский 50% (3 кг брус)  ОСТАНКИНО</v>
          </cell>
          <cell r="D312">
            <v>75</v>
          </cell>
          <cell r="F312">
            <v>75</v>
          </cell>
        </row>
        <row r="313">
          <cell r="A313" t="str">
            <v>С беконом сыр плав, 130г слайсы, 45%ж, ТМ Сыробогатов  Линия</v>
          </cell>
          <cell r="F313">
            <v>96</v>
          </cell>
        </row>
        <row r="314">
          <cell r="A314" t="str">
            <v>С беконом сыр плав, 200г, ванночка 50%ж, ТМ Сыробогатов (180 суток)  Линия</v>
          </cell>
          <cell r="F314">
            <v>120</v>
          </cell>
        </row>
        <row r="315">
          <cell r="A315" t="str">
            <v>С ветчиной сыр плавл. круг 130 г 50% ж, ТМ Сыробогатов, (180 суток)  Линия</v>
          </cell>
          <cell r="F315">
            <v>60</v>
          </cell>
        </row>
        <row r="316">
          <cell r="A316" t="str">
            <v>С ветчиной сыр плавленый 50% ж, фольга 80г, ТМ Сыробогатов (150 суток)  Линия</v>
          </cell>
          <cell r="F316">
            <v>720</v>
          </cell>
        </row>
        <row r="317">
          <cell r="A317" t="str">
            <v>С ветчиной сыр плавленый, ванночка 50% ж, 200 гр, Сыробогатов (180 суток)   ЛИНИЯ</v>
          </cell>
          <cell r="F317">
            <v>120</v>
          </cell>
        </row>
        <row r="318">
          <cell r="A318" t="str">
            <v>С грибами сыр плавленый 50% ж, фольга 80г, ТМ Сыробогатов (150 суток)  Линия</v>
          </cell>
          <cell r="F318">
            <v>504</v>
          </cell>
        </row>
        <row r="319">
          <cell r="A319" t="str">
            <v>С грибами сыр плавленый, ванночка 50% ж, 400 гр, Сыробогатов (180 суток)   ЛИНИЯ</v>
          </cell>
          <cell r="F319">
            <v>240</v>
          </cell>
        </row>
        <row r="320">
          <cell r="A320" t="str">
            <v>Салями Трюфель с/в "Эликатессе" 0,16 кг.шт.  СПК</v>
          </cell>
          <cell r="D320">
            <v>109</v>
          </cell>
          <cell r="F320">
            <v>109</v>
          </cell>
        </row>
        <row r="321">
          <cell r="A321" t="str">
            <v>Салями Финская с/к 235 гр.шт. "Высокий вкус"  СПК</v>
          </cell>
          <cell r="D321">
            <v>84</v>
          </cell>
          <cell r="F321">
            <v>84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93</v>
          </cell>
          <cell r="F322">
            <v>173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61</v>
          </cell>
          <cell r="F323">
            <v>161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20</v>
          </cell>
          <cell r="F324">
            <v>120</v>
          </cell>
        </row>
        <row r="325">
          <cell r="A325" t="str">
            <v>Семейная с чесночком Экстра вареная  СПК</v>
          </cell>
          <cell r="D325">
            <v>22</v>
          </cell>
          <cell r="F325">
            <v>22</v>
          </cell>
        </row>
        <row r="326">
          <cell r="A326" t="str">
            <v>Семейная с чесночком Экстра вареная 0,5 кг.шт.  СПК</v>
          </cell>
          <cell r="D326">
            <v>13</v>
          </cell>
          <cell r="F326">
            <v>13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48</v>
          </cell>
          <cell r="F327">
            <v>48</v>
          </cell>
        </row>
        <row r="328">
          <cell r="A328" t="str">
            <v>Сервелат Финский в/к 0,38 кг.шт. термофор.пак.  СПК</v>
          </cell>
          <cell r="D328">
            <v>35</v>
          </cell>
          <cell r="F328">
            <v>35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29</v>
          </cell>
          <cell r="F329">
            <v>29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119</v>
          </cell>
          <cell r="F330">
            <v>119</v>
          </cell>
        </row>
        <row r="331">
          <cell r="A331" t="str">
            <v>Сибирская особая с/к 0,235 кг шт.  СПК</v>
          </cell>
          <cell r="D331">
            <v>289</v>
          </cell>
          <cell r="F331">
            <v>589</v>
          </cell>
        </row>
        <row r="332">
          <cell r="A332" t="str">
            <v>Славянская п/к 0,38 кг шт.термофор.пак.  СПК</v>
          </cell>
          <cell r="D332">
            <v>24</v>
          </cell>
          <cell r="F332">
            <v>24</v>
          </cell>
        </row>
        <row r="333">
          <cell r="A333" t="str">
            <v>Сливочный плавленый продукт 60% ж, 180 г, ТМ Свежая марка  Линия</v>
          </cell>
          <cell r="F333">
            <v>60</v>
          </cell>
        </row>
        <row r="334">
          <cell r="A334" t="str">
            <v>Сливочный плавленый продукт 60% ж, 350 г, ТМ Свежая марка  Линия</v>
          </cell>
          <cell r="F334">
            <v>8</v>
          </cell>
        </row>
        <row r="335">
          <cell r="A335" t="str">
            <v>Сливочный сыр плав, 130 г слайсы, 45%ж, ТМ Сыробогатов  Линия</v>
          </cell>
          <cell r="F335">
            <v>84</v>
          </cell>
        </row>
        <row r="336">
          <cell r="A336" t="str">
            <v>Сливочный сыр плавленый 50% ж, фольга 80г, ТМ Сыробогатов (150 суток)  Линия</v>
          </cell>
          <cell r="F336">
            <v>2016</v>
          </cell>
        </row>
        <row r="337">
          <cell r="A337" t="str">
            <v>Сливочный сыр плавленый 50%, ж.ТМ Сыробогатов, круг 130 г. (180 суток)  Линия</v>
          </cell>
          <cell r="F337">
            <v>60</v>
          </cell>
        </row>
        <row r="338">
          <cell r="A338" t="str">
            <v>Сливочный сыр, 50% ж (брус), ТМ "Сыробогатов", г. Орёл  Линия</v>
          </cell>
          <cell r="F338">
            <v>126.79</v>
          </cell>
        </row>
        <row r="339">
          <cell r="A339" t="str">
            <v>Сметанковый сыр 50% ж, 180 г, фасованный Сыробогатов   Линия</v>
          </cell>
          <cell r="F339">
            <v>36</v>
          </cell>
        </row>
        <row r="340">
          <cell r="A340" t="str">
            <v>Сметанковый сыр, 50% ж (брус), ТМ "Сыробогатов", г. Орёл  Линия</v>
          </cell>
          <cell r="F340">
            <v>73.650000000000006</v>
          </cell>
        </row>
        <row r="341">
          <cell r="A341" t="str">
            <v>Со вкусом ветчины плавленый продукт 55% ж, 180 г ТМ Свежая марка  Линия</v>
          </cell>
          <cell r="F341">
            <v>120</v>
          </cell>
        </row>
        <row r="342">
          <cell r="A342" t="str">
            <v>Со вкусом грибов плавленый продукт 55% ж, 180 г ТМ Свежая марка  Линия</v>
          </cell>
          <cell r="F342">
            <v>204</v>
          </cell>
        </row>
        <row r="343">
          <cell r="A343" t="str">
            <v>Сосиски "Баварские" 0,36 кг.шт. вак.упак.  СПК</v>
          </cell>
          <cell r="D343">
            <v>24</v>
          </cell>
          <cell r="F343">
            <v>24</v>
          </cell>
        </row>
        <row r="344">
          <cell r="A344" t="str">
            <v>Сосиски "БОЛЬШАЯ сосиска" "Сибирский стандарт"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27</v>
          </cell>
          <cell r="F345">
            <v>27</v>
          </cell>
        </row>
        <row r="346">
          <cell r="A346" t="str">
            <v>Сосиски Мусульманские "Просто выгодно" (в ср.защ.атм.)  СПК</v>
          </cell>
          <cell r="D346">
            <v>21</v>
          </cell>
          <cell r="F346">
            <v>21</v>
          </cell>
        </row>
        <row r="347">
          <cell r="A347" t="str">
            <v>Сыр "Пармезан" 40% колотый 100 гр  ОСТАНКИНО</v>
          </cell>
          <cell r="D347">
            <v>2</v>
          </cell>
          <cell r="F347">
            <v>2</v>
          </cell>
        </row>
        <row r="348">
          <cell r="A348" t="str">
            <v>Сыр "Пармезан" 40% кусок 180 гр  ОСТАНКИНО</v>
          </cell>
          <cell r="D348">
            <v>76</v>
          </cell>
          <cell r="F348">
            <v>76</v>
          </cell>
        </row>
        <row r="349">
          <cell r="A349" t="str">
            <v>Сыр Боккончини копченый 40% 100 гр.  ОСТАНКИНО</v>
          </cell>
          <cell r="D349">
            <v>13</v>
          </cell>
          <cell r="F349">
            <v>13</v>
          </cell>
        </row>
        <row r="350">
          <cell r="A350" t="str">
            <v>Сыр Останкино "Алтайский Gold" 50% вес  ОСТАНКИНО</v>
          </cell>
          <cell r="D350">
            <v>1</v>
          </cell>
          <cell r="F350">
            <v>2.2349999999999999</v>
          </cell>
        </row>
        <row r="351">
          <cell r="A351" t="str">
            <v>Сыр Папа Может Гауда  45% 200гр     Останкино</v>
          </cell>
          <cell r="D351">
            <v>231</v>
          </cell>
          <cell r="F351">
            <v>231</v>
          </cell>
        </row>
        <row r="352">
          <cell r="A352" t="str">
            <v>Сыр Папа Может Гауда  45% вес   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Гауда 48%, нарез, 125г (9 шт)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Голландский  45% 200гр     Останкино</v>
          </cell>
          <cell r="D354">
            <v>416</v>
          </cell>
          <cell r="F354">
            <v>416</v>
          </cell>
        </row>
        <row r="355">
          <cell r="A355" t="str">
            <v>Сыр Папа Может Голландский  45% вес      Останкино</v>
          </cell>
          <cell r="D355">
            <v>31</v>
          </cell>
          <cell r="F355">
            <v>31</v>
          </cell>
        </row>
        <row r="356">
          <cell r="A356" t="str">
            <v>Сыр Папа Может Голландский 45%, нарез, 125г (9 шт)  Останкино</v>
          </cell>
          <cell r="D356">
            <v>10</v>
          </cell>
          <cell r="F356">
            <v>10</v>
          </cell>
        </row>
        <row r="357">
          <cell r="A357" t="str">
            <v>Сыр Папа Может Министерский 45% 200г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624</v>
          </cell>
          <cell r="F359">
            <v>624</v>
          </cell>
        </row>
        <row r="360">
          <cell r="A360" t="str">
            <v>Сыр Папа Может Российский  50% вес    Останкино</v>
          </cell>
          <cell r="D360">
            <v>68.2</v>
          </cell>
          <cell r="F360">
            <v>68.2</v>
          </cell>
        </row>
        <row r="361">
          <cell r="A361" t="str">
            <v>Сыр Папа Может Российский 50%, нарезка 125г  Останкино</v>
          </cell>
          <cell r="D361">
            <v>28</v>
          </cell>
          <cell r="F361">
            <v>28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117.7</v>
          </cell>
          <cell r="F362">
            <v>117.7</v>
          </cell>
        </row>
        <row r="363">
          <cell r="A363" t="str">
            <v>Сыр Папа Может Тильзитер   45% 200гр     Останкино</v>
          </cell>
          <cell r="D363">
            <v>232</v>
          </cell>
          <cell r="F363">
            <v>232</v>
          </cell>
        </row>
        <row r="364">
          <cell r="A364" t="str">
            <v>Сыр Папа Может Тильзитер   45% вес      Останкино</v>
          </cell>
          <cell r="D364">
            <v>38.5</v>
          </cell>
          <cell r="F364">
            <v>38.5</v>
          </cell>
        </row>
        <row r="365">
          <cell r="A365" t="str">
            <v>Сыр Папа Может Тильзитер 50%, нарезка 125г  Останкино</v>
          </cell>
          <cell r="D365">
            <v>2</v>
          </cell>
          <cell r="F365">
            <v>2</v>
          </cell>
        </row>
        <row r="366">
          <cell r="A366" t="str">
            <v>Сыр Папа Может Эдам 45% вес (=3,5кг)  Останкино</v>
          </cell>
          <cell r="D366">
            <v>48</v>
          </cell>
          <cell r="F366">
            <v>48</v>
          </cell>
        </row>
        <row r="367">
          <cell r="A367" t="str">
            <v>Сыр Плавл. Сливочный 55% 190гр  Останкино</v>
          </cell>
          <cell r="D367">
            <v>27</v>
          </cell>
          <cell r="F367">
            <v>27</v>
          </cell>
        </row>
        <row r="368">
          <cell r="A368" t="str">
            <v>Сыр рассольный жирный Чечил 45% 100 гр  ОСТАНКИНО</v>
          </cell>
          <cell r="D368">
            <v>76</v>
          </cell>
          <cell r="F368">
            <v>76</v>
          </cell>
        </row>
        <row r="369">
          <cell r="A369" t="str">
            <v>Сыр рассольный жирный Чечил копченый 45% 100 гр  ОСТАНКИНО</v>
          </cell>
          <cell r="D369">
            <v>80</v>
          </cell>
          <cell r="F369">
            <v>80</v>
          </cell>
        </row>
        <row r="370">
          <cell r="A370" t="str">
            <v>Сыр Скаморца свежий 40% 100 гр.  ОСТАНКИНО</v>
          </cell>
          <cell r="D370">
            <v>16</v>
          </cell>
          <cell r="F370">
            <v>16</v>
          </cell>
        </row>
        <row r="371">
          <cell r="A371" t="str">
            <v>Сыр Творож. с Зеленью 140 гр.  ОСТАНКИНО</v>
          </cell>
          <cell r="D371">
            <v>47</v>
          </cell>
          <cell r="F371">
            <v>47</v>
          </cell>
        </row>
        <row r="372">
          <cell r="A372" t="str">
            <v>Сыр Творож. Сливочный 140 гр  ОСТАНКИНО</v>
          </cell>
          <cell r="D372">
            <v>66</v>
          </cell>
          <cell r="F372">
            <v>66</v>
          </cell>
        </row>
        <row r="373">
          <cell r="A373" t="str">
            <v>Сыр тертый "Пармезан" 40% 90 гр  ОСТАНКИНО</v>
          </cell>
          <cell r="D373">
            <v>17</v>
          </cell>
          <cell r="F373">
            <v>17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32</v>
          </cell>
          <cell r="F375">
            <v>32</v>
          </cell>
        </row>
        <row r="376">
          <cell r="A376" t="str">
            <v>Сыч/Прод Коровино Российский 50% 200г СЗМЖ  ОСТАНКИНО</v>
          </cell>
          <cell r="D376">
            <v>65</v>
          </cell>
          <cell r="F376">
            <v>65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43</v>
          </cell>
          <cell r="F377">
            <v>43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83</v>
          </cell>
          <cell r="F378">
            <v>83</v>
          </cell>
        </row>
        <row r="379">
          <cell r="A379" t="str">
            <v>Сыч/Прод Коровино Тильзитер 50% 200г СЗМЖ  ОСТАНКИНО</v>
          </cell>
          <cell r="D379">
            <v>2</v>
          </cell>
          <cell r="F379">
            <v>2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40</v>
          </cell>
          <cell r="F381">
            <v>40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70</v>
          </cell>
          <cell r="F383">
            <v>70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108</v>
          </cell>
          <cell r="F385">
            <v>108</v>
          </cell>
        </row>
        <row r="386">
          <cell r="A386" t="str">
            <v>Фестивальная пора с/к 235 гр.шт.  СПК</v>
          </cell>
          <cell r="D386">
            <v>571</v>
          </cell>
          <cell r="F386">
            <v>871</v>
          </cell>
        </row>
        <row r="387">
          <cell r="A387" t="str">
            <v>Фестивальная с/к 0,235 кг.шт.  СПК</v>
          </cell>
          <cell r="D387">
            <v>7</v>
          </cell>
          <cell r="F387">
            <v>7</v>
          </cell>
        </row>
        <row r="388">
          <cell r="A388" t="str">
            <v>Фестивальная с/к ВЕС   СПК</v>
          </cell>
          <cell r="D388">
            <v>48.7</v>
          </cell>
          <cell r="F388">
            <v>48.7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101</v>
          </cell>
          <cell r="F391">
            <v>101</v>
          </cell>
        </row>
        <row r="392">
          <cell r="A392" t="str">
            <v>Хинкали Классические ТМ Зареченские ВЕС ПОКОМ</v>
          </cell>
          <cell r="F392">
            <v>65</v>
          </cell>
        </row>
        <row r="393">
          <cell r="A393" t="str">
            <v>Хотстеры ТМ Горячая штучка ТС Хотстеры 0,25 кг зам  ПОКОМ</v>
          </cell>
          <cell r="D393">
            <v>689</v>
          </cell>
          <cell r="F393">
            <v>2505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170</v>
          </cell>
        </row>
        <row r="395">
          <cell r="A395" t="str">
            <v>Хрустящие крылышки ТМ Горячая штучка 0,3 кг зам  ПОКОМ</v>
          </cell>
          <cell r="F395">
            <v>189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19</v>
          </cell>
        </row>
        <row r="397">
          <cell r="A397" t="str">
            <v>Чебупай сочное яблоко ТМ Горячая штучка 0,2 кг зам.  ПОКОМ</v>
          </cell>
          <cell r="F397">
            <v>65</v>
          </cell>
        </row>
        <row r="398">
          <cell r="A398" t="str">
            <v>Чебупай спелая вишня ТМ Горячая штучка 0,2 кг зам.  ПОКОМ</v>
          </cell>
          <cell r="F398">
            <v>239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147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650</v>
          </cell>
          <cell r="F400">
            <v>2716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34</v>
          </cell>
          <cell r="F401">
            <v>2412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475</v>
          </cell>
        </row>
        <row r="404">
          <cell r="A404" t="str">
            <v>Шпикачки Русские (черева) (в ср.защ.атм.) "Высокий вкус"  СПК</v>
          </cell>
          <cell r="D404">
            <v>56</v>
          </cell>
          <cell r="F404">
            <v>56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92</v>
          </cell>
          <cell r="F406">
            <v>92</v>
          </cell>
        </row>
        <row r="407">
          <cell r="A407" t="str">
            <v>Юбилейная с/к 0,10 кг.шт. нарезка (лоток с ср.защ.атм.)  СПК</v>
          </cell>
          <cell r="D407">
            <v>47</v>
          </cell>
          <cell r="F407">
            <v>47</v>
          </cell>
        </row>
        <row r="408">
          <cell r="A408" t="str">
            <v>Юбилейная с/к 0,235 кг.шт.  СПК</v>
          </cell>
          <cell r="D408">
            <v>726</v>
          </cell>
          <cell r="F408">
            <v>1026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79026.024000000005</v>
          </cell>
          <cell r="F411">
            <v>251776.86799999999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24543.25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106.75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68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114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64.5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290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930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2062.5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150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110.5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1200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75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145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3700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99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165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1685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1350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71.25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93.75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234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45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255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24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90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480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380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480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32.5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365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540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210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138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104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220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947.5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762.5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113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195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157.5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210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104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145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121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179.5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143.5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45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105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68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62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725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12.01.2024 - 12.01.2024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11.242000000000001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254.809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65.078000000000003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445.76900000000001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20.373000000000001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20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263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121.048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1008.447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73.382000000000005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241.38499999999999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50.619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2230.596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30.888999999999999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12.353999999999999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180.56200000000001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596.95399999999995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731.93600000000004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60.668999999999997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80.697000000000003</v>
          </cell>
        </row>
        <row r="43">
          <cell r="A43" t="str">
            <v xml:space="preserve"> 240  Колбаса Салями охотничья, ВЕС. ПОКОМ</v>
          </cell>
          <cell r="D43">
            <v>1.774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135.66300000000001</v>
          </cell>
        </row>
        <row r="45">
          <cell r="A45" t="str">
            <v xml:space="preserve"> 243  Колбаса Сервелат Зернистый, ВЕС.  ПОКОМ</v>
          </cell>
          <cell r="D45">
            <v>6.2969999999999997</v>
          </cell>
        </row>
        <row r="46">
          <cell r="A46" t="str">
            <v xml:space="preserve"> 247  Сардельки Нежные, ВЕС.  ПОКОМ</v>
          </cell>
          <cell r="D46">
            <v>18.765999999999998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5.0170000000000003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231.61199999999999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18.053999999999998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24.553000000000001</v>
          </cell>
        </row>
        <row r="51">
          <cell r="A51" t="str">
            <v xml:space="preserve"> 263  Шпикачки Стародворские, ВЕС.  ПОКОМ</v>
          </cell>
          <cell r="D51">
            <v>18.617999999999999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94.147000000000006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79.59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59.066000000000003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383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801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1281</v>
          </cell>
        </row>
        <row r="58">
          <cell r="A58" t="str">
            <v xml:space="preserve"> 283  Сосиски Сочинки, ВЕС, ТМ Стародворье ПОКОМ</v>
          </cell>
          <cell r="D58">
            <v>87.989000000000004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211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36.046999999999997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363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508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8.6389999999999993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27.734000000000002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272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82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29.97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308.041</v>
          </cell>
        </row>
        <row r="71">
          <cell r="A71" t="str">
            <v xml:space="preserve"> 316  Колбаса Нежная ТМ Зареченские ВЕС  ПОКОМ</v>
          </cell>
          <cell r="D71">
            <v>26.995999999999999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1.466</v>
          </cell>
        </row>
        <row r="73">
          <cell r="A73" t="str">
            <v xml:space="preserve"> 318  Сосиски Датские ТМ Зареченские, ВЕС  ПОКОМ</v>
          </cell>
          <cell r="D73">
            <v>483.67200000000003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770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864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352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167.31200000000001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39</v>
          </cell>
        </row>
        <row r="82">
          <cell r="A82" t="str">
            <v xml:space="preserve"> 335  Колбаса Сливушка ТМ Вязанка. ВЕС.  ПОКОМ </v>
          </cell>
          <cell r="D82">
            <v>28.77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745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446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63.259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64.61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119.876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83.453000000000003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9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11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47.768000000000001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5</v>
          </cell>
        </row>
        <row r="94">
          <cell r="A94" t="str">
            <v xml:space="preserve"> 372  Ветчина Сочинка ТМ Стародворье. ВЕС ПОКОМ</v>
          </cell>
          <cell r="D94">
            <v>1.3580000000000001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13.422000000000001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49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687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1106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14.544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72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50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84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18</v>
          </cell>
        </row>
        <row r="110">
          <cell r="A110" t="str">
            <v>3215 ВЕТЧ.МЯСНАЯ Папа может п/о 0.4кг 8шт.    ОСТАНКИНО</v>
          </cell>
          <cell r="D110">
            <v>38</v>
          </cell>
        </row>
        <row r="111">
          <cell r="A111" t="str">
            <v>3297 СЫТНЫЕ Папа может сар б/о мгс 1*3 СНГ  ОСТАНКИНО</v>
          </cell>
          <cell r="D111">
            <v>48.244</v>
          </cell>
        </row>
        <row r="112">
          <cell r="A112" t="str">
            <v>3812 СОЧНЫЕ сос п/о мгс 2*2  ОСТАНКИНО</v>
          </cell>
          <cell r="D112">
            <v>382.96199999999999</v>
          </cell>
        </row>
        <row r="113">
          <cell r="A113" t="str">
            <v>4063 МЯСНАЯ Папа может вар п/о_Л   ОСТАНКИНО</v>
          </cell>
          <cell r="D113">
            <v>490.49200000000002</v>
          </cell>
        </row>
        <row r="114">
          <cell r="A114" t="str">
            <v>4117 ЭКСТРА Папа может с/к в/у_Л   ОСТАНКИНО</v>
          </cell>
          <cell r="D114">
            <v>9.4220000000000006</v>
          </cell>
        </row>
        <row r="115">
          <cell r="A115" t="str">
            <v>4574 Мясная со шпиком Папа может вар п/о ОСТАНКИНО</v>
          </cell>
          <cell r="D115">
            <v>17.526</v>
          </cell>
        </row>
        <row r="116">
          <cell r="A116" t="str">
            <v>4614 ВЕТЧ.ЛЮБИТЕЛЬСКАЯ п/о _ ОСТАНКИНО</v>
          </cell>
          <cell r="D116">
            <v>13.689</v>
          </cell>
        </row>
        <row r="117">
          <cell r="A117" t="str">
            <v>4813 ФИЛЕЙНАЯ Папа может вар п/о_Л   ОСТАНКИНО</v>
          </cell>
          <cell r="D117">
            <v>97.454999999999998</v>
          </cell>
        </row>
        <row r="118">
          <cell r="A118" t="str">
            <v>4993 САЛЯМИ ИТАЛЬЯНСКАЯ с/к в/у 1/250*8_120c ОСТАНКИНО</v>
          </cell>
          <cell r="D118">
            <v>105</v>
          </cell>
        </row>
        <row r="119">
          <cell r="A119" t="str">
            <v>5247 РУССКАЯ ПРЕМИУМ вар б/о мгс_30с ОСТАНКИНО</v>
          </cell>
          <cell r="D119">
            <v>2.9769999999999999</v>
          </cell>
        </row>
        <row r="120">
          <cell r="A120" t="str">
            <v>5336 ОСОБАЯ вар п/о  ОСТАНКИНО</v>
          </cell>
          <cell r="D120">
            <v>29.867000000000001</v>
          </cell>
        </row>
        <row r="121">
          <cell r="A121" t="str">
            <v>5337 ОСОБАЯ СО ШПИКОМ вар п/о  ОСТАНКИНО</v>
          </cell>
          <cell r="D121">
            <v>7.9139999999999997</v>
          </cell>
        </row>
        <row r="122">
          <cell r="A122" t="str">
            <v>5341 СЕРВЕЛАТ ОХОТНИЧИЙ в/к в/у  ОСТАНКИНО</v>
          </cell>
          <cell r="D122">
            <v>52.113</v>
          </cell>
        </row>
        <row r="123">
          <cell r="A123" t="str">
            <v>5483 ЭКСТРА Папа может с/к в/у 1/250 8шт.   ОСТАНКИНО</v>
          </cell>
          <cell r="D123">
            <v>121</v>
          </cell>
        </row>
        <row r="124">
          <cell r="A124" t="str">
            <v>5544 Сервелат Финский в/к в/у_45с НОВАЯ ОСТАНКИНО</v>
          </cell>
          <cell r="D124">
            <v>250.12799999999999</v>
          </cell>
        </row>
        <row r="125">
          <cell r="A125" t="str">
            <v>5682 САЛЯМИ МЕЛКОЗЕРНЕНАЯ с/к в/у 1/120_60с   ОСТАНКИНО</v>
          </cell>
          <cell r="D125">
            <v>329</v>
          </cell>
        </row>
        <row r="126">
          <cell r="A126" t="str">
            <v>5706 АРОМАТНАЯ Папа может с/к в/у 1/250 8шт.  ОСТАНКИНО</v>
          </cell>
          <cell r="D126">
            <v>184</v>
          </cell>
        </row>
        <row r="127">
          <cell r="A127" t="str">
            <v>5708 ПОСОЛЬСКАЯ Папа может с/к в/у ОСТАНКИНО</v>
          </cell>
          <cell r="D127">
            <v>13.106999999999999</v>
          </cell>
        </row>
        <row r="128">
          <cell r="A128" t="str">
            <v>5820 СЛИВОЧНЫЕ Папа может сос п/о мгс 2*2_45с   ОСТАНКИНО</v>
          </cell>
          <cell r="D128">
            <v>34.593000000000004</v>
          </cell>
        </row>
        <row r="129">
          <cell r="A129" t="str">
            <v>5851 ЭКСТРА Папа может вар п/о   ОСТАНКИНО</v>
          </cell>
          <cell r="D129">
            <v>83.712000000000003</v>
          </cell>
        </row>
        <row r="130">
          <cell r="A130" t="str">
            <v>5931 ОХОТНИЧЬЯ Папа может с/к в/у 1/220 8шт.   ОСТАНКИНО</v>
          </cell>
          <cell r="D130">
            <v>152</v>
          </cell>
        </row>
        <row r="131">
          <cell r="A131" t="str">
            <v>5981 МОЛОЧНЫЕ ТРАДИЦ. сос п/о мгс 1*6_45с   ОСТАНКИНО</v>
          </cell>
          <cell r="D131">
            <v>44.966999999999999</v>
          </cell>
        </row>
        <row r="132">
          <cell r="A132" t="str">
            <v>6041 МОЛОЧНЫЕ К ЗАВТРАКУ сос п/о мгс 1*3  ОСТАНКИНО</v>
          </cell>
          <cell r="D132">
            <v>54.962000000000003</v>
          </cell>
        </row>
        <row r="133">
          <cell r="A133" t="str">
            <v>6042 МОЛОЧНЫЕ К ЗАВТРАКУ сос п/о в/у 0.4кг   ОСТАНКИНО</v>
          </cell>
          <cell r="D133">
            <v>275</v>
          </cell>
        </row>
        <row r="134">
          <cell r="A134" t="str">
            <v>6113 СОЧНЫЕ сос п/о мгс 1*6_Ашан  ОСТАНКИНО</v>
          </cell>
          <cell r="D134">
            <v>343.29399999999998</v>
          </cell>
        </row>
        <row r="135">
          <cell r="A135" t="str">
            <v>6123 МОЛОЧНЫЕ КЛАССИЧЕСКИЕ ПМ сос п/о мгс 2*4   ОСТАНКИНО</v>
          </cell>
          <cell r="D135">
            <v>101.40300000000001</v>
          </cell>
        </row>
        <row r="136">
          <cell r="A136" t="str">
            <v>6144 МОЛОЧНЫЕ ТРАДИЦ сос п/о в/у 1/360 (1+1) ОСТАНКИНО</v>
          </cell>
          <cell r="D136">
            <v>20</v>
          </cell>
        </row>
        <row r="137">
          <cell r="A137" t="str">
            <v>6158 ВРЕМЯ ОЛИВЬЕ Папа может вар п/о 0.4кг   ОСТАНКИНО</v>
          </cell>
          <cell r="D137">
            <v>21</v>
          </cell>
        </row>
        <row r="138">
          <cell r="A138" t="str">
            <v>6213 СЕРВЕЛАТ ФИНСКИЙ СН в/к в/у 0.35кг 8шт.  ОСТАНКИНО</v>
          </cell>
          <cell r="D138">
            <v>45</v>
          </cell>
        </row>
        <row r="139">
          <cell r="A139" t="str">
            <v>6215 СЕРВЕЛАТ ОРЕХОВЫЙ СН в/к в/у 0.35кг 8шт  ОСТАНКИНО</v>
          </cell>
          <cell r="D139">
            <v>16</v>
          </cell>
        </row>
        <row r="140">
          <cell r="A140" t="str">
            <v>6217 ШПИКАЧКИ ДОМАШНИЕ СН п/о мгс 0.4кг 8шт.  ОСТАНКИНО</v>
          </cell>
          <cell r="D140">
            <v>5</v>
          </cell>
        </row>
        <row r="141">
          <cell r="A141" t="str">
            <v>6225 ИМПЕРСКАЯ И БАЛЫКОВАЯ в/к с/н мгс 1/90  ОСТАНКИНО</v>
          </cell>
          <cell r="D141">
            <v>95</v>
          </cell>
        </row>
        <row r="142">
          <cell r="A142" t="str">
            <v>6228 МЯСНОЕ АССОРТИ к/з с/н мгс 1/90 10шт.  ОСТАНКИНО</v>
          </cell>
          <cell r="D142">
            <v>78</v>
          </cell>
        </row>
        <row r="143">
          <cell r="A143" t="str">
            <v>6233 БУЖЕНИНА ЗАПЕЧЕННАЯ с/н в/у 1/100 10шт.  ОСТАНКИНО</v>
          </cell>
          <cell r="D143">
            <v>35</v>
          </cell>
        </row>
        <row r="144">
          <cell r="A144" t="str">
            <v>6241 ХОТ-ДОГ Папа может сос п/о мгс 0.38кг  ОСТАНКИНО</v>
          </cell>
          <cell r="D144">
            <v>81</v>
          </cell>
        </row>
        <row r="145">
          <cell r="A145" t="str">
            <v>6247 ДОМАШНЯЯ Папа может вар п/о 0,4кг 8шт.  ОСТАНКИНО</v>
          </cell>
          <cell r="D145">
            <v>65</v>
          </cell>
        </row>
        <row r="146">
          <cell r="A146" t="str">
            <v>6268 ГОВЯЖЬЯ Папа может вар п/о 0,4кг 8 шт.  ОСТАНКИНО</v>
          </cell>
          <cell r="D146">
            <v>45</v>
          </cell>
        </row>
        <row r="147">
          <cell r="A147" t="str">
            <v>6281 СВИНИНА ДЕЛИКАТ. к/в мл/к в/у 0.3кг 45с  ОСТАНКИНО</v>
          </cell>
          <cell r="D147">
            <v>129</v>
          </cell>
        </row>
        <row r="148">
          <cell r="A148" t="str">
            <v>6297 ФИЛЕЙНЫЕ сос ц/о в/у 1/270 12шт_45с  ОСТАНКИНО</v>
          </cell>
          <cell r="D148">
            <v>386</v>
          </cell>
        </row>
        <row r="149">
          <cell r="A149" t="str">
            <v>6302 БАЛЫКОВАЯ СН в/к в/у 0.35кг 8шт.  ОСТАНКИНО</v>
          </cell>
          <cell r="D149">
            <v>2</v>
          </cell>
        </row>
        <row r="150">
          <cell r="A150" t="str">
            <v>6303 МЯСНЫЕ Папа может сос п/о мгс 1.5*3  ОСТАНКИНО</v>
          </cell>
          <cell r="D150">
            <v>68.007000000000005</v>
          </cell>
        </row>
        <row r="151">
          <cell r="A151" t="str">
            <v>6325 ДОКТОРСКАЯ ПРЕМИУМ вар п/о 0.4кг 8шт.  ОСТАНКИНО</v>
          </cell>
          <cell r="D151">
            <v>107</v>
          </cell>
        </row>
        <row r="152">
          <cell r="A152" t="str">
            <v>6333 МЯСНАЯ Папа может вар п/о 0.4кг 8шт.  ОСТАНКИНО</v>
          </cell>
          <cell r="D152">
            <v>1548</v>
          </cell>
        </row>
        <row r="153">
          <cell r="A153" t="str">
            <v>6353 ЭКСТРА Папа может вар п/о 0.4кг 8шт.  ОСТАНКИНО</v>
          </cell>
          <cell r="D153">
            <v>398</v>
          </cell>
        </row>
        <row r="154">
          <cell r="A154" t="str">
            <v>6392 ФИЛЕЙНАЯ Папа может вар п/о 0.4кг. ОСТАНКИНО</v>
          </cell>
          <cell r="D154">
            <v>955</v>
          </cell>
        </row>
        <row r="155">
          <cell r="A155" t="str">
            <v>6427 КЛАССИЧЕСКАЯ ПМ вар п/о 0.35кг 8шт. ОСТАНКИНО</v>
          </cell>
          <cell r="D155">
            <v>298</v>
          </cell>
        </row>
        <row r="156">
          <cell r="A156" t="str">
            <v>6438 БОГАТЫРСКИЕ Папа Может сос п/о в/у 0,3кг  ОСТАНКИНО</v>
          </cell>
          <cell r="D156">
            <v>68</v>
          </cell>
        </row>
        <row r="157">
          <cell r="A157" t="str">
            <v>6453 ЭКСТРА Папа может с/к с/н в/у 1/100 14шт.   ОСТАНКИНО</v>
          </cell>
          <cell r="D157">
            <v>210</v>
          </cell>
        </row>
        <row r="158">
          <cell r="A158" t="str">
            <v>6454 АРОМАТНАЯ с/к с/н в/у 1/100 14шт.  ОСТАНКИНО</v>
          </cell>
          <cell r="D158">
            <v>162</v>
          </cell>
        </row>
        <row r="159">
          <cell r="A159" t="str">
            <v>6475 С СЫРОМ Папа может сос ц/о мгс 0.4кг6шт  ОСТАНКИНО</v>
          </cell>
          <cell r="D159">
            <v>40</v>
          </cell>
        </row>
        <row r="160">
          <cell r="A160" t="str">
            <v>6527 ШПИКАЧКИ СОЧНЫЕ ПМ сар б/о мгс 1*3 45с ОСТАНКИНО</v>
          </cell>
          <cell r="D160">
            <v>104.042</v>
          </cell>
        </row>
        <row r="161">
          <cell r="A161" t="str">
            <v>6562 СЕРВЕЛАТ КАРЕЛЬСКИЙ СН в/к в/у 0,28кг  ОСТАНКИНО</v>
          </cell>
          <cell r="D161">
            <v>147</v>
          </cell>
        </row>
        <row r="162">
          <cell r="A162" t="str">
            <v>6563 СЛИВОЧНЫЕ СН сос п/о мгс 1*6  ОСТАНКИНО</v>
          </cell>
          <cell r="D162">
            <v>32.097000000000001</v>
          </cell>
        </row>
        <row r="163">
          <cell r="A163" t="str">
            <v>6591 ДОКТОРСКАЯ ОРИГИНАЛЬНАЯ СН вар ц/о в/у  ОСТАНКИНО</v>
          </cell>
          <cell r="D163">
            <v>1.609</v>
          </cell>
        </row>
        <row r="164">
          <cell r="A164" t="str">
            <v>6592 ДОКТОРСКАЯ СН вар п/о  ОСТАНКИНО</v>
          </cell>
          <cell r="D164">
            <v>2.6930000000000001</v>
          </cell>
        </row>
        <row r="165">
          <cell r="A165" t="str">
            <v>6593 ДОКТОРСКАЯ СН вар п/о 0.45кг 8шт.  ОСТАНКИНО</v>
          </cell>
          <cell r="D165">
            <v>56</v>
          </cell>
        </row>
        <row r="166">
          <cell r="A166" t="str">
            <v>6594 МОЛОЧНАЯ СН вар п/о  ОСТАНКИНО</v>
          </cell>
          <cell r="D166">
            <v>2.7010000000000001</v>
          </cell>
        </row>
        <row r="167">
          <cell r="A167" t="str">
            <v>6595 МОЛОЧНАЯ СН вар п/о 0.45кг 8шт.  ОСТАНКИНО</v>
          </cell>
          <cell r="D167">
            <v>35</v>
          </cell>
        </row>
        <row r="168">
          <cell r="A168" t="str">
            <v>6601 ГОВЯЖЬИ СН сос п/о мгс 1*6  ОСТАНКИНО</v>
          </cell>
          <cell r="D168">
            <v>20.399999999999999</v>
          </cell>
        </row>
        <row r="169">
          <cell r="A169" t="str">
            <v>6602 БАВАРСКИЕ ПМ сос ц/о мгс 0,35кг 8шт.  ОСТАНКИНО</v>
          </cell>
          <cell r="D169">
            <v>2</v>
          </cell>
        </row>
        <row r="170">
          <cell r="A170" t="str">
            <v>6644 СОЧНЫЕ ПМ сос п/о мгс 0,41кг 10шт.  ОСТАНКИНО</v>
          </cell>
          <cell r="D170">
            <v>5</v>
          </cell>
        </row>
        <row r="171">
          <cell r="A171" t="str">
            <v>6661 СОЧНЫЙ ГРИЛЬ ПМ сос п/о мгс 1.5*4_Маяк  ОСТАНКИНО</v>
          </cell>
          <cell r="D171">
            <v>12.45</v>
          </cell>
        </row>
        <row r="172">
          <cell r="A172" t="str">
            <v>6666 БОЯНСКАЯ Папа может п/к в/у 0,28кг 8 шт. ОСТАНКИНО</v>
          </cell>
          <cell r="D172">
            <v>208</v>
          </cell>
        </row>
        <row r="173">
          <cell r="A173" t="str">
            <v>6669 ВЕНСКАЯ САЛЯМИ п/к в/у 0.28кг 8шт  ОСТАНКИНО</v>
          </cell>
          <cell r="D173">
            <v>113</v>
          </cell>
        </row>
        <row r="174">
          <cell r="A174" t="str">
            <v>6683 СЕРВЕЛАТ ЗЕРНИСТЫЙ ПМ в/к в/у 0,35кг  ОСТАНКИНО</v>
          </cell>
          <cell r="D174">
            <v>501</v>
          </cell>
        </row>
        <row r="175">
          <cell r="A175" t="str">
            <v>6684 СЕРВЕЛАТ КАРЕЛЬСКИЙ ПМ в/к в/у 0.28кг  ОСТАНКИНО</v>
          </cell>
          <cell r="D175">
            <v>413</v>
          </cell>
        </row>
        <row r="176">
          <cell r="A176" t="str">
            <v>6689 СЕРВЕЛАТ ОХОТНИЧИЙ ПМ в/к в/у 0,35кг 8шт  ОСТАНКИНО</v>
          </cell>
          <cell r="D176">
            <v>1213</v>
          </cell>
        </row>
        <row r="177">
          <cell r="A177" t="str">
            <v>6692 СЕРВЕЛАТ ПРИМА в/к в/у 0.28кг 8шт.  ОСТАНКИНО</v>
          </cell>
          <cell r="D177">
            <v>144</v>
          </cell>
        </row>
        <row r="178">
          <cell r="A178" t="str">
            <v>6697 СЕРВЕЛАТ ФИНСКИЙ ПМ в/к в/у 0,35кг 8шт.  ОСТАНКИНО</v>
          </cell>
          <cell r="D178">
            <v>1388</v>
          </cell>
        </row>
        <row r="179">
          <cell r="A179" t="str">
            <v>6713 СОЧНЫЙ ГРИЛЬ ПМ сос п/о мгс 0.41кг 8шт.  ОСТАНКИНО</v>
          </cell>
          <cell r="D179">
            <v>306</v>
          </cell>
        </row>
        <row r="180">
          <cell r="A180" t="str">
            <v>6716 ОСОБАЯ Коровино (в сетке) 0.5кг 8шт.  ОСТАНКИНО</v>
          </cell>
          <cell r="D180">
            <v>59</v>
          </cell>
        </row>
        <row r="181">
          <cell r="A181" t="str">
            <v>6722 СОЧНЫЕ ПМ сос п/о мгс 0,41кг 10шт.  ОСТАНКИНО</v>
          </cell>
          <cell r="D181">
            <v>1517</v>
          </cell>
        </row>
        <row r="182">
          <cell r="A182" t="str">
            <v>6726 СЛИВОЧНЫЕ ПМ сос п/о мгс 0.41кг 10шт.  ОСТАНКИНО</v>
          </cell>
          <cell r="D182">
            <v>455</v>
          </cell>
        </row>
        <row r="183">
          <cell r="A183" t="str">
            <v>6734 ОСОБАЯ СО ШПИКОМ Коровино (в сетке) 0,5кг ОСТАНКИНО</v>
          </cell>
          <cell r="D183">
            <v>15</v>
          </cell>
        </row>
        <row r="184">
          <cell r="A184" t="str">
            <v>6750 МОЛОЧНЫЕ ГОСТ СН сос п/о мгс 0,41 кг 10шт ОСТАНКИНО</v>
          </cell>
          <cell r="D184">
            <v>3</v>
          </cell>
        </row>
        <row r="185">
          <cell r="A185" t="str">
            <v>6751 СЛИВОЧНЫЕ СН сос п/о мгс 0,41кг 10шт.  ОСТАНКИНО</v>
          </cell>
          <cell r="D185">
            <v>64</v>
          </cell>
        </row>
        <row r="186">
          <cell r="A186" t="str">
            <v>6756 ВЕТЧ.ЛЮБИТЕЛЬСКАЯ п/о  ОСТАНКИНО</v>
          </cell>
          <cell r="D186">
            <v>7.5750000000000002</v>
          </cell>
        </row>
        <row r="187">
          <cell r="A187" t="str">
            <v>БОНУС Z-ОСОБАЯ Коровино вар п/о (5324)  ОСТАНКИНО</v>
          </cell>
          <cell r="D187">
            <v>4.0250000000000004</v>
          </cell>
        </row>
        <row r="188">
          <cell r="A188" t="str">
            <v>БОНУС СОЧНЫЕ сос п/о мгс 0.41кг_UZ (6087)  ОСТАНКИНО</v>
          </cell>
          <cell r="D188">
            <v>193</v>
          </cell>
        </row>
        <row r="189">
          <cell r="A189" t="str">
            <v>БОНУС СОЧНЫЕ сос п/о мгс 1*6_UZ (6088)  ОСТАНКИНО</v>
          </cell>
          <cell r="D189">
            <v>75.52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195</v>
          </cell>
        </row>
        <row r="191">
          <cell r="A191" t="str">
            <v>БОНУС_283  Сосиски Сочинки, ВЕС, ТМ Стародворье ПОКОМ</v>
          </cell>
          <cell r="D191">
            <v>57.280999999999999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46.390999999999998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59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51</v>
          </cell>
        </row>
        <row r="195">
          <cell r="A195" t="str">
            <v>БОНУС_Пельмени Бульмени с говядиной и свининой Горячая штучка 0,43  ПОКОМ</v>
          </cell>
          <cell r="D195">
            <v>36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46</v>
          </cell>
        </row>
        <row r="197">
          <cell r="A197" t="str">
            <v>Вацлавская вареная 400 гр.шт.  СПК</v>
          </cell>
          <cell r="D197">
            <v>23</v>
          </cell>
        </row>
        <row r="198">
          <cell r="A198" t="str">
            <v>Вацлавская п/к (черева) 390 гр.шт. термоус.пак  СПК</v>
          </cell>
          <cell r="D198">
            <v>26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50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429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165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18</v>
          </cell>
        </row>
        <row r="203">
          <cell r="A203" t="str">
            <v>Готовые чебуреки Сочный мегачебурек.Готовые жареные.ВЕС  ПОКОМ</v>
          </cell>
          <cell r="D203">
            <v>2.7</v>
          </cell>
        </row>
        <row r="204">
          <cell r="A204" t="str">
            <v>Дельгаро с/в "Эликатессе" 140 гр.шт.  СПК</v>
          </cell>
          <cell r="D204">
            <v>15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18</v>
          </cell>
        </row>
        <row r="206">
          <cell r="A206" t="str">
            <v>Докторская вареная в/с 0,47 кг шт.  СПК</v>
          </cell>
          <cell r="D206">
            <v>12</v>
          </cell>
        </row>
        <row r="207">
          <cell r="A207" t="str">
            <v>Жар-боллы с курочкой и сыром, ВЕС ТМ Зареченские  ПОКОМ</v>
          </cell>
          <cell r="D207">
            <v>37.4</v>
          </cell>
        </row>
        <row r="208">
          <cell r="A208" t="str">
            <v>Жар-ладушки с мясом ТМ Зареченские ВЕС ПОКОМ</v>
          </cell>
          <cell r="D208">
            <v>44.4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яблоком и грушей ТМ Зареченские ВЕС ПОКОМ</v>
          </cell>
          <cell r="D210">
            <v>11.1</v>
          </cell>
        </row>
        <row r="211">
          <cell r="A211" t="str">
            <v>ЖАР-мени ВЕС ТМ Зареченские  ПОКОМ</v>
          </cell>
          <cell r="D211">
            <v>44</v>
          </cell>
        </row>
        <row r="212">
          <cell r="A212" t="str">
            <v>Классика с/к 235 гр.шт. "Высокий вкус"  СПК</v>
          </cell>
          <cell r="D212">
            <v>19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166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95</v>
          </cell>
        </row>
        <row r="216">
          <cell r="A216" t="str">
            <v>Консервы говядина тушеная "СПК" ж/б 0,338 кг.шт. термоус. пл. ЧМК  СПК</v>
          </cell>
          <cell r="D216">
            <v>8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68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158</v>
          </cell>
        </row>
        <row r="219">
          <cell r="A219" t="str">
            <v>Любительская вареная термоус.пак. "Высокий вкус"  СПК</v>
          </cell>
          <cell r="D219">
            <v>33.378999999999998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16.2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25.9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501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458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398</v>
          </cell>
        </row>
        <row r="225">
          <cell r="A225" t="str">
            <v>Наггетсы с куриным филе и сыром ТМ Вязанка 0,25 кг ПОКОМ</v>
          </cell>
          <cell r="D225">
            <v>80</v>
          </cell>
        </row>
        <row r="226">
          <cell r="A226" t="str">
            <v>Наггетсы хрустящие п/ф ЗАО "Мясная галерея" ВЕС ПОКОМ</v>
          </cell>
          <cell r="D226">
            <v>6</v>
          </cell>
        </row>
        <row r="227">
          <cell r="A227" t="str">
            <v>Наггетсы Хрустящие ТМ Зареченские. ВЕС ПОКОМ</v>
          </cell>
          <cell r="D227">
            <v>114</v>
          </cell>
        </row>
        <row r="228">
          <cell r="A228" t="str">
            <v>Оригинальная с перцем с/к  СПК</v>
          </cell>
          <cell r="D228">
            <v>51.572000000000003</v>
          </cell>
        </row>
        <row r="229">
          <cell r="A229" t="str">
            <v>Особая вареная  СПК</v>
          </cell>
          <cell r="D229">
            <v>7.2519999999999998</v>
          </cell>
        </row>
        <row r="230">
          <cell r="A230" t="str">
            <v>Пекантино с/в "Эликатессе" 0,10 кг.шт. нарезка (лоток с.ср.защ.атм.)  СПК</v>
          </cell>
          <cell r="D230">
            <v>3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81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293</v>
          </cell>
        </row>
        <row r="234">
          <cell r="A234" t="str">
            <v>Пельмени Бигбули с мясом, Горячая штучка 0,43кг  ПОКОМ</v>
          </cell>
          <cell r="D234">
            <v>32</v>
          </cell>
        </row>
        <row r="235">
          <cell r="A235" t="str">
            <v>Пельмени Бигбули с мясом, Горячая штучка 0,9кг  ПОКОМ</v>
          </cell>
          <cell r="D235">
            <v>76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324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39</v>
          </cell>
        </row>
        <row r="238">
          <cell r="A238" t="str">
            <v>Пельмени Бульмени по-сибирски с говядиной и свининой ТМ Горячая штучка 0,8 кг ПОКОМ</v>
          </cell>
          <cell r="D238">
            <v>92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351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241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425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673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198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21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223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33</v>
          </cell>
        </row>
        <row r="247">
          <cell r="A247" t="str">
            <v>Пельмени С говядиной и свининой, ВЕС, сфера пуговки Мясная Галерея  ПОКОМ</v>
          </cell>
          <cell r="D247">
            <v>110</v>
          </cell>
        </row>
        <row r="248">
          <cell r="A248" t="str">
            <v>Пельмени Со свининой и говядиной ТМ Особый рецепт Любимая ложка 1,0 кг  ПОКОМ</v>
          </cell>
          <cell r="D248">
            <v>126</v>
          </cell>
        </row>
        <row r="249">
          <cell r="A249" t="str">
            <v>Пельмени Сочные сфера 0,9 кг ТМ Стародворье ПОКОМ</v>
          </cell>
          <cell r="D249">
            <v>104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Финская с/к 235 гр.шт. "Высокий вкус"  СПК</v>
          </cell>
          <cell r="D251">
            <v>13</v>
          </cell>
        </row>
        <row r="252">
          <cell r="A252" t="str">
            <v>Сардельки из свинины (черева) ( в ср.защ.атм) "Высокий вкус"  СПК</v>
          </cell>
          <cell r="D252">
            <v>2.633</v>
          </cell>
        </row>
        <row r="253">
          <cell r="A253" t="str">
            <v>Семейная с чесночком Экстра вареная 0,5 кг.шт.  СПК</v>
          </cell>
          <cell r="D253">
            <v>2</v>
          </cell>
        </row>
        <row r="254">
          <cell r="A254" t="str">
            <v>Сервелат мелкозернистый в/к 0,5 кг.шт. термоус.пак. "Высокий вкус"  СПК</v>
          </cell>
          <cell r="D254">
            <v>11</v>
          </cell>
        </row>
        <row r="255">
          <cell r="A255" t="str">
            <v>Сервелат Финский в/к 0,38 кг.шт. термофор.пак.  СПК</v>
          </cell>
          <cell r="D255">
            <v>7</v>
          </cell>
        </row>
        <row r="256">
          <cell r="A256" t="str">
            <v>Сервелат Фирменный в/к 0,10 кг.шт. нарезка (лоток с ср.защ.атм.)  СПК</v>
          </cell>
          <cell r="D256">
            <v>20</v>
          </cell>
        </row>
        <row r="257">
          <cell r="A257" t="str">
            <v>Сибирская особая с/к 0,235 кг шт.  СПК</v>
          </cell>
          <cell r="D257">
            <v>70</v>
          </cell>
        </row>
        <row r="258">
          <cell r="A258" t="str">
            <v>Славянская п/к 0,38 кг шт.термофор.пак.  СПК</v>
          </cell>
          <cell r="D258">
            <v>4</v>
          </cell>
        </row>
        <row r="259">
          <cell r="A259" t="str">
            <v>Сосиски "Баварские" 0,36 кг.шт. вак.упак.  СПК</v>
          </cell>
          <cell r="D259">
            <v>3</v>
          </cell>
        </row>
        <row r="260">
          <cell r="A260" t="str">
            <v>Сосиски "Молочные"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1.2490000000000001</v>
          </cell>
        </row>
        <row r="262">
          <cell r="A262" t="str">
            <v>Торо Неро с/в "Эликатессе" 140 гр.шт.  СПК</v>
          </cell>
          <cell r="D262">
            <v>16</v>
          </cell>
        </row>
        <row r="263">
          <cell r="A263" t="str">
            <v>Фестивальная пора с/к 235 гр.шт.  СПК</v>
          </cell>
          <cell r="D263">
            <v>169</v>
          </cell>
        </row>
        <row r="264">
          <cell r="A264" t="str">
            <v>Хинкали Классические ТМ Зареченские ВЕС ПОКОМ</v>
          </cell>
          <cell r="D264">
            <v>5</v>
          </cell>
        </row>
        <row r="265">
          <cell r="A265" t="str">
            <v>Хотстеры ТМ Горячая штучка ТС Хотстеры 0,25 кг зам  ПОКОМ</v>
          </cell>
          <cell r="D265">
            <v>372</v>
          </cell>
        </row>
        <row r="266">
          <cell r="A266" t="str">
            <v>Хрустящие крылышки острые к пиву ТМ Горячая штучка 0,3кг зам  ПОКОМ</v>
          </cell>
          <cell r="D266">
            <v>27</v>
          </cell>
        </row>
        <row r="267">
          <cell r="A267" t="str">
            <v>Хрустящие крылышки ТМ Горячая штучка 0,3 кг зам  ПОКОМ</v>
          </cell>
          <cell r="D267">
            <v>33</v>
          </cell>
        </row>
        <row r="268">
          <cell r="A268" t="str">
            <v>Хрустящие крылышки ТМ Зареченские ТС Зареченские продукты. ВЕС ПОКОМ</v>
          </cell>
          <cell r="D268">
            <v>3.6</v>
          </cell>
        </row>
        <row r="269">
          <cell r="A269" t="str">
            <v>Чебупай сочное яблоко ТМ Горячая штучка 0,2 кг зам.  ПОКОМ</v>
          </cell>
          <cell r="D269">
            <v>15</v>
          </cell>
        </row>
        <row r="270">
          <cell r="A270" t="str">
            <v>Чебупай спелая вишня ТМ Горячая штучка 0,2 кг зам.  ПОКОМ</v>
          </cell>
          <cell r="D270">
            <v>75</v>
          </cell>
        </row>
        <row r="271">
          <cell r="A271" t="str">
            <v>Чебупели Курочка гриль ТМ Горячая штучка, 0,3 кг зам  ПОКОМ</v>
          </cell>
          <cell r="D271">
            <v>14</v>
          </cell>
        </row>
        <row r="272">
          <cell r="A272" t="str">
            <v>Чебупицца курочка по-итальянски Горячая штучка 0,25 кг зам  ПОКОМ</v>
          </cell>
          <cell r="D272">
            <v>520</v>
          </cell>
        </row>
        <row r="273">
          <cell r="A273" t="str">
            <v>Чебупицца Пепперони ТМ Горячая штучка ТС Чебупицца 0.25кг зам  ПОКОМ</v>
          </cell>
          <cell r="D273">
            <v>565</v>
          </cell>
        </row>
        <row r="274">
          <cell r="A274" t="str">
            <v>Чебуреки сочные ВЕС ТМ Зареченские  ПОКОМ</v>
          </cell>
          <cell r="D274">
            <v>85</v>
          </cell>
        </row>
        <row r="275">
          <cell r="A275" t="str">
            <v>Юбилейная с/к 0,10 кг.шт. нарезка (лоток с ср.защ.атм.)  СПК</v>
          </cell>
          <cell r="D275">
            <v>2</v>
          </cell>
        </row>
        <row r="276">
          <cell r="A276" t="str">
            <v>Юбилейная с/к 0,235 кг.шт.  СПК</v>
          </cell>
          <cell r="D276">
            <v>115</v>
          </cell>
        </row>
        <row r="277">
          <cell r="A277" t="str">
            <v>Итого</v>
          </cell>
          <cell r="D277">
            <v>46258.610999999997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104.492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313.101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522.18200000000002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157.256</v>
          </cell>
        </row>
        <row r="11">
          <cell r="A11" t="str">
            <v xml:space="preserve"> 022  Колбаса Вязанка со шпиком, вектор 0,5кг, ПОКОМ</v>
          </cell>
          <cell r="D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306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378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138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80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079  Колбаса Сервелат Кремлевский,  0.35 кг, ПОКОМ</v>
          </cell>
          <cell r="D18">
            <v>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138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102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24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89.53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1910.43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36.909999999999997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205.48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3706.7260000000001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129.05000000000001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209.53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1869.28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911.17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74.08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105.727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79.444999999999993</v>
          </cell>
        </row>
        <row r="37">
          <cell r="A37" t="str">
            <v xml:space="preserve"> 243  Колбаса Сервелат Зернистый, ВЕС.  ПОКОМ</v>
          </cell>
          <cell r="D37">
            <v>84.100999999999999</v>
          </cell>
        </row>
        <row r="38">
          <cell r="A38" t="str">
            <v xml:space="preserve"> 247  Сардельки Нежные, ВЕС.  ПОКОМ</v>
          </cell>
          <cell r="D38">
            <v>162.78299999999999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121.72799999999999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401.05099999999999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145.60499999999999</v>
          </cell>
        </row>
        <row r="42">
          <cell r="A42" t="str">
            <v xml:space="preserve"> 263  Шпикачки Стародворские, ВЕС.  ПОКОМ</v>
          </cell>
          <cell r="D42">
            <v>30.853999999999999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128.869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133.71199999999999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90.204999999999998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462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660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460</v>
          </cell>
        </row>
        <row r="49">
          <cell r="A49" t="str">
            <v xml:space="preserve"> 283  Сосиски Сочинки, ВЕС, ТМ Стародворье ПОКОМ</v>
          </cell>
          <cell r="D49">
            <v>102.69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294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486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636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282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97.35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198.18799999999999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71.295000000000002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34.667000000000002</v>
          </cell>
        </row>
        <row r="60">
          <cell r="A60" t="str">
            <v xml:space="preserve"> 318  Сосиски Датские ТМ Зареченские, ВЕС  ПОКОМ</v>
          </cell>
          <cell r="D60">
            <v>1227.9739999999999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810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222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174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505.54</v>
          </cell>
        </row>
        <row r="67">
          <cell r="A67" t="str">
            <v xml:space="preserve"> 335  Колбаса Сливушка ТМ Вязанка. ВЕС.  ПОКОМ </v>
          </cell>
          <cell r="D67">
            <v>86.685000000000002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630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552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105.395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100.97799999999999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173.37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105.611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149.309</v>
          </cell>
        </row>
        <row r="78">
          <cell r="A78" t="str">
            <v xml:space="preserve"> 373 Колбаса вареная Сочинка ТМ Стародворье ВЕС ПОКОМ</v>
          </cell>
          <cell r="D78">
            <v>32.206000000000003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114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114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564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2418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3354</v>
          </cell>
        </row>
        <row r="85">
          <cell r="A85" t="str">
            <v>Итого</v>
          </cell>
          <cell r="D85">
            <v>30576.555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6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W112" sqref="W112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9" width="1.3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164062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3" width="6.6640625" style="5" bestFit="1" customWidth="1"/>
    <col min="34" max="34" width="8.6640625" style="5" customWidth="1"/>
    <col min="35" max="37" width="6.83203125" style="5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I3" s="16" t="s">
        <v>146</v>
      </c>
      <c r="AJ3" s="16" t="s">
        <v>147</v>
      </c>
      <c r="AK3" s="16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10" t="s">
        <v>125</v>
      </c>
      <c r="S4" s="9" t="s">
        <v>126</v>
      </c>
      <c r="T4" s="10" t="s">
        <v>125</v>
      </c>
      <c r="U4" s="10" t="s">
        <v>125</v>
      </c>
      <c r="V4" s="9" t="s">
        <v>122</v>
      </c>
      <c r="W4" s="10" t="s">
        <v>125</v>
      </c>
      <c r="X4" s="9" t="s">
        <v>127</v>
      </c>
      <c r="Y4" s="10" t="s">
        <v>128</v>
      </c>
      <c r="Z4" s="9" t="s">
        <v>129</v>
      </c>
      <c r="AA4" s="9" t="s">
        <v>130</v>
      </c>
      <c r="AB4" s="9" t="s">
        <v>131</v>
      </c>
      <c r="AC4" s="9" t="s">
        <v>132</v>
      </c>
      <c r="AD4" s="9" t="s">
        <v>122</v>
      </c>
      <c r="AE4" s="9" t="s">
        <v>122</v>
      </c>
      <c r="AF4" s="9" t="s">
        <v>122</v>
      </c>
      <c r="AG4" s="9" t="s">
        <v>133</v>
      </c>
      <c r="AH4" s="9" t="s">
        <v>134</v>
      </c>
      <c r="AI4" s="10" t="s">
        <v>135</v>
      </c>
      <c r="AJ4" s="10" t="s">
        <v>135</v>
      </c>
      <c r="AK4" s="10" t="s">
        <v>135</v>
      </c>
      <c r="AL4" s="10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2" t="s">
        <v>137</v>
      </c>
      <c r="M5" s="12" t="s">
        <v>138</v>
      </c>
      <c r="N5" s="12" t="s">
        <v>139</v>
      </c>
      <c r="T5" s="12" t="s">
        <v>140</v>
      </c>
      <c r="U5" s="12" t="s">
        <v>141</v>
      </c>
      <c r="W5" s="12" t="s">
        <v>142</v>
      </c>
      <c r="AD5" s="12" t="s">
        <v>143</v>
      </c>
      <c r="AE5" s="12" t="s">
        <v>144</v>
      </c>
      <c r="AF5" s="12" t="s">
        <v>145</v>
      </c>
      <c r="AG5" s="12" t="s">
        <v>137</v>
      </c>
      <c r="AI5" s="12" t="s">
        <v>140</v>
      </c>
      <c r="AJ5" s="12" t="s">
        <v>141</v>
      </c>
      <c r="AK5" s="12" t="s">
        <v>142</v>
      </c>
      <c r="AL5" s="12" t="s">
        <v>136</v>
      </c>
    </row>
    <row r="6" spans="1:40" ht="11.1" customHeight="1" x14ac:dyDescent="0.2">
      <c r="A6" s="6"/>
      <c r="B6" s="6"/>
      <c r="C6" s="3"/>
      <c r="D6" s="3"/>
      <c r="E6" s="11">
        <f>SUM(E7:E126)</f>
        <v>131141.26999999999</v>
      </c>
      <c r="F6" s="11">
        <f>SUM(F7:F126)</f>
        <v>65280.569000000003</v>
      </c>
      <c r="J6" s="11">
        <f>SUM(J7:J126)</f>
        <v>133096.04299999998</v>
      </c>
      <c r="K6" s="11">
        <f t="shared" ref="K6:W6" si="0">SUM(K7:K126)</f>
        <v>-1954.7730000000006</v>
      </c>
      <c r="L6" s="11">
        <f t="shared" si="0"/>
        <v>28560</v>
      </c>
      <c r="M6" s="11">
        <f t="shared" si="0"/>
        <v>26550</v>
      </c>
      <c r="N6" s="11">
        <f t="shared" si="0"/>
        <v>24498.75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15080</v>
      </c>
      <c r="U6" s="11">
        <f t="shared" si="0"/>
        <v>30950</v>
      </c>
      <c r="V6" s="11">
        <f t="shared" si="0"/>
        <v>18717.343000000004</v>
      </c>
      <c r="W6" s="11">
        <f t="shared" si="0"/>
        <v>21530</v>
      </c>
      <c r="Z6" s="11">
        <f t="shared" ref="Z6" si="1">SUM(Z7:Z126)</f>
        <v>0</v>
      </c>
      <c r="AA6" s="11">
        <f t="shared" ref="AA6" si="2">SUM(AA7:AA126)</f>
        <v>0</v>
      </c>
      <c r="AB6" s="11">
        <f t="shared" ref="AB6" si="3">SUM(AB7:AB126)</f>
        <v>30576.554999999997</v>
      </c>
      <c r="AC6" s="11">
        <f t="shared" ref="AC6" si="4">SUM(AC7:AC126)</f>
        <v>6978</v>
      </c>
      <c r="AD6" s="11">
        <f t="shared" ref="AD6" si="5">SUM(AD7:AD126)</f>
        <v>21641.664599999993</v>
      </c>
      <c r="AE6" s="11">
        <f t="shared" ref="AE6" si="6">SUM(AE7:AE126)</f>
        <v>28557.936599999997</v>
      </c>
      <c r="AF6" s="11">
        <f t="shared" ref="AF6" si="7">SUM(AF7:AF126)</f>
        <v>18716.090749999996</v>
      </c>
      <c r="AG6" s="11">
        <f t="shared" ref="AG6" si="8">SUM(AG7:AG126)</f>
        <v>22018.579999999998</v>
      </c>
      <c r="AI6" s="11">
        <f t="shared" ref="AI6" si="9">SUM(AI7:AI126)</f>
        <v>7223.7</v>
      </c>
      <c r="AJ6" s="11">
        <f t="shared" ref="AJ6" si="10">SUM(AJ7:AJ126)</f>
        <v>17005.899999999998</v>
      </c>
      <c r="AK6" s="11">
        <f t="shared" ref="AK6" si="11">SUM(AK7:AK126)</f>
        <v>11473.6</v>
      </c>
      <c r="AL6" s="11">
        <f t="shared" ref="AL6" si="12">SUM(AL7:AL126)</f>
        <v>17367.395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65.53</v>
      </c>
      <c r="D7" s="8">
        <v>37.942</v>
      </c>
      <c r="E7" s="8">
        <v>66.695999999999998</v>
      </c>
      <c r="F7" s="8">
        <v>35.188000000000002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62.500999999999998</v>
      </c>
      <c r="K7" s="13">
        <f>E7-J7</f>
        <v>4.1950000000000003</v>
      </c>
      <c r="L7" s="13">
        <f>VLOOKUP(A:A,[1]TDSheet!$A:$N,14,0)</f>
        <v>0</v>
      </c>
      <c r="M7" s="13">
        <f>VLOOKUP(A:A,[1]TDSheet!$A:$W,23,0)</f>
        <v>40</v>
      </c>
      <c r="N7" s="13">
        <f>VLOOKUP(A:A,[3]TDSheet!$A:$C,3,0)</f>
        <v>30</v>
      </c>
      <c r="O7" s="13"/>
      <c r="P7" s="13"/>
      <c r="Q7" s="13"/>
      <c r="R7" s="13"/>
      <c r="S7" s="13"/>
      <c r="T7" s="14">
        <v>20</v>
      </c>
      <c r="U7" s="14">
        <v>30</v>
      </c>
      <c r="V7" s="13">
        <f>(E7-AB7-AC7)/5</f>
        <v>13.3392</v>
      </c>
      <c r="W7" s="14">
        <v>20</v>
      </c>
      <c r="X7" s="15">
        <f>(F7+L7+M7+T7+U7+W7)/V7</f>
        <v>10.884310903202589</v>
      </c>
      <c r="Y7" s="13">
        <f>F7/V7</f>
        <v>2.6379393067050501</v>
      </c>
      <c r="Z7" s="13"/>
      <c r="AA7" s="13"/>
      <c r="AB7" s="13">
        <v>0</v>
      </c>
      <c r="AC7" s="13">
        <f>VLOOKUP(A:A,[1]TDSheet!$A:$AC,29,0)</f>
        <v>0</v>
      </c>
      <c r="AD7" s="13">
        <f>VLOOKUP(A:A,[1]TDSheet!$A:$AD,30,0)</f>
        <v>14.218799999999998</v>
      </c>
      <c r="AE7" s="13">
        <f>VLOOKUP(A:A,[1]TDSheet!$A:$AE,31,0)</f>
        <v>16.165199999999999</v>
      </c>
      <c r="AF7" s="13">
        <f>VLOOKUP(A:A,[1]TDSheet!$A:$AF,32,0)</f>
        <v>8.1364999999999998</v>
      </c>
      <c r="AG7" s="13">
        <f>VLOOKUP(A:A,[4]TDSheet!$A:$D,4,0)</f>
        <v>11.242000000000001</v>
      </c>
      <c r="AH7" s="13">
        <f>VLOOKUP(A:A,[1]TDSheet!$A:$AH,34,0)</f>
        <v>0</v>
      </c>
      <c r="AI7" s="13">
        <f>T7*H7</f>
        <v>20</v>
      </c>
      <c r="AJ7" s="13">
        <f>U7*H7</f>
        <v>30</v>
      </c>
      <c r="AK7" s="13">
        <f>W7*H7</f>
        <v>20</v>
      </c>
      <c r="AL7" s="13">
        <f>N7*H7</f>
        <v>30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1354.2850000000001</v>
      </c>
      <c r="D8" s="8">
        <v>1044.23</v>
      </c>
      <c r="E8" s="8">
        <v>988.11500000000001</v>
      </c>
      <c r="F8" s="8">
        <v>1400.31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911.70399999999995</v>
      </c>
      <c r="K8" s="13">
        <f t="shared" ref="K8:K71" si="13">E8-J8</f>
        <v>76.411000000000058</v>
      </c>
      <c r="L8" s="13">
        <f>VLOOKUP(A:A,[1]TDSheet!$A:$N,14,0)</f>
        <v>300</v>
      </c>
      <c r="M8" s="13">
        <f>VLOOKUP(A:A,[1]TDSheet!$A:$W,23,0)</f>
        <v>0</v>
      </c>
      <c r="N8" s="13">
        <f>VLOOKUP(A:A,[3]TDSheet!$A:$C,3,0)</f>
        <v>106.75</v>
      </c>
      <c r="O8" s="13"/>
      <c r="P8" s="13"/>
      <c r="Q8" s="13"/>
      <c r="R8" s="13"/>
      <c r="S8" s="13"/>
      <c r="T8" s="14"/>
      <c r="U8" s="14"/>
      <c r="V8" s="13">
        <f t="shared" ref="V8:V71" si="14">(E8-AB8-AC8)/5</f>
        <v>176.72460000000001</v>
      </c>
      <c r="W8" s="14">
        <v>150</v>
      </c>
      <c r="X8" s="15">
        <f t="shared" ref="X8:X71" si="15">(F8+L8+M8+T8+U8+W8)/V8</f>
        <v>10.470019453997914</v>
      </c>
      <c r="Y8" s="13">
        <f t="shared" ref="Y8:Y71" si="16">F8/V8</f>
        <v>7.9236846483172112</v>
      </c>
      <c r="Z8" s="13"/>
      <c r="AA8" s="13"/>
      <c r="AB8" s="13">
        <f>VLOOKUP(A:A,[5]TDSheet!$A:$D,4,0)</f>
        <v>104.492</v>
      </c>
      <c r="AC8" s="13">
        <f>VLOOKUP(A:A,[1]TDSheet!$A:$AC,29,0)</f>
        <v>0</v>
      </c>
      <c r="AD8" s="13">
        <f>VLOOKUP(A:A,[1]TDSheet!$A:$AD,30,0)</f>
        <v>159.09180000000001</v>
      </c>
      <c r="AE8" s="13">
        <f>VLOOKUP(A:A,[1]TDSheet!$A:$AE,31,0)</f>
        <v>445.38639999999998</v>
      </c>
      <c r="AF8" s="13">
        <f>VLOOKUP(A:A,[1]TDSheet!$A:$AF,32,0)</f>
        <v>321.27199999999999</v>
      </c>
      <c r="AG8" s="13">
        <f>VLOOKUP(A:A,[4]TDSheet!$A:$D,4,0)</f>
        <v>254.809</v>
      </c>
      <c r="AH8" s="13" t="str">
        <f>VLOOKUP(A:A,[1]TDSheet!$A:$AH,34,0)</f>
        <v>кф2,5ларин</v>
      </c>
      <c r="AI8" s="13">
        <f t="shared" ref="AI8:AI71" si="17">T8*H8</f>
        <v>0</v>
      </c>
      <c r="AJ8" s="13">
        <f t="shared" ref="AJ8:AJ71" si="18">U8*H8</f>
        <v>0</v>
      </c>
      <c r="AK8" s="13">
        <f t="shared" ref="AK8:AK71" si="19">W8*H8</f>
        <v>150</v>
      </c>
      <c r="AL8" s="13">
        <f t="shared" ref="AL8:AL71" si="20">N8*H8</f>
        <v>106.75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354.57600000000002</v>
      </c>
      <c r="D9" s="8">
        <v>731.44100000000003</v>
      </c>
      <c r="E9" s="8">
        <v>717.61</v>
      </c>
      <c r="F9" s="8">
        <v>28.038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743.96500000000003</v>
      </c>
      <c r="K9" s="13">
        <f t="shared" si="13"/>
        <v>-26.355000000000018</v>
      </c>
      <c r="L9" s="13">
        <f>VLOOKUP(A:A,[1]TDSheet!$A:$N,14,0)</f>
        <v>60</v>
      </c>
      <c r="M9" s="13">
        <f>VLOOKUP(A:A,[1]TDSheet!$A:$W,23,0)</f>
        <v>350</v>
      </c>
      <c r="N9" s="13">
        <f>VLOOKUP(A:A,[3]TDSheet!$A:$C,3,0)</f>
        <v>240</v>
      </c>
      <c r="O9" s="13"/>
      <c r="P9" s="13"/>
      <c r="Q9" s="13"/>
      <c r="R9" s="13"/>
      <c r="S9" s="13"/>
      <c r="T9" s="14">
        <v>100</v>
      </c>
      <c r="U9" s="14">
        <v>150</v>
      </c>
      <c r="V9" s="13">
        <f t="shared" si="14"/>
        <v>80.901800000000009</v>
      </c>
      <c r="W9" s="14">
        <v>100</v>
      </c>
      <c r="X9" s="15">
        <f t="shared" si="15"/>
        <v>9.7406732606691069</v>
      </c>
      <c r="Y9" s="13">
        <f t="shared" si="16"/>
        <v>0.34656830873973132</v>
      </c>
      <c r="Z9" s="13"/>
      <c r="AA9" s="13"/>
      <c r="AB9" s="13">
        <f>VLOOKUP(A:A,[5]TDSheet!$A:$D,4,0)</f>
        <v>313.101</v>
      </c>
      <c r="AC9" s="13">
        <f>VLOOKUP(A:A,[1]TDSheet!$A:$AC,29,0)</f>
        <v>0</v>
      </c>
      <c r="AD9" s="13">
        <f>VLOOKUP(A:A,[1]TDSheet!$A:$AD,30,0)</f>
        <v>85.628599999999992</v>
      </c>
      <c r="AE9" s="13">
        <f>VLOOKUP(A:A,[1]TDSheet!$A:$AE,31,0)</f>
        <v>87.291599999999988</v>
      </c>
      <c r="AF9" s="13">
        <f>VLOOKUP(A:A,[1]TDSheet!$A:$AF,32,0)</f>
        <v>53.66225</v>
      </c>
      <c r="AG9" s="13">
        <f>VLOOKUP(A:A,[4]TDSheet!$A:$D,4,0)</f>
        <v>65.078000000000003</v>
      </c>
      <c r="AH9" s="13" t="e">
        <f>VLOOKUP(A:A,[1]TDSheet!$A:$AH,34,0)</f>
        <v>#N/A</v>
      </c>
      <c r="AI9" s="13">
        <f t="shared" si="17"/>
        <v>100</v>
      </c>
      <c r="AJ9" s="13">
        <f t="shared" si="18"/>
        <v>150</v>
      </c>
      <c r="AK9" s="13">
        <f t="shared" si="19"/>
        <v>100</v>
      </c>
      <c r="AL9" s="13">
        <f t="shared" si="20"/>
        <v>240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1003.374</v>
      </c>
      <c r="D10" s="8">
        <v>4456.2640000000001</v>
      </c>
      <c r="E10" s="8">
        <v>1770.0129999999999</v>
      </c>
      <c r="F10" s="8">
        <v>1007.025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2012.5840000000001</v>
      </c>
      <c r="K10" s="13">
        <f t="shared" si="13"/>
        <v>-242.57100000000014</v>
      </c>
      <c r="L10" s="13">
        <f>VLOOKUP(A:A,[1]TDSheet!$A:$N,14,0)</f>
        <v>450</v>
      </c>
      <c r="M10" s="13">
        <f>VLOOKUP(A:A,[1]TDSheet!$A:$W,23,0)</f>
        <v>100</v>
      </c>
      <c r="N10" s="13">
        <f>VLOOKUP(A:A,[3]TDSheet!$A:$C,3,0)</f>
        <v>300</v>
      </c>
      <c r="O10" s="13"/>
      <c r="P10" s="13"/>
      <c r="Q10" s="13"/>
      <c r="R10" s="13"/>
      <c r="S10" s="13"/>
      <c r="T10" s="14">
        <v>200</v>
      </c>
      <c r="U10" s="14">
        <v>400</v>
      </c>
      <c r="V10" s="13">
        <f t="shared" si="14"/>
        <v>249.56619999999998</v>
      </c>
      <c r="W10" s="14">
        <v>350</v>
      </c>
      <c r="X10" s="15">
        <f t="shared" si="15"/>
        <v>10.045531005400573</v>
      </c>
      <c r="Y10" s="13">
        <f t="shared" si="16"/>
        <v>4.0351017084845626</v>
      </c>
      <c r="Z10" s="13"/>
      <c r="AA10" s="13"/>
      <c r="AB10" s="13">
        <f>VLOOKUP(A:A,[5]TDSheet!$A:$D,4,0)</f>
        <v>522.18200000000002</v>
      </c>
      <c r="AC10" s="13">
        <f>VLOOKUP(A:A,[1]TDSheet!$A:$AC,29,0)</f>
        <v>0</v>
      </c>
      <c r="AD10" s="13">
        <f>VLOOKUP(A:A,[1]TDSheet!$A:$AD,30,0)</f>
        <v>318.51059999999995</v>
      </c>
      <c r="AE10" s="13">
        <f>VLOOKUP(A:A,[1]TDSheet!$A:$AE,31,0)</f>
        <v>363.63899999999995</v>
      </c>
      <c r="AF10" s="13">
        <f>VLOOKUP(A:A,[1]TDSheet!$A:$AF,32,0)</f>
        <v>258.42525000000001</v>
      </c>
      <c r="AG10" s="13">
        <f>VLOOKUP(A:A,[4]TDSheet!$A:$D,4,0)</f>
        <v>445.76900000000001</v>
      </c>
      <c r="AH10" s="13" t="str">
        <f>VLOOKUP(A:A,[1]TDSheet!$A:$AH,34,0)</f>
        <v>проддек</v>
      </c>
      <c r="AI10" s="13">
        <f t="shared" si="17"/>
        <v>200</v>
      </c>
      <c r="AJ10" s="13">
        <f t="shared" si="18"/>
        <v>400</v>
      </c>
      <c r="AK10" s="13">
        <f t="shared" si="19"/>
        <v>350</v>
      </c>
      <c r="AL10" s="13">
        <f t="shared" si="20"/>
        <v>300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145.95099999999999</v>
      </c>
      <c r="D11" s="8">
        <v>550.43700000000001</v>
      </c>
      <c r="E11" s="8">
        <v>282.5</v>
      </c>
      <c r="F11" s="8">
        <v>46.347000000000001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300.41399999999999</v>
      </c>
      <c r="K11" s="13">
        <f t="shared" si="13"/>
        <v>-17.913999999999987</v>
      </c>
      <c r="L11" s="13">
        <f>VLOOKUP(A:A,[1]TDSheet!$A:$N,14,0)</f>
        <v>40</v>
      </c>
      <c r="M11" s="13">
        <f>VLOOKUP(A:A,[1]TDSheet!$A:$W,23,0)</f>
        <v>50</v>
      </c>
      <c r="N11" s="13">
        <f>VLOOKUP(A:A,[3]TDSheet!$A:$C,3,0)</f>
        <v>68</v>
      </c>
      <c r="O11" s="13"/>
      <c r="P11" s="13"/>
      <c r="Q11" s="13"/>
      <c r="R11" s="13"/>
      <c r="S11" s="13"/>
      <c r="T11" s="14">
        <v>40</v>
      </c>
      <c r="U11" s="14">
        <v>40</v>
      </c>
      <c r="V11" s="13">
        <f t="shared" si="14"/>
        <v>25.0488</v>
      </c>
      <c r="W11" s="14">
        <v>40</v>
      </c>
      <c r="X11" s="15">
        <f t="shared" si="15"/>
        <v>10.233903420523138</v>
      </c>
      <c r="Y11" s="13">
        <f t="shared" si="16"/>
        <v>1.8502682763246143</v>
      </c>
      <c r="Z11" s="13"/>
      <c r="AA11" s="13"/>
      <c r="AB11" s="13">
        <f>VLOOKUP(A:A,[5]TDSheet!$A:$D,4,0)</f>
        <v>157.256</v>
      </c>
      <c r="AC11" s="13">
        <f>VLOOKUP(A:A,[1]TDSheet!$A:$AC,29,0)</f>
        <v>0</v>
      </c>
      <c r="AD11" s="13">
        <f>VLOOKUP(A:A,[1]TDSheet!$A:$AD,30,0)</f>
        <v>25.061599999999999</v>
      </c>
      <c r="AE11" s="13">
        <f>VLOOKUP(A:A,[1]TDSheet!$A:$AE,31,0)</f>
        <v>31.4192</v>
      </c>
      <c r="AF11" s="13">
        <f>VLOOKUP(A:A,[1]TDSheet!$A:$AF,32,0)</f>
        <v>22.754000000000001</v>
      </c>
      <c r="AG11" s="13">
        <f>VLOOKUP(A:A,[4]TDSheet!$A:$D,4,0)</f>
        <v>20.373000000000001</v>
      </c>
      <c r="AH11" s="13" t="e">
        <f>VLOOKUP(A:A,[1]TDSheet!$A:$AH,34,0)</f>
        <v>#N/A</v>
      </c>
      <c r="AI11" s="13">
        <f t="shared" si="17"/>
        <v>40</v>
      </c>
      <c r="AJ11" s="13">
        <f t="shared" si="18"/>
        <v>40</v>
      </c>
      <c r="AK11" s="13">
        <f t="shared" si="19"/>
        <v>40</v>
      </c>
      <c r="AL11" s="13">
        <f t="shared" si="20"/>
        <v>68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102</v>
      </c>
      <c r="D12" s="8">
        <v>785</v>
      </c>
      <c r="E12" s="8">
        <v>233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232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80</v>
      </c>
      <c r="N12" s="13">
        <f>VLOOKUP(A:A,[3]TDSheet!$A:$C,3,0)</f>
        <v>114</v>
      </c>
      <c r="O12" s="13"/>
      <c r="P12" s="13"/>
      <c r="Q12" s="13"/>
      <c r="R12" s="13"/>
      <c r="S12" s="13"/>
      <c r="T12" s="14">
        <v>60</v>
      </c>
      <c r="U12" s="14">
        <v>80</v>
      </c>
      <c r="V12" s="13">
        <f t="shared" si="14"/>
        <v>34.6</v>
      </c>
      <c r="W12" s="14">
        <v>50</v>
      </c>
      <c r="X12" s="15">
        <f t="shared" si="15"/>
        <v>10</v>
      </c>
      <c r="Y12" s="13">
        <f t="shared" si="16"/>
        <v>1.0404624277456647</v>
      </c>
      <c r="Z12" s="13"/>
      <c r="AA12" s="13"/>
      <c r="AB12" s="13">
        <f>VLOOKUP(A:A,[5]TDSheet!$A:$D,4,0)</f>
        <v>60</v>
      </c>
      <c r="AC12" s="13">
        <f>VLOOKUP(A:A,[1]TDSheet!$A:$AC,29,0)</f>
        <v>0</v>
      </c>
      <c r="AD12" s="13">
        <f>VLOOKUP(A:A,[1]TDSheet!$A:$AD,30,0)</f>
        <v>39.200000000000003</v>
      </c>
      <c r="AE12" s="13">
        <f>VLOOKUP(A:A,[1]TDSheet!$A:$AE,31,0)</f>
        <v>42</v>
      </c>
      <c r="AF12" s="13">
        <f>VLOOKUP(A:A,[1]TDSheet!$A:$AF,32,0)</f>
        <v>30</v>
      </c>
      <c r="AG12" s="13">
        <f>VLOOKUP(A:A,[4]TDSheet!$A:$D,4,0)</f>
        <v>34</v>
      </c>
      <c r="AH12" s="13">
        <f>VLOOKUP(A:A,[1]TDSheet!$A:$AH,34,0)</f>
        <v>0</v>
      </c>
      <c r="AI12" s="13">
        <f t="shared" si="17"/>
        <v>30</v>
      </c>
      <c r="AJ12" s="13">
        <f t="shared" si="18"/>
        <v>40</v>
      </c>
      <c r="AK12" s="13">
        <f t="shared" si="19"/>
        <v>25</v>
      </c>
      <c r="AL12" s="13">
        <f t="shared" si="20"/>
        <v>57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718</v>
      </c>
      <c r="D13" s="8">
        <v>2717</v>
      </c>
      <c r="E13" s="8">
        <v>2792</v>
      </c>
      <c r="F13" s="8">
        <v>617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2847</v>
      </c>
      <c r="K13" s="13">
        <f t="shared" si="13"/>
        <v>-55</v>
      </c>
      <c r="L13" s="13">
        <f>VLOOKUP(A:A,[1]TDSheet!$A:$N,14,0)</f>
        <v>300</v>
      </c>
      <c r="M13" s="13">
        <f>VLOOKUP(A:A,[1]TDSheet!$A:$W,23,0)</f>
        <v>500</v>
      </c>
      <c r="N13" s="13">
        <f>VLOOKUP(A:A,[3]TDSheet!$A:$C,3,0)</f>
        <v>480</v>
      </c>
      <c r="O13" s="13"/>
      <c r="P13" s="13"/>
      <c r="Q13" s="13"/>
      <c r="R13" s="13"/>
      <c r="S13" s="13"/>
      <c r="T13" s="14">
        <v>200</v>
      </c>
      <c r="U13" s="14">
        <v>300</v>
      </c>
      <c r="V13" s="13">
        <f t="shared" si="14"/>
        <v>226.4</v>
      </c>
      <c r="W13" s="14">
        <v>350</v>
      </c>
      <c r="X13" s="15">
        <f t="shared" si="15"/>
        <v>10.013250883392226</v>
      </c>
      <c r="Y13" s="13">
        <f t="shared" si="16"/>
        <v>2.7252650176678443</v>
      </c>
      <c r="Z13" s="13"/>
      <c r="AA13" s="13"/>
      <c r="AB13" s="13">
        <f>VLOOKUP(A:A,[5]TDSheet!$A:$D,4,0)</f>
        <v>340</v>
      </c>
      <c r="AC13" s="13">
        <f>VLOOKUP(A:A,[1]TDSheet!$A:$AC,29,0)</f>
        <v>1320</v>
      </c>
      <c r="AD13" s="13">
        <f>VLOOKUP(A:A,[1]TDSheet!$A:$AD,30,0)</f>
        <v>220.6</v>
      </c>
      <c r="AE13" s="13">
        <f>VLOOKUP(A:A,[1]TDSheet!$A:$AE,31,0)</f>
        <v>368.6</v>
      </c>
      <c r="AF13" s="13">
        <f>VLOOKUP(A:A,[1]TDSheet!$A:$AF,32,0)</f>
        <v>188.5</v>
      </c>
      <c r="AG13" s="13">
        <f>VLOOKUP(A:A,[4]TDSheet!$A:$D,4,0)</f>
        <v>278</v>
      </c>
      <c r="AH13" s="13" t="str">
        <f>VLOOKUP(A:A,[1]TDSheet!$A:$AH,34,0)</f>
        <v>?????</v>
      </c>
      <c r="AI13" s="13">
        <f t="shared" si="17"/>
        <v>80</v>
      </c>
      <c r="AJ13" s="13">
        <f t="shared" si="18"/>
        <v>120</v>
      </c>
      <c r="AK13" s="13">
        <f t="shared" si="19"/>
        <v>140</v>
      </c>
      <c r="AL13" s="13">
        <f t="shared" si="20"/>
        <v>192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1801</v>
      </c>
      <c r="D14" s="8">
        <v>22860</v>
      </c>
      <c r="E14" s="8">
        <v>3365</v>
      </c>
      <c r="F14" s="8">
        <v>577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3382</v>
      </c>
      <c r="K14" s="13">
        <f t="shared" si="13"/>
        <v>-17</v>
      </c>
      <c r="L14" s="13">
        <f>VLOOKUP(A:A,[1]TDSheet!$A:$N,14,0)</f>
        <v>800</v>
      </c>
      <c r="M14" s="13">
        <f>VLOOKUP(A:A,[1]TDSheet!$A:$W,23,0)</f>
        <v>1000</v>
      </c>
      <c r="N14" s="13">
        <f>VLOOKUP(A:A,[3]TDSheet!$A:$C,3,0)</f>
        <v>148</v>
      </c>
      <c r="O14" s="13"/>
      <c r="P14" s="13"/>
      <c r="Q14" s="13"/>
      <c r="R14" s="13"/>
      <c r="S14" s="13"/>
      <c r="T14" s="14">
        <v>800</v>
      </c>
      <c r="U14" s="14">
        <v>1900</v>
      </c>
      <c r="V14" s="13">
        <f t="shared" si="14"/>
        <v>599.79999999999995</v>
      </c>
      <c r="W14" s="14">
        <v>1000</v>
      </c>
      <c r="X14" s="15">
        <f t="shared" si="15"/>
        <v>10.131710570190064</v>
      </c>
      <c r="Y14" s="13">
        <f t="shared" si="16"/>
        <v>0.9619873291097033</v>
      </c>
      <c r="Z14" s="13"/>
      <c r="AA14" s="13"/>
      <c r="AB14" s="13">
        <f>VLOOKUP(A:A,[5]TDSheet!$A:$D,4,0)</f>
        <v>306</v>
      </c>
      <c r="AC14" s="13">
        <f>VLOOKUP(A:A,[1]TDSheet!$A:$AC,29,0)</f>
        <v>60</v>
      </c>
      <c r="AD14" s="13">
        <f>VLOOKUP(A:A,[1]TDSheet!$A:$AD,30,0)</f>
        <v>545.79999999999995</v>
      </c>
      <c r="AE14" s="13">
        <f>VLOOKUP(A:A,[1]TDSheet!$A:$AE,31,0)</f>
        <v>685.4</v>
      </c>
      <c r="AF14" s="13">
        <f>VLOOKUP(A:A,[1]TDSheet!$A:$AF,32,0)</f>
        <v>449.75</v>
      </c>
      <c r="AG14" s="13">
        <f>VLOOKUP(A:A,[4]TDSheet!$A:$D,4,0)</f>
        <v>877</v>
      </c>
      <c r="AH14" s="13" t="str">
        <f>VLOOKUP(A:A,[1]TDSheet!$A:$AH,34,0)</f>
        <v>декак</v>
      </c>
      <c r="AI14" s="13">
        <f t="shared" si="17"/>
        <v>360</v>
      </c>
      <c r="AJ14" s="13">
        <f t="shared" si="18"/>
        <v>855</v>
      </c>
      <c r="AK14" s="13">
        <f t="shared" si="19"/>
        <v>450</v>
      </c>
      <c r="AL14" s="13">
        <f t="shared" si="20"/>
        <v>66.600000000000009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2424</v>
      </c>
      <c r="D15" s="8">
        <v>30751</v>
      </c>
      <c r="E15" s="8">
        <v>5053</v>
      </c>
      <c r="F15" s="8">
        <v>675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5085</v>
      </c>
      <c r="K15" s="13">
        <f t="shared" si="13"/>
        <v>-32</v>
      </c>
      <c r="L15" s="13">
        <f>VLOOKUP(A:A,[1]TDSheet!$A:$N,14,0)</f>
        <v>900</v>
      </c>
      <c r="M15" s="13">
        <f>VLOOKUP(A:A,[1]TDSheet!$A:$W,23,0)</f>
        <v>1800</v>
      </c>
      <c r="N15" s="13">
        <f>VLOOKUP(A:A,[3]TDSheet!$A:$C,3,0)</f>
        <v>148</v>
      </c>
      <c r="O15" s="13"/>
      <c r="P15" s="13"/>
      <c r="Q15" s="13"/>
      <c r="R15" s="13"/>
      <c r="S15" s="13"/>
      <c r="T15" s="14">
        <v>800</v>
      </c>
      <c r="U15" s="14">
        <v>1800</v>
      </c>
      <c r="V15" s="13">
        <f t="shared" si="14"/>
        <v>696.2</v>
      </c>
      <c r="W15" s="14">
        <v>1000</v>
      </c>
      <c r="X15" s="15">
        <f t="shared" si="15"/>
        <v>10.018672795173799</v>
      </c>
      <c r="Y15" s="13">
        <f t="shared" si="16"/>
        <v>0.96954898017810964</v>
      </c>
      <c r="Z15" s="13"/>
      <c r="AA15" s="13"/>
      <c r="AB15" s="13">
        <f>VLOOKUP(A:A,[5]TDSheet!$A:$D,4,0)</f>
        <v>378</v>
      </c>
      <c r="AC15" s="13">
        <f>VLOOKUP(A:A,[1]TDSheet!$A:$AC,29,0)</f>
        <v>1194</v>
      </c>
      <c r="AD15" s="13">
        <f>VLOOKUP(A:A,[1]TDSheet!$A:$AD,30,0)</f>
        <v>723.8</v>
      </c>
      <c r="AE15" s="13">
        <f>VLOOKUP(A:A,[1]TDSheet!$A:$AE,31,0)</f>
        <v>785</v>
      </c>
      <c r="AF15" s="13">
        <f>VLOOKUP(A:A,[1]TDSheet!$A:$AF,32,0)</f>
        <v>522</v>
      </c>
      <c r="AG15" s="13">
        <f>VLOOKUP(A:A,[4]TDSheet!$A:$D,4,0)</f>
        <v>888</v>
      </c>
      <c r="AH15" s="13" t="str">
        <f>VLOOKUP(A:A,[1]TDSheet!$A:$AH,34,0)</f>
        <v>оконч</v>
      </c>
      <c r="AI15" s="13">
        <f t="shared" si="17"/>
        <v>360</v>
      </c>
      <c r="AJ15" s="13">
        <f t="shared" si="18"/>
        <v>810</v>
      </c>
      <c r="AK15" s="13">
        <f t="shared" si="19"/>
        <v>450</v>
      </c>
      <c r="AL15" s="13">
        <f t="shared" si="20"/>
        <v>66.600000000000009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169</v>
      </c>
      <c r="D16" s="8">
        <v>789</v>
      </c>
      <c r="E16" s="8">
        <v>298</v>
      </c>
      <c r="F16" s="8">
        <v>10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342</v>
      </c>
      <c r="K16" s="13">
        <f t="shared" si="13"/>
        <v>-44</v>
      </c>
      <c r="L16" s="13">
        <f>VLOOKUP(A:A,[1]TDSheet!$A:$N,14,0)</f>
        <v>40</v>
      </c>
      <c r="M16" s="13">
        <f>VLOOKUP(A:A,[1]TDSheet!$A:$W,23,0)</f>
        <v>140</v>
      </c>
      <c r="N16" s="13">
        <f>VLOOKUP(A:A,[3]TDSheet!$A:$C,3,0)</f>
        <v>72</v>
      </c>
      <c r="O16" s="13"/>
      <c r="P16" s="13"/>
      <c r="Q16" s="13"/>
      <c r="R16" s="13"/>
      <c r="S16" s="13"/>
      <c r="T16" s="14">
        <v>30</v>
      </c>
      <c r="U16" s="14">
        <v>60</v>
      </c>
      <c r="V16" s="13">
        <f t="shared" si="14"/>
        <v>32</v>
      </c>
      <c r="W16" s="14">
        <v>40</v>
      </c>
      <c r="X16" s="15">
        <f t="shared" si="15"/>
        <v>10</v>
      </c>
      <c r="Y16" s="13">
        <f t="shared" si="16"/>
        <v>0.3125</v>
      </c>
      <c r="Z16" s="13"/>
      <c r="AA16" s="13"/>
      <c r="AB16" s="13">
        <f>VLOOKUP(A:A,[5]TDSheet!$A:$D,4,0)</f>
        <v>138</v>
      </c>
      <c r="AC16" s="13">
        <f>VLOOKUP(A:A,[1]TDSheet!$A:$AC,29,0)</f>
        <v>0</v>
      </c>
      <c r="AD16" s="13">
        <f>VLOOKUP(A:A,[1]TDSheet!$A:$AD,30,0)</f>
        <v>34</v>
      </c>
      <c r="AE16" s="13">
        <f>VLOOKUP(A:A,[1]TDSheet!$A:$AE,31,0)</f>
        <v>39.200000000000003</v>
      </c>
      <c r="AF16" s="13">
        <f>VLOOKUP(A:A,[1]TDSheet!$A:$AF,32,0)</f>
        <v>21.5</v>
      </c>
      <c r="AG16" s="13">
        <f>VLOOKUP(A:A,[4]TDSheet!$A:$D,4,0)</f>
        <v>14</v>
      </c>
      <c r="AH16" s="13" t="e">
        <f>VLOOKUP(A:A,[1]TDSheet!$A:$AH,34,0)</f>
        <v>#N/A</v>
      </c>
      <c r="AI16" s="13">
        <f t="shared" si="17"/>
        <v>15</v>
      </c>
      <c r="AJ16" s="13">
        <f t="shared" si="18"/>
        <v>30</v>
      </c>
      <c r="AK16" s="13">
        <f t="shared" si="19"/>
        <v>20</v>
      </c>
      <c r="AL16" s="13">
        <f t="shared" si="20"/>
        <v>36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101</v>
      </c>
      <c r="D17" s="8">
        <v>52</v>
      </c>
      <c r="E17" s="8">
        <v>115</v>
      </c>
      <c r="F17" s="8">
        <v>37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129</v>
      </c>
      <c r="K17" s="13">
        <f t="shared" si="13"/>
        <v>-14</v>
      </c>
      <c r="L17" s="13">
        <f>VLOOKUP(A:A,[1]TDSheet!$A:$N,14,0)</f>
        <v>30</v>
      </c>
      <c r="M17" s="13">
        <f>VLOOKUP(A:A,[1]TDSheet!$A:$W,23,0)</f>
        <v>80</v>
      </c>
      <c r="N17" s="13">
        <f>VLOOKUP(A:A,[3]TDSheet!$A:$C,3,0)</f>
        <v>0</v>
      </c>
      <c r="O17" s="13"/>
      <c r="P17" s="13"/>
      <c r="Q17" s="13"/>
      <c r="R17" s="13"/>
      <c r="S17" s="13"/>
      <c r="T17" s="14">
        <v>30</v>
      </c>
      <c r="U17" s="14">
        <v>20</v>
      </c>
      <c r="V17" s="13">
        <f t="shared" si="14"/>
        <v>23</v>
      </c>
      <c r="W17" s="14">
        <v>50</v>
      </c>
      <c r="X17" s="15">
        <f t="shared" si="15"/>
        <v>10.739130434782609</v>
      </c>
      <c r="Y17" s="13">
        <f t="shared" si="16"/>
        <v>1.6086956521739131</v>
      </c>
      <c r="Z17" s="13"/>
      <c r="AA17" s="13"/>
      <c r="AB17" s="13">
        <v>0</v>
      </c>
      <c r="AC17" s="13">
        <f>VLOOKUP(A:A,[1]TDSheet!$A:$AC,29,0)</f>
        <v>0</v>
      </c>
      <c r="AD17" s="13">
        <f>VLOOKUP(A:A,[1]TDSheet!$A:$AD,30,0)</f>
        <v>23.4</v>
      </c>
      <c r="AE17" s="13">
        <f>VLOOKUP(A:A,[1]TDSheet!$A:$AE,31,0)</f>
        <v>32.799999999999997</v>
      </c>
      <c r="AF17" s="13">
        <f>VLOOKUP(A:A,[1]TDSheet!$A:$AF,32,0)</f>
        <v>18</v>
      </c>
      <c r="AG17" s="13">
        <f>VLOOKUP(A:A,[4]TDSheet!$A:$D,4,0)</f>
        <v>17</v>
      </c>
      <c r="AH17" s="13">
        <f>VLOOKUP(A:A,[1]TDSheet!$A:$AH,34,0)</f>
        <v>0</v>
      </c>
      <c r="AI17" s="13">
        <f t="shared" si="17"/>
        <v>12</v>
      </c>
      <c r="AJ17" s="13">
        <f t="shared" si="18"/>
        <v>8</v>
      </c>
      <c r="AK17" s="13">
        <f t="shared" si="19"/>
        <v>20</v>
      </c>
      <c r="AL17" s="13">
        <f t="shared" si="20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414</v>
      </c>
      <c r="D18" s="8">
        <v>63</v>
      </c>
      <c r="E18" s="8">
        <v>134</v>
      </c>
      <c r="F18" s="8">
        <v>340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3"/>
        <v>-12</v>
      </c>
      <c r="L18" s="13">
        <f>VLOOKUP(A:A,[1]TDSheet!$A:$N,14,0)</f>
        <v>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4"/>
      <c r="U18" s="14"/>
      <c r="V18" s="13">
        <f t="shared" si="14"/>
        <v>26.8</v>
      </c>
      <c r="W18" s="14">
        <v>100</v>
      </c>
      <c r="X18" s="15">
        <f t="shared" si="15"/>
        <v>16.417910447761194</v>
      </c>
      <c r="Y18" s="13">
        <f t="shared" si="16"/>
        <v>12.686567164179104</v>
      </c>
      <c r="Z18" s="13"/>
      <c r="AA18" s="13"/>
      <c r="AB18" s="13">
        <v>0</v>
      </c>
      <c r="AC18" s="13">
        <f>VLOOKUP(A:A,[1]TDSheet!$A:$AC,29,0)</f>
        <v>0</v>
      </c>
      <c r="AD18" s="13">
        <f>VLOOKUP(A:A,[1]TDSheet!$A:$AD,30,0)</f>
        <v>45.2</v>
      </c>
      <c r="AE18" s="13">
        <f>VLOOKUP(A:A,[1]TDSheet!$A:$AE,31,0)</f>
        <v>72.8</v>
      </c>
      <c r="AF18" s="13">
        <f>VLOOKUP(A:A,[1]TDSheet!$A:$AF,32,0)</f>
        <v>30.25</v>
      </c>
      <c r="AG18" s="13">
        <f>VLOOKUP(A:A,[4]TDSheet!$A:$D,4,0)</f>
        <v>19</v>
      </c>
      <c r="AH18" s="13" t="e">
        <f>VLOOKUP(A:A,[1]TDSheet!$A:$AH,34,0)</f>
        <v>#N/A</v>
      </c>
      <c r="AI18" s="13">
        <f t="shared" si="17"/>
        <v>0</v>
      </c>
      <c r="AJ18" s="13">
        <f t="shared" si="18"/>
        <v>0</v>
      </c>
      <c r="AK18" s="13">
        <f t="shared" si="19"/>
        <v>17</v>
      </c>
      <c r="AL18" s="13">
        <f t="shared" si="20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329</v>
      </c>
      <c r="D19" s="8">
        <v>105</v>
      </c>
      <c r="E19" s="8">
        <v>176</v>
      </c>
      <c r="F19" s="8">
        <v>258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164</v>
      </c>
      <c r="K19" s="13">
        <f t="shared" si="13"/>
        <v>12</v>
      </c>
      <c r="L19" s="13">
        <f>VLOOKUP(A:A,[1]TDSheet!$A:$N,14,0)</f>
        <v>100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4"/>
      <c r="U19" s="14"/>
      <c r="V19" s="13">
        <f t="shared" si="14"/>
        <v>35.200000000000003</v>
      </c>
      <c r="W19" s="14"/>
      <c r="X19" s="15">
        <f t="shared" si="15"/>
        <v>10.170454545454545</v>
      </c>
      <c r="Y19" s="13">
        <f t="shared" si="16"/>
        <v>7.3295454545454541</v>
      </c>
      <c r="Z19" s="13"/>
      <c r="AA19" s="13"/>
      <c r="AB19" s="13">
        <v>0</v>
      </c>
      <c r="AC19" s="13">
        <f>VLOOKUP(A:A,[1]TDSheet!$A:$AC,29,0)</f>
        <v>0</v>
      </c>
      <c r="AD19" s="13">
        <f>VLOOKUP(A:A,[1]TDSheet!$A:$AD,30,0)</f>
        <v>42.8</v>
      </c>
      <c r="AE19" s="13">
        <f>VLOOKUP(A:A,[1]TDSheet!$A:$AE,31,0)</f>
        <v>80.2</v>
      </c>
      <c r="AF19" s="13">
        <f>VLOOKUP(A:A,[1]TDSheet!$A:$AF,32,0)</f>
        <v>54.5</v>
      </c>
      <c r="AG19" s="13">
        <f>VLOOKUP(A:A,[4]TDSheet!$A:$D,4,0)</f>
        <v>64</v>
      </c>
      <c r="AH19" s="13" t="str">
        <f>VLOOKUP(A:A,[1]TDSheet!$A:$AH,34,0)</f>
        <v>декак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>
        <f t="shared" si="20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733</v>
      </c>
      <c r="D20" s="8">
        <v>892</v>
      </c>
      <c r="E20" s="17">
        <v>708</v>
      </c>
      <c r="F20" s="18">
        <v>538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386</v>
      </c>
      <c r="K20" s="13">
        <f t="shared" si="13"/>
        <v>322</v>
      </c>
      <c r="L20" s="13">
        <f>VLOOKUP(A:A,[1]TDSheet!$A:$N,14,0)</f>
        <v>200</v>
      </c>
      <c r="M20" s="13">
        <f>VLOOKUP(A:A,[1]TDSheet!$A:$W,23,0)</f>
        <v>0</v>
      </c>
      <c r="N20" s="13">
        <f>VLOOKUP(A:A,[3]TDSheet!$A:$C,3,0)</f>
        <v>64.5</v>
      </c>
      <c r="O20" s="13"/>
      <c r="P20" s="13"/>
      <c r="Q20" s="13"/>
      <c r="R20" s="13"/>
      <c r="S20" s="13"/>
      <c r="T20" s="14">
        <v>150</v>
      </c>
      <c r="U20" s="14">
        <v>200</v>
      </c>
      <c r="V20" s="13">
        <f t="shared" si="14"/>
        <v>125.6</v>
      </c>
      <c r="W20" s="14">
        <v>220</v>
      </c>
      <c r="X20" s="15">
        <f t="shared" si="15"/>
        <v>10.414012738853504</v>
      </c>
      <c r="Y20" s="13">
        <f t="shared" si="16"/>
        <v>4.2834394904458604</v>
      </c>
      <c r="Z20" s="13"/>
      <c r="AA20" s="13"/>
      <c r="AB20" s="13">
        <f>VLOOKUP(A:A,[5]TDSheet!$A:$D,4,0)</f>
        <v>80</v>
      </c>
      <c r="AC20" s="13">
        <f>VLOOKUP(A:A,[1]TDSheet!$A:$AC,29,0)</f>
        <v>0</v>
      </c>
      <c r="AD20" s="13">
        <f>VLOOKUP(A:A,[1]TDSheet!$A:$AD,30,0)</f>
        <v>124.6</v>
      </c>
      <c r="AE20" s="13">
        <f>VLOOKUP(A:A,[1]TDSheet!$A:$AE,31,0)</f>
        <v>207</v>
      </c>
      <c r="AF20" s="13">
        <f>VLOOKUP(A:A,[1]TDSheet!$A:$AF,32,0)</f>
        <v>134.75</v>
      </c>
      <c r="AG20" s="13">
        <f>VLOOKUP(A:A,[4]TDSheet!$A:$D,4,0)</f>
        <v>51</v>
      </c>
      <c r="AH20" s="13" t="e">
        <f>VLOOKUP(A:A,[1]TDSheet!$A:$AH,34,0)</f>
        <v>#N/A</v>
      </c>
      <c r="AI20" s="13">
        <f t="shared" si="17"/>
        <v>75</v>
      </c>
      <c r="AJ20" s="13">
        <f t="shared" si="18"/>
        <v>100</v>
      </c>
      <c r="AK20" s="13">
        <f t="shared" si="19"/>
        <v>110</v>
      </c>
      <c r="AL20" s="13">
        <f t="shared" si="20"/>
        <v>32.25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164</v>
      </c>
      <c r="D21" s="8">
        <v>103</v>
      </c>
      <c r="E21" s="8">
        <v>228</v>
      </c>
      <c r="F21" s="8">
        <v>32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273</v>
      </c>
      <c r="K21" s="13">
        <f t="shared" si="13"/>
        <v>-45</v>
      </c>
      <c r="L21" s="13">
        <f>VLOOKUP(A:A,[1]TDSheet!$A:$N,14,0)</f>
        <v>30</v>
      </c>
      <c r="M21" s="13">
        <f>VLOOKUP(A:A,[1]TDSheet!$A:$W,23,0)</f>
        <v>110</v>
      </c>
      <c r="N21" s="13">
        <f>VLOOKUP(A:A,[3]TDSheet!$A:$C,3,0)</f>
        <v>48</v>
      </c>
      <c r="O21" s="13"/>
      <c r="P21" s="13"/>
      <c r="Q21" s="13"/>
      <c r="R21" s="13"/>
      <c r="S21" s="13"/>
      <c r="T21" s="14">
        <v>80</v>
      </c>
      <c r="U21" s="14">
        <v>90</v>
      </c>
      <c r="V21" s="13">
        <f t="shared" si="14"/>
        <v>40.799999999999997</v>
      </c>
      <c r="W21" s="14">
        <v>60</v>
      </c>
      <c r="X21" s="15">
        <f t="shared" si="15"/>
        <v>9.8529411764705888</v>
      </c>
      <c r="Y21" s="13">
        <f t="shared" si="16"/>
        <v>0.78431372549019618</v>
      </c>
      <c r="Z21" s="13"/>
      <c r="AA21" s="13"/>
      <c r="AB21" s="13">
        <f>VLOOKUP(A:A,[5]TDSheet!$A:$D,4,0)</f>
        <v>24</v>
      </c>
      <c r="AC21" s="13">
        <f>VLOOKUP(A:A,[1]TDSheet!$A:$AC,29,0)</f>
        <v>0</v>
      </c>
      <c r="AD21" s="13">
        <f>VLOOKUP(A:A,[1]TDSheet!$A:$AD,30,0)</f>
        <v>56.2</v>
      </c>
      <c r="AE21" s="13">
        <f>VLOOKUP(A:A,[1]TDSheet!$A:$AE,31,0)</f>
        <v>46.8</v>
      </c>
      <c r="AF21" s="13">
        <f>VLOOKUP(A:A,[1]TDSheet!$A:$AF,32,0)</f>
        <v>29.75</v>
      </c>
      <c r="AG21" s="13">
        <f>VLOOKUP(A:A,[4]TDSheet!$A:$D,4,0)</f>
        <v>20</v>
      </c>
      <c r="AH21" s="13">
        <f>VLOOKUP(A:A,[1]TDSheet!$A:$AH,34,0)</f>
        <v>0</v>
      </c>
      <c r="AI21" s="13">
        <f t="shared" si="17"/>
        <v>24</v>
      </c>
      <c r="AJ21" s="13">
        <f t="shared" si="18"/>
        <v>27</v>
      </c>
      <c r="AK21" s="13">
        <f t="shared" si="19"/>
        <v>18</v>
      </c>
      <c r="AL21" s="13">
        <f t="shared" si="20"/>
        <v>14.399999999999999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117</v>
      </c>
      <c r="D22" s="8">
        <v>24</v>
      </c>
      <c r="E22" s="8">
        <v>123</v>
      </c>
      <c r="F22" s="8">
        <v>15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136</v>
      </c>
      <c r="K22" s="13">
        <f t="shared" si="13"/>
        <v>-13</v>
      </c>
      <c r="L22" s="13">
        <f>VLOOKUP(A:A,[1]TDSheet!$A:$N,14,0)</f>
        <v>0</v>
      </c>
      <c r="M22" s="13">
        <f>VLOOKUP(A:A,[1]TDSheet!$A:$W,23,0)</f>
        <v>120</v>
      </c>
      <c r="N22" s="13">
        <f>VLOOKUP(A:A,[3]TDSheet!$A:$C,3,0)</f>
        <v>0</v>
      </c>
      <c r="O22" s="13"/>
      <c r="P22" s="13"/>
      <c r="Q22" s="13"/>
      <c r="R22" s="13"/>
      <c r="S22" s="13"/>
      <c r="T22" s="14">
        <v>40</v>
      </c>
      <c r="U22" s="14">
        <v>40</v>
      </c>
      <c r="V22" s="13">
        <f t="shared" si="14"/>
        <v>24.6</v>
      </c>
      <c r="W22" s="14">
        <v>50</v>
      </c>
      <c r="X22" s="15">
        <f t="shared" si="15"/>
        <v>10.772357723577235</v>
      </c>
      <c r="Y22" s="13">
        <f t="shared" si="16"/>
        <v>0.6097560975609756</v>
      </c>
      <c r="Z22" s="13"/>
      <c r="AA22" s="13"/>
      <c r="AB22" s="13">
        <v>0</v>
      </c>
      <c r="AC22" s="13">
        <f>VLOOKUP(A:A,[1]TDSheet!$A:$AC,29,0)</f>
        <v>0</v>
      </c>
      <c r="AD22" s="13">
        <f>VLOOKUP(A:A,[1]TDSheet!$A:$AD,30,0)</f>
        <v>19</v>
      </c>
      <c r="AE22" s="13">
        <f>VLOOKUP(A:A,[1]TDSheet!$A:$AE,31,0)</f>
        <v>22.4</v>
      </c>
      <c r="AF22" s="13">
        <f>VLOOKUP(A:A,[1]TDSheet!$A:$AF,32,0)</f>
        <v>14.25</v>
      </c>
      <c r="AG22" s="13">
        <f>VLOOKUP(A:A,[4]TDSheet!$A:$D,4,0)</f>
        <v>20</v>
      </c>
      <c r="AH22" s="13">
        <f>VLOOKUP(A:A,[1]TDSheet!$A:$AH,34,0)</f>
        <v>0</v>
      </c>
      <c r="AI22" s="13">
        <f t="shared" si="17"/>
        <v>20</v>
      </c>
      <c r="AJ22" s="13">
        <f t="shared" si="18"/>
        <v>20</v>
      </c>
      <c r="AK22" s="13">
        <f t="shared" si="19"/>
        <v>25</v>
      </c>
      <c r="AL22" s="13">
        <f t="shared" si="20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48</v>
      </c>
      <c r="D23" s="8">
        <v>81</v>
      </c>
      <c r="E23" s="8">
        <v>90</v>
      </c>
      <c r="F23" s="8">
        <v>38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95</v>
      </c>
      <c r="K23" s="13">
        <f t="shared" si="13"/>
        <v>-5</v>
      </c>
      <c r="L23" s="13">
        <f>VLOOKUP(A:A,[1]TDSheet!$A:$N,14,0)</f>
        <v>0</v>
      </c>
      <c r="M23" s="13">
        <f>VLOOKUP(A:A,[1]TDSheet!$A:$W,23,0)</f>
        <v>20</v>
      </c>
      <c r="N23" s="13">
        <f>VLOOKUP(A:A,[3]TDSheet!$A:$C,3,0)</f>
        <v>0</v>
      </c>
      <c r="O23" s="13"/>
      <c r="P23" s="13"/>
      <c r="Q23" s="13"/>
      <c r="R23" s="13"/>
      <c r="S23" s="13"/>
      <c r="T23" s="14"/>
      <c r="U23" s="14">
        <v>30</v>
      </c>
      <c r="V23" s="13">
        <f t="shared" si="14"/>
        <v>9.6</v>
      </c>
      <c r="W23" s="14"/>
      <c r="X23" s="15">
        <f t="shared" si="15"/>
        <v>9.1666666666666679</v>
      </c>
      <c r="Y23" s="13">
        <f t="shared" si="16"/>
        <v>3.9583333333333335</v>
      </c>
      <c r="Z23" s="13"/>
      <c r="AA23" s="13"/>
      <c r="AB23" s="13">
        <f>VLOOKUP(A:A,[5]TDSheet!$A:$D,4,0)</f>
        <v>42</v>
      </c>
      <c r="AC23" s="13">
        <f>VLOOKUP(A:A,[1]TDSheet!$A:$AC,29,0)</f>
        <v>0</v>
      </c>
      <c r="AD23" s="13">
        <f>VLOOKUP(A:A,[1]TDSheet!$A:$AD,30,0)</f>
        <v>11.2</v>
      </c>
      <c r="AE23" s="13">
        <f>VLOOKUP(A:A,[1]TDSheet!$A:$AE,31,0)</f>
        <v>15.8</v>
      </c>
      <c r="AF23" s="13">
        <f>VLOOKUP(A:A,[1]TDSheet!$A:$AF,32,0)</f>
        <v>8.75</v>
      </c>
      <c r="AG23" s="13">
        <f>VLOOKUP(A:A,[4]TDSheet!$A:$D,4,0)</f>
        <v>6</v>
      </c>
      <c r="AH23" s="13" t="e">
        <f>VLOOKUP(A:A,[1]TDSheet!$A:$AH,34,0)</f>
        <v>#N/A</v>
      </c>
      <c r="AI23" s="13">
        <f t="shared" si="17"/>
        <v>0</v>
      </c>
      <c r="AJ23" s="13">
        <f t="shared" si="18"/>
        <v>10.5</v>
      </c>
      <c r="AK23" s="13">
        <f t="shared" si="19"/>
        <v>0</v>
      </c>
      <c r="AL23" s="13">
        <f t="shared" si="20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2826</v>
      </c>
      <c r="D24" s="8">
        <v>869</v>
      </c>
      <c r="E24" s="8">
        <v>1529</v>
      </c>
      <c r="F24" s="8">
        <v>2132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1558</v>
      </c>
      <c r="K24" s="13">
        <f t="shared" si="13"/>
        <v>-29</v>
      </c>
      <c r="L24" s="13">
        <f>VLOOKUP(A:A,[1]TDSheet!$A:$N,14,0)</f>
        <v>1000</v>
      </c>
      <c r="M24" s="13">
        <f>VLOOKUP(A:A,[1]TDSheet!$A:$W,23,0)</f>
        <v>500</v>
      </c>
      <c r="N24" s="13">
        <f>VLOOKUP(A:A,[3]TDSheet!$A:$C,3,0)</f>
        <v>290</v>
      </c>
      <c r="O24" s="13"/>
      <c r="P24" s="13"/>
      <c r="Q24" s="13"/>
      <c r="R24" s="13"/>
      <c r="S24" s="13"/>
      <c r="T24" s="14"/>
      <c r="U24" s="14"/>
      <c r="V24" s="13">
        <f t="shared" si="14"/>
        <v>245.8</v>
      </c>
      <c r="W24" s="14"/>
      <c r="X24" s="15">
        <f t="shared" si="15"/>
        <v>14.776240846216435</v>
      </c>
      <c r="Y24" s="13">
        <f t="shared" si="16"/>
        <v>8.6737184703010577</v>
      </c>
      <c r="Z24" s="13"/>
      <c r="AA24" s="13"/>
      <c r="AB24" s="13">
        <f>VLOOKUP(A:A,[5]TDSheet!$A:$D,4,0)</f>
        <v>300</v>
      </c>
      <c r="AC24" s="13">
        <f>VLOOKUP(A:A,[1]TDSheet!$A:$AC,29,0)</f>
        <v>0</v>
      </c>
      <c r="AD24" s="13">
        <f>VLOOKUP(A:A,[1]TDSheet!$A:$AD,30,0)</f>
        <v>312</v>
      </c>
      <c r="AE24" s="13">
        <f>VLOOKUP(A:A,[1]TDSheet!$A:$AE,31,0)</f>
        <v>459.2</v>
      </c>
      <c r="AF24" s="13">
        <f>VLOOKUP(A:A,[1]TDSheet!$A:$AF,32,0)</f>
        <v>252</v>
      </c>
      <c r="AG24" s="13">
        <f>VLOOKUP(A:A,[4]TDSheet!$A:$D,4,0)</f>
        <v>219</v>
      </c>
      <c r="AH24" s="13">
        <f>VLOOKUP(A:A,[1]TDSheet!$A:$AH,34,0)</f>
        <v>0</v>
      </c>
      <c r="AI24" s="13">
        <f t="shared" si="17"/>
        <v>0</v>
      </c>
      <c r="AJ24" s="13">
        <f t="shared" si="18"/>
        <v>0</v>
      </c>
      <c r="AK24" s="13">
        <f t="shared" si="19"/>
        <v>0</v>
      </c>
      <c r="AL24" s="13">
        <f t="shared" si="20"/>
        <v>49.300000000000004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121</v>
      </c>
      <c r="D25" s="8">
        <v>297</v>
      </c>
      <c r="E25" s="8">
        <v>352</v>
      </c>
      <c r="F25" s="8">
        <v>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370</v>
      </c>
      <c r="K25" s="13">
        <f t="shared" si="13"/>
        <v>-18</v>
      </c>
      <c r="L25" s="13">
        <f>VLOOKUP(A:A,[1]TDSheet!$A:$N,14,0)</f>
        <v>50</v>
      </c>
      <c r="M25" s="13">
        <f>VLOOKUP(A:A,[1]TDSheet!$A:$W,23,0)</f>
        <v>20</v>
      </c>
      <c r="N25" s="13">
        <f>VLOOKUP(A:A,[3]TDSheet!$A:$C,3,0)</f>
        <v>46</v>
      </c>
      <c r="O25" s="13"/>
      <c r="P25" s="13"/>
      <c r="Q25" s="13"/>
      <c r="R25" s="13"/>
      <c r="S25" s="13"/>
      <c r="T25" s="14">
        <v>150</v>
      </c>
      <c r="U25" s="14">
        <v>80</v>
      </c>
      <c r="V25" s="13">
        <f t="shared" si="14"/>
        <v>42.8</v>
      </c>
      <c r="W25" s="14">
        <v>70</v>
      </c>
      <c r="X25" s="15">
        <f t="shared" si="15"/>
        <v>10.116822429906543</v>
      </c>
      <c r="Y25" s="13">
        <f t="shared" si="16"/>
        <v>1.47196261682243</v>
      </c>
      <c r="Z25" s="13"/>
      <c r="AA25" s="13"/>
      <c r="AB25" s="13">
        <f>VLOOKUP(A:A,[5]TDSheet!$A:$D,4,0)</f>
        <v>138</v>
      </c>
      <c r="AC25" s="13">
        <f>VLOOKUP(A:A,[1]TDSheet!$A:$AC,29,0)</f>
        <v>0</v>
      </c>
      <c r="AD25" s="13">
        <f>VLOOKUP(A:A,[1]TDSheet!$A:$AD,30,0)</f>
        <v>43.6</v>
      </c>
      <c r="AE25" s="13">
        <f>VLOOKUP(A:A,[1]TDSheet!$A:$AE,31,0)</f>
        <v>48.2</v>
      </c>
      <c r="AF25" s="13">
        <f>VLOOKUP(A:A,[1]TDSheet!$A:$AF,32,0)</f>
        <v>36</v>
      </c>
      <c r="AG25" s="13">
        <f>VLOOKUP(A:A,[4]TDSheet!$A:$D,4,0)</f>
        <v>60</v>
      </c>
      <c r="AH25" s="13" t="e">
        <f>VLOOKUP(A:A,[1]TDSheet!$A:$AH,34,0)</f>
        <v>#N/A</v>
      </c>
      <c r="AI25" s="13">
        <f t="shared" si="17"/>
        <v>57</v>
      </c>
      <c r="AJ25" s="13">
        <f t="shared" si="18"/>
        <v>30.4</v>
      </c>
      <c r="AK25" s="13">
        <f t="shared" si="19"/>
        <v>26.6</v>
      </c>
      <c r="AL25" s="13">
        <f t="shared" si="20"/>
        <v>17.48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928</v>
      </c>
      <c r="D26" s="8">
        <v>1188</v>
      </c>
      <c r="E26" s="8">
        <v>917</v>
      </c>
      <c r="F26" s="8">
        <v>1174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922</v>
      </c>
      <c r="K26" s="13">
        <f t="shared" si="13"/>
        <v>-5</v>
      </c>
      <c r="L26" s="13">
        <f>VLOOKUP(A:A,[1]TDSheet!$A:$N,14,0)</f>
        <v>400</v>
      </c>
      <c r="M26" s="13">
        <f>VLOOKUP(A:A,[1]TDSheet!$A:$W,23,0)</f>
        <v>0</v>
      </c>
      <c r="N26" s="13">
        <f>VLOOKUP(A:A,[3]TDSheet!$A:$C,3,0)</f>
        <v>150</v>
      </c>
      <c r="O26" s="13"/>
      <c r="P26" s="13"/>
      <c r="Q26" s="13"/>
      <c r="R26" s="13"/>
      <c r="S26" s="13"/>
      <c r="T26" s="14"/>
      <c r="U26" s="14"/>
      <c r="V26" s="13">
        <f t="shared" si="14"/>
        <v>163</v>
      </c>
      <c r="W26" s="14">
        <v>150</v>
      </c>
      <c r="X26" s="15">
        <f t="shared" si="15"/>
        <v>10.576687116564417</v>
      </c>
      <c r="Y26" s="13">
        <f t="shared" si="16"/>
        <v>7.2024539877300615</v>
      </c>
      <c r="Z26" s="13"/>
      <c r="AA26" s="13"/>
      <c r="AB26" s="13">
        <f>VLOOKUP(A:A,[5]TDSheet!$A:$D,4,0)</f>
        <v>102</v>
      </c>
      <c r="AC26" s="13">
        <f>VLOOKUP(A:A,[1]TDSheet!$A:$AC,29,0)</f>
        <v>0</v>
      </c>
      <c r="AD26" s="13">
        <f>VLOOKUP(A:A,[1]TDSheet!$A:$AD,30,0)</f>
        <v>217.4</v>
      </c>
      <c r="AE26" s="13">
        <f>VLOOKUP(A:A,[1]TDSheet!$A:$AE,31,0)</f>
        <v>337.2</v>
      </c>
      <c r="AF26" s="13">
        <f>VLOOKUP(A:A,[1]TDSheet!$A:$AF,32,0)</f>
        <v>251.75</v>
      </c>
      <c r="AG26" s="13">
        <f>VLOOKUP(A:A,[4]TDSheet!$A:$D,4,0)</f>
        <v>263</v>
      </c>
      <c r="AH26" s="13" t="str">
        <f>VLOOKUP(A:A,[1]TDSheet!$A:$AH,34,0)</f>
        <v>проддек</v>
      </c>
      <c r="AI26" s="13">
        <f t="shared" si="17"/>
        <v>0</v>
      </c>
      <c r="AJ26" s="13">
        <f t="shared" si="18"/>
        <v>0</v>
      </c>
      <c r="AK26" s="13">
        <f t="shared" si="19"/>
        <v>52.5</v>
      </c>
      <c r="AL26" s="13">
        <f t="shared" si="20"/>
        <v>52.5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348</v>
      </c>
      <c r="D27" s="8">
        <v>502</v>
      </c>
      <c r="E27" s="8">
        <v>569</v>
      </c>
      <c r="F27" s="8">
        <v>258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588</v>
      </c>
      <c r="K27" s="13">
        <f t="shared" si="13"/>
        <v>-19</v>
      </c>
      <c r="L27" s="13">
        <f>VLOOKUP(A:A,[1]TDSheet!$A:$N,14,0)</f>
        <v>0</v>
      </c>
      <c r="M27" s="13">
        <f>VLOOKUP(A:A,[1]TDSheet!$A:$W,23,0)</f>
        <v>100</v>
      </c>
      <c r="N27" s="13">
        <f>VLOOKUP(A:A,[3]TDSheet!$A:$C,3,0)</f>
        <v>90</v>
      </c>
      <c r="O27" s="13"/>
      <c r="P27" s="13"/>
      <c r="Q27" s="13"/>
      <c r="R27" s="13"/>
      <c r="S27" s="13"/>
      <c r="T27" s="14">
        <v>100</v>
      </c>
      <c r="U27" s="14">
        <v>100</v>
      </c>
      <c r="V27" s="13">
        <f t="shared" si="14"/>
        <v>62.2</v>
      </c>
      <c r="W27" s="14">
        <v>100</v>
      </c>
      <c r="X27" s="15">
        <f t="shared" si="15"/>
        <v>10.57877813504823</v>
      </c>
      <c r="Y27" s="13">
        <f t="shared" si="16"/>
        <v>4.147909967845659</v>
      </c>
      <c r="Z27" s="13"/>
      <c r="AA27" s="13"/>
      <c r="AB27" s="13">
        <f>VLOOKUP(A:A,[5]TDSheet!$A:$D,4,0)</f>
        <v>24</v>
      </c>
      <c r="AC27" s="13">
        <f>VLOOKUP(A:A,[1]TDSheet!$A:$AC,29,0)</f>
        <v>234</v>
      </c>
      <c r="AD27" s="13">
        <f>VLOOKUP(A:A,[1]TDSheet!$A:$AD,30,0)</f>
        <v>39</v>
      </c>
      <c r="AE27" s="13">
        <f>VLOOKUP(A:A,[1]TDSheet!$A:$AE,31,0)</f>
        <v>73.400000000000006</v>
      </c>
      <c r="AF27" s="13">
        <f>VLOOKUP(A:A,[1]TDSheet!$A:$AF,32,0)</f>
        <v>54.5</v>
      </c>
      <c r="AG27" s="13">
        <f>VLOOKUP(A:A,[4]TDSheet!$A:$D,4,0)</f>
        <v>49</v>
      </c>
      <c r="AH27" s="13">
        <f>VLOOKUP(A:A,[1]TDSheet!$A:$AH,34,0)</f>
        <v>0</v>
      </c>
      <c r="AI27" s="13">
        <f t="shared" si="17"/>
        <v>35</v>
      </c>
      <c r="AJ27" s="13">
        <f t="shared" si="18"/>
        <v>35</v>
      </c>
      <c r="AK27" s="13">
        <f t="shared" si="19"/>
        <v>35</v>
      </c>
      <c r="AL27" s="13">
        <f t="shared" si="20"/>
        <v>31.499999999999996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728</v>
      </c>
      <c r="D28" s="8">
        <v>1741</v>
      </c>
      <c r="E28" s="8">
        <v>514</v>
      </c>
      <c r="F28" s="8">
        <v>1340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1118</v>
      </c>
      <c r="K28" s="13">
        <f t="shared" si="13"/>
        <v>-604</v>
      </c>
      <c r="L28" s="13">
        <f>VLOOKUP(A:A,[1]TDSheet!$A:$N,14,0)</f>
        <v>0</v>
      </c>
      <c r="M28" s="13">
        <f>VLOOKUP(A:A,[1]TDSheet!$A:$W,23,0)</f>
        <v>0</v>
      </c>
      <c r="N28" s="13">
        <f>VLOOKUP(A:A,[3]TDSheet!$A:$C,3,0)</f>
        <v>120</v>
      </c>
      <c r="O28" s="13"/>
      <c r="P28" s="13"/>
      <c r="Q28" s="13"/>
      <c r="R28" s="13"/>
      <c r="S28" s="13"/>
      <c r="T28" s="14"/>
      <c r="U28" s="14"/>
      <c r="V28" s="13">
        <f t="shared" si="14"/>
        <v>80</v>
      </c>
      <c r="W28" s="14"/>
      <c r="X28" s="15">
        <f t="shared" si="15"/>
        <v>16.75</v>
      </c>
      <c r="Y28" s="13">
        <f t="shared" si="16"/>
        <v>16.75</v>
      </c>
      <c r="Z28" s="13"/>
      <c r="AA28" s="13"/>
      <c r="AB28" s="13">
        <f>VLOOKUP(A:A,[5]TDSheet!$A:$D,4,0)</f>
        <v>114</v>
      </c>
      <c r="AC28" s="13">
        <f>VLOOKUP(A:A,[1]TDSheet!$A:$AC,29,0)</f>
        <v>0</v>
      </c>
      <c r="AD28" s="13">
        <f>VLOOKUP(A:A,[1]TDSheet!$A:$AD,30,0)</f>
        <v>131.6</v>
      </c>
      <c r="AE28" s="13">
        <f>VLOOKUP(A:A,[1]TDSheet!$A:$AE,31,0)</f>
        <v>206.2</v>
      </c>
      <c r="AF28" s="13">
        <f>VLOOKUP(A:A,[1]TDSheet!$A:$AF,32,0)</f>
        <v>100</v>
      </c>
      <c r="AG28" s="13">
        <f>VLOOKUP(A:A,[4]TDSheet!$A:$D,4,0)</f>
        <v>117</v>
      </c>
      <c r="AH28" s="19" t="s">
        <v>149</v>
      </c>
      <c r="AI28" s="13">
        <f t="shared" si="17"/>
        <v>0</v>
      </c>
      <c r="AJ28" s="13">
        <f t="shared" si="18"/>
        <v>0</v>
      </c>
      <c r="AK28" s="13">
        <f t="shared" si="19"/>
        <v>0</v>
      </c>
      <c r="AL28" s="13">
        <f t="shared" si="20"/>
        <v>42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949</v>
      </c>
      <c r="D29" s="8">
        <v>1123</v>
      </c>
      <c r="E29" s="8">
        <v>1186</v>
      </c>
      <c r="F29" s="8">
        <v>842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1203</v>
      </c>
      <c r="K29" s="13">
        <f t="shared" si="13"/>
        <v>-17</v>
      </c>
      <c r="L29" s="13">
        <f>VLOOKUP(A:A,[1]TDSheet!$A:$N,14,0)</f>
        <v>200</v>
      </c>
      <c r="M29" s="13">
        <f>VLOOKUP(A:A,[1]TDSheet!$A:$W,23,0)</f>
        <v>150</v>
      </c>
      <c r="N29" s="13">
        <f>VLOOKUP(A:A,[3]TDSheet!$A:$C,3,0)</f>
        <v>160</v>
      </c>
      <c r="O29" s="13"/>
      <c r="P29" s="13"/>
      <c r="Q29" s="13"/>
      <c r="R29" s="13"/>
      <c r="S29" s="13"/>
      <c r="T29" s="14">
        <v>300</v>
      </c>
      <c r="U29" s="14">
        <v>300</v>
      </c>
      <c r="V29" s="13">
        <f t="shared" si="14"/>
        <v>204.8</v>
      </c>
      <c r="W29" s="14">
        <v>300</v>
      </c>
      <c r="X29" s="15">
        <f t="shared" si="15"/>
        <v>10.21484375</v>
      </c>
      <c r="Y29" s="13">
        <f t="shared" si="16"/>
        <v>4.111328125</v>
      </c>
      <c r="Z29" s="13"/>
      <c r="AA29" s="13"/>
      <c r="AB29" s="13">
        <f>VLOOKUP(A:A,[5]TDSheet!$A:$D,4,0)</f>
        <v>162</v>
      </c>
      <c r="AC29" s="13">
        <f>VLOOKUP(A:A,[1]TDSheet!$A:$AC,29,0)</f>
        <v>0</v>
      </c>
      <c r="AD29" s="13">
        <f>VLOOKUP(A:A,[1]TDSheet!$A:$AD,30,0)</f>
        <v>188.6</v>
      </c>
      <c r="AE29" s="13">
        <f>VLOOKUP(A:A,[1]TDSheet!$A:$AE,31,0)</f>
        <v>246</v>
      </c>
      <c r="AF29" s="13">
        <f>VLOOKUP(A:A,[1]TDSheet!$A:$AF,32,0)</f>
        <v>205.5</v>
      </c>
      <c r="AG29" s="13">
        <f>VLOOKUP(A:A,[4]TDSheet!$A:$D,4,0)</f>
        <v>223</v>
      </c>
      <c r="AH29" s="13" t="str">
        <f>VLOOKUP(A:A,[1]TDSheet!$A:$AH,34,0)</f>
        <v>проддек</v>
      </c>
      <c r="AI29" s="13">
        <f t="shared" si="17"/>
        <v>105</v>
      </c>
      <c r="AJ29" s="13">
        <f t="shared" si="18"/>
        <v>105</v>
      </c>
      <c r="AK29" s="13">
        <f t="shared" si="19"/>
        <v>105</v>
      </c>
      <c r="AL29" s="13">
        <f t="shared" si="20"/>
        <v>56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390.94200000000001</v>
      </c>
      <c r="D30" s="8">
        <v>1993.7349999999999</v>
      </c>
      <c r="E30" s="8">
        <v>506.94499999999999</v>
      </c>
      <c r="F30" s="8">
        <v>407.77300000000002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499.26400000000001</v>
      </c>
      <c r="K30" s="13">
        <f t="shared" si="13"/>
        <v>7.6809999999999832</v>
      </c>
      <c r="L30" s="13">
        <f>VLOOKUP(A:A,[1]TDSheet!$A:$N,14,0)</f>
        <v>100</v>
      </c>
      <c r="M30" s="13">
        <f>VLOOKUP(A:A,[1]TDSheet!$A:$W,23,0)</f>
        <v>100</v>
      </c>
      <c r="N30" s="13">
        <f>VLOOKUP(A:A,[3]TDSheet!$A:$C,3,0)</f>
        <v>110.5</v>
      </c>
      <c r="O30" s="13"/>
      <c r="P30" s="13"/>
      <c r="Q30" s="13"/>
      <c r="R30" s="13"/>
      <c r="S30" s="13"/>
      <c r="T30" s="14"/>
      <c r="U30" s="14">
        <v>120</v>
      </c>
      <c r="V30" s="13">
        <f t="shared" si="14"/>
        <v>83.48299999999999</v>
      </c>
      <c r="W30" s="14">
        <v>120</v>
      </c>
      <c r="X30" s="15">
        <f t="shared" si="15"/>
        <v>10.155037552555612</v>
      </c>
      <c r="Y30" s="13">
        <f t="shared" si="16"/>
        <v>4.8845034318364231</v>
      </c>
      <c r="Z30" s="13"/>
      <c r="AA30" s="13"/>
      <c r="AB30" s="13">
        <f>VLOOKUP(A:A,[5]TDSheet!$A:$D,4,0)</f>
        <v>89.53</v>
      </c>
      <c r="AC30" s="13">
        <f>VLOOKUP(A:A,[1]TDSheet!$A:$AC,29,0)</f>
        <v>0</v>
      </c>
      <c r="AD30" s="13">
        <f>VLOOKUP(A:A,[1]TDSheet!$A:$AD,30,0)</f>
        <v>100.09740000000001</v>
      </c>
      <c r="AE30" s="13">
        <f>VLOOKUP(A:A,[1]TDSheet!$A:$AE,31,0)</f>
        <v>138.6634</v>
      </c>
      <c r="AF30" s="13">
        <f>VLOOKUP(A:A,[1]TDSheet!$A:$AF,32,0)</f>
        <v>96.700999999999993</v>
      </c>
      <c r="AG30" s="13">
        <f>VLOOKUP(A:A,[4]TDSheet!$A:$D,4,0)</f>
        <v>121.048</v>
      </c>
      <c r="AH30" s="13" t="e">
        <f>VLOOKUP(A:A,[1]TDSheet!$A:$AH,34,0)</f>
        <v>#N/A</v>
      </c>
      <c r="AI30" s="13">
        <f t="shared" si="17"/>
        <v>0</v>
      </c>
      <c r="AJ30" s="13">
        <f t="shared" si="18"/>
        <v>120</v>
      </c>
      <c r="AK30" s="13">
        <f t="shared" si="19"/>
        <v>120</v>
      </c>
      <c r="AL30" s="13">
        <f t="shared" si="20"/>
        <v>110.5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5514.143</v>
      </c>
      <c r="D31" s="8">
        <v>5575.5240000000003</v>
      </c>
      <c r="E31" s="8">
        <v>5580.1319999999996</v>
      </c>
      <c r="F31" s="8">
        <v>5401.6049999999996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5683.3580000000002</v>
      </c>
      <c r="K31" s="13">
        <f t="shared" si="13"/>
        <v>-103.22600000000057</v>
      </c>
      <c r="L31" s="13">
        <f>VLOOKUP(A:A,[1]TDSheet!$A:$N,14,0)</f>
        <v>600</v>
      </c>
      <c r="M31" s="13">
        <f>VLOOKUP(A:A,[1]TDSheet!$A:$W,23,0)</f>
        <v>0</v>
      </c>
      <c r="N31" s="13">
        <f>VLOOKUP(A:A,[3]TDSheet!$A:$C,3,0)</f>
        <v>1200</v>
      </c>
      <c r="O31" s="13"/>
      <c r="P31" s="13"/>
      <c r="Q31" s="13"/>
      <c r="R31" s="13"/>
      <c r="S31" s="13"/>
      <c r="T31" s="14"/>
      <c r="U31" s="14">
        <v>1000</v>
      </c>
      <c r="V31" s="13">
        <f t="shared" si="14"/>
        <v>733.94039999999984</v>
      </c>
      <c r="W31" s="14">
        <v>500</v>
      </c>
      <c r="X31" s="15">
        <f t="shared" si="15"/>
        <v>10.221000233806452</v>
      </c>
      <c r="Y31" s="13">
        <f t="shared" si="16"/>
        <v>7.3597324796400372</v>
      </c>
      <c r="Z31" s="13"/>
      <c r="AA31" s="13"/>
      <c r="AB31" s="13">
        <f>VLOOKUP(A:A,[5]TDSheet!$A:$D,4,0)</f>
        <v>1910.43</v>
      </c>
      <c r="AC31" s="13">
        <f>VLOOKUP(A:A,[1]TDSheet!$A:$AC,29,0)</f>
        <v>0</v>
      </c>
      <c r="AD31" s="13">
        <f>VLOOKUP(A:A,[1]TDSheet!$A:$AD,30,0)</f>
        <v>1136.8528000000001</v>
      </c>
      <c r="AE31" s="13">
        <f>VLOOKUP(A:A,[1]TDSheet!$A:$AE,31,0)</f>
        <v>1618.2714000000001</v>
      </c>
      <c r="AF31" s="13">
        <f>VLOOKUP(A:A,[1]TDSheet!$A:$AF,32,0)</f>
        <v>912.80224999999996</v>
      </c>
      <c r="AG31" s="13">
        <f>VLOOKUP(A:A,[4]TDSheet!$A:$D,4,0)</f>
        <v>1008.447</v>
      </c>
      <c r="AH31" s="13" t="str">
        <f>VLOOKUP(A:A,[1]TDSheet!$A:$AH,34,0)</f>
        <v>проддек</v>
      </c>
      <c r="AI31" s="13">
        <f t="shared" si="17"/>
        <v>0</v>
      </c>
      <c r="AJ31" s="13">
        <f t="shared" si="18"/>
        <v>1000</v>
      </c>
      <c r="AK31" s="13">
        <f t="shared" si="19"/>
        <v>500</v>
      </c>
      <c r="AL31" s="13">
        <f t="shared" si="20"/>
        <v>1200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95</v>
      </c>
      <c r="D32" s="8">
        <v>1254.998</v>
      </c>
      <c r="E32" s="8">
        <v>313.99799999999999</v>
      </c>
      <c r="F32" s="8">
        <v>240.405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306.91899999999998</v>
      </c>
      <c r="K32" s="13">
        <f t="shared" si="13"/>
        <v>7.0790000000000077</v>
      </c>
      <c r="L32" s="13">
        <f>VLOOKUP(A:A,[1]TDSheet!$A:$N,14,0)</f>
        <v>120</v>
      </c>
      <c r="M32" s="13">
        <f>VLOOKUP(A:A,[1]TDSheet!$A:$W,23,0)</f>
        <v>100</v>
      </c>
      <c r="N32" s="13">
        <f>VLOOKUP(A:A,[3]TDSheet!$A:$C,3,0)</f>
        <v>75</v>
      </c>
      <c r="O32" s="13"/>
      <c r="P32" s="13"/>
      <c r="Q32" s="13"/>
      <c r="R32" s="13"/>
      <c r="S32" s="13"/>
      <c r="T32" s="14"/>
      <c r="U32" s="14">
        <v>50</v>
      </c>
      <c r="V32" s="13">
        <f t="shared" si="14"/>
        <v>55.417599999999993</v>
      </c>
      <c r="W32" s="14">
        <v>50</v>
      </c>
      <c r="X32" s="15">
        <f t="shared" si="15"/>
        <v>10.112401114447396</v>
      </c>
      <c r="Y32" s="13">
        <f t="shared" si="16"/>
        <v>4.3380622762443704</v>
      </c>
      <c r="Z32" s="13"/>
      <c r="AA32" s="13"/>
      <c r="AB32" s="13">
        <f>VLOOKUP(A:A,[5]TDSheet!$A:$D,4,0)</f>
        <v>36.909999999999997</v>
      </c>
      <c r="AC32" s="13">
        <f>VLOOKUP(A:A,[1]TDSheet!$A:$AC,29,0)</f>
        <v>0</v>
      </c>
      <c r="AD32" s="13">
        <f>VLOOKUP(A:A,[1]TDSheet!$A:$AD,30,0)</f>
        <v>53.249400000000001</v>
      </c>
      <c r="AE32" s="13">
        <f>VLOOKUP(A:A,[1]TDSheet!$A:$AE,31,0)</f>
        <v>89.843999999999994</v>
      </c>
      <c r="AF32" s="13">
        <f>VLOOKUP(A:A,[1]TDSheet!$A:$AF,32,0)</f>
        <v>67.771000000000001</v>
      </c>
      <c r="AG32" s="13">
        <f>VLOOKUP(A:A,[4]TDSheet!$A:$D,4,0)</f>
        <v>73.382000000000005</v>
      </c>
      <c r="AH32" s="13" t="str">
        <f>VLOOKUP(A:A,[1]TDSheet!$A:$AH,34,0)</f>
        <v>зв60</v>
      </c>
      <c r="AI32" s="13">
        <f t="shared" si="17"/>
        <v>0</v>
      </c>
      <c r="AJ32" s="13">
        <f t="shared" si="18"/>
        <v>50</v>
      </c>
      <c r="AK32" s="13">
        <f t="shared" si="19"/>
        <v>50</v>
      </c>
      <c r="AL32" s="13">
        <f t="shared" si="20"/>
        <v>75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379.11799999999999</v>
      </c>
      <c r="D33" s="8">
        <v>2649.24</v>
      </c>
      <c r="E33" s="8">
        <v>976.80100000000004</v>
      </c>
      <c r="F33" s="8">
        <v>444.916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963.37599999999998</v>
      </c>
      <c r="K33" s="13">
        <f t="shared" si="13"/>
        <v>13.425000000000068</v>
      </c>
      <c r="L33" s="13">
        <f>VLOOKUP(A:A,[1]TDSheet!$A:$N,14,0)</f>
        <v>300</v>
      </c>
      <c r="M33" s="13">
        <f>VLOOKUP(A:A,[1]TDSheet!$A:$W,23,0)</f>
        <v>150</v>
      </c>
      <c r="N33" s="13">
        <f>VLOOKUP(A:A,[3]TDSheet!$A:$C,3,0)</f>
        <v>145</v>
      </c>
      <c r="O33" s="13"/>
      <c r="P33" s="13"/>
      <c r="Q33" s="13"/>
      <c r="R33" s="13"/>
      <c r="S33" s="13"/>
      <c r="T33" s="14">
        <v>150</v>
      </c>
      <c r="U33" s="14">
        <v>300</v>
      </c>
      <c r="V33" s="13">
        <f t="shared" si="14"/>
        <v>154.26420000000002</v>
      </c>
      <c r="W33" s="14">
        <v>200</v>
      </c>
      <c r="X33" s="15">
        <f t="shared" si="15"/>
        <v>10.014740944431693</v>
      </c>
      <c r="Y33" s="13">
        <f t="shared" si="16"/>
        <v>2.8841169889060452</v>
      </c>
      <c r="Z33" s="13"/>
      <c r="AA33" s="13"/>
      <c r="AB33" s="13">
        <f>VLOOKUP(A:A,[5]TDSheet!$A:$D,4,0)</f>
        <v>205.48</v>
      </c>
      <c r="AC33" s="13">
        <f>VLOOKUP(A:A,[1]TDSheet!$A:$AC,29,0)</f>
        <v>0</v>
      </c>
      <c r="AD33" s="13">
        <f>VLOOKUP(A:A,[1]TDSheet!$A:$AD,30,0)</f>
        <v>132.36320000000001</v>
      </c>
      <c r="AE33" s="13">
        <f>VLOOKUP(A:A,[1]TDSheet!$A:$AE,31,0)</f>
        <v>202.58599999999998</v>
      </c>
      <c r="AF33" s="13">
        <f>VLOOKUP(A:A,[1]TDSheet!$A:$AF,32,0)</f>
        <v>165.74375000000001</v>
      </c>
      <c r="AG33" s="13">
        <f>VLOOKUP(A:A,[4]TDSheet!$A:$D,4,0)</f>
        <v>241.38499999999999</v>
      </c>
      <c r="AH33" s="13">
        <f>VLOOKUP(A:A,[1]TDSheet!$A:$AH,34,0)</f>
        <v>0</v>
      </c>
      <c r="AI33" s="13">
        <f t="shared" si="17"/>
        <v>150</v>
      </c>
      <c r="AJ33" s="13">
        <f t="shared" si="18"/>
        <v>300</v>
      </c>
      <c r="AK33" s="13">
        <f t="shared" si="19"/>
        <v>200</v>
      </c>
      <c r="AL33" s="13">
        <f t="shared" si="20"/>
        <v>145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156.07400000000001</v>
      </c>
      <c r="D34" s="8">
        <v>329.803</v>
      </c>
      <c r="E34" s="8">
        <v>211.465</v>
      </c>
      <c r="F34" s="8">
        <v>264.839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213.56200000000001</v>
      </c>
      <c r="K34" s="13">
        <f t="shared" si="13"/>
        <v>-2.0970000000000084</v>
      </c>
      <c r="L34" s="13">
        <f>VLOOKUP(A:A,[1]TDSheet!$A:$N,14,0)</f>
        <v>50</v>
      </c>
      <c r="M34" s="13">
        <f>VLOOKUP(A:A,[1]TDSheet!$A:$W,23,0)</f>
        <v>0</v>
      </c>
      <c r="N34" s="13">
        <f>VLOOKUP(A:A,[3]TDSheet!$A:$C,3,0)</f>
        <v>36</v>
      </c>
      <c r="O34" s="13"/>
      <c r="P34" s="13"/>
      <c r="Q34" s="13"/>
      <c r="R34" s="13"/>
      <c r="S34" s="13"/>
      <c r="T34" s="14"/>
      <c r="U34" s="14">
        <v>50</v>
      </c>
      <c r="V34" s="13">
        <f t="shared" si="14"/>
        <v>42.292999999999999</v>
      </c>
      <c r="W34" s="14">
        <v>60</v>
      </c>
      <c r="X34" s="15">
        <f t="shared" si="15"/>
        <v>10.045137493202185</v>
      </c>
      <c r="Y34" s="13">
        <f t="shared" si="16"/>
        <v>6.262005532830492</v>
      </c>
      <c r="Z34" s="13"/>
      <c r="AA34" s="13"/>
      <c r="AB34" s="13">
        <v>0</v>
      </c>
      <c r="AC34" s="13">
        <f>VLOOKUP(A:A,[1]TDSheet!$A:$AC,29,0)</f>
        <v>0</v>
      </c>
      <c r="AD34" s="13">
        <f>VLOOKUP(A:A,[1]TDSheet!$A:$AD,30,0)</f>
        <v>45.460599999999985</v>
      </c>
      <c r="AE34" s="13">
        <f>VLOOKUP(A:A,[1]TDSheet!$A:$AE,31,0)</f>
        <v>63.289400000000001</v>
      </c>
      <c r="AF34" s="13">
        <f>VLOOKUP(A:A,[1]TDSheet!$A:$AF,32,0)</f>
        <v>43.550750000000001</v>
      </c>
      <c r="AG34" s="13">
        <f>VLOOKUP(A:A,[4]TDSheet!$A:$D,4,0)</f>
        <v>50.619</v>
      </c>
      <c r="AH34" s="13">
        <f>VLOOKUP(A:A,[1]TDSheet!$A:$AH,34,0)</f>
        <v>0</v>
      </c>
      <c r="AI34" s="13">
        <f t="shared" si="17"/>
        <v>0</v>
      </c>
      <c r="AJ34" s="13">
        <f t="shared" si="18"/>
        <v>50</v>
      </c>
      <c r="AK34" s="13">
        <f t="shared" si="19"/>
        <v>60</v>
      </c>
      <c r="AL34" s="13">
        <f t="shared" si="20"/>
        <v>36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7430.7939999999999</v>
      </c>
      <c r="D35" s="8">
        <v>18867.393</v>
      </c>
      <c r="E35" s="8">
        <v>12051.674999999999</v>
      </c>
      <c r="F35" s="8">
        <v>14056.870999999999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11987.759</v>
      </c>
      <c r="K35" s="13">
        <f t="shared" si="13"/>
        <v>63.915999999999258</v>
      </c>
      <c r="L35" s="13">
        <f>VLOOKUP(A:A,[1]TDSheet!$A:$N,14,0)</f>
        <v>3100</v>
      </c>
      <c r="M35" s="13">
        <f>VLOOKUP(A:A,[1]TDSheet!$A:$W,23,0)</f>
        <v>0</v>
      </c>
      <c r="N35" s="13">
        <f>VLOOKUP(A:A,[3]TDSheet!$A:$C,3,0)</f>
        <v>3700</v>
      </c>
      <c r="O35" s="13"/>
      <c r="P35" s="13"/>
      <c r="Q35" s="13"/>
      <c r="R35" s="13"/>
      <c r="S35" s="13"/>
      <c r="T35" s="14"/>
      <c r="U35" s="14">
        <v>1000</v>
      </c>
      <c r="V35" s="13">
        <f t="shared" si="14"/>
        <v>1668.9897999999998</v>
      </c>
      <c r="W35" s="14">
        <v>700</v>
      </c>
      <c r="X35" s="15">
        <f t="shared" si="15"/>
        <v>11.298374022417633</v>
      </c>
      <c r="Y35" s="13">
        <f t="shared" si="16"/>
        <v>8.4223828090501218</v>
      </c>
      <c r="Z35" s="13"/>
      <c r="AA35" s="13"/>
      <c r="AB35" s="13">
        <f>VLOOKUP(A:A,[5]TDSheet!$A:$D,4,0)</f>
        <v>3706.7260000000001</v>
      </c>
      <c r="AC35" s="13">
        <f>VLOOKUP(A:A,[1]TDSheet!$A:$AC,29,0)</f>
        <v>0</v>
      </c>
      <c r="AD35" s="13">
        <f>VLOOKUP(A:A,[1]TDSheet!$A:$AD,30,0)</f>
        <v>2257.4394000000002</v>
      </c>
      <c r="AE35" s="13">
        <f>VLOOKUP(A:A,[1]TDSheet!$A:$AE,31,0)</f>
        <v>3813.4080000000004</v>
      </c>
      <c r="AF35" s="13">
        <f>VLOOKUP(A:A,[1]TDSheet!$A:$AF,32,0)</f>
        <v>2455.8145</v>
      </c>
      <c r="AG35" s="13">
        <f>VLOOKUP(A:A,[4]TDSheet!$A:$D,4,0)</f>
        <v>2230.596</v>
      </c>
      <c r="AH35" s="13" t="str">
        <f>VLOOKUP(A:A,[1]TDSheet!$A:$AH,34,0)</f>
        <v>проддек</v>
      </c>
      <c r="AI35" s="13">
        <f t="shared" si="17"/>
        <v>0</v>
      </c>
      <c r="AJ35" s="13">
        <f t="shared" si="18"/>
        <v>1000</v>
      </c>
      <c r="AK35" s="13">
        <f t="shared" si="19"/>
        <v>700</v>
      </c>
      <c r="AL35" s="13">
        <f t="shared" si="20"/>
        <v>3700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98.085999999999999</v>
      </c>
      <c r="D36" s="8">
        <v>464.99599999999998</v>
      </c>
      <c r="E36" s="8">
        <v>268.60399999999998</v>
      </c>
      <c r="F36" s="8">
        <v>294.47800000000001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268.80900000000003</v>
      </c>
      <c r="K36" s="13">
        <f t="shared" si="13"/>
        <v>-0.20500000000004093</v>
      </c>
      <c r="L36" s="13">
        <f>VLOOKUP(A:A,[1]TDSheet!$A:$N,14,0)</f>
        <v>90</v>
      </c>
      <c r="M36" s="13">
        <f>VLOOKUP(A:A,[1]TDSheet!$A:$W,23,0)</f>
        <v>0</v>
      </c>
      <c r="N36" s="13">
        <f>VLOOKUP(A:A,[3]TDSheet!$A:$C,3,0)</f>
        <v>99</v>
      </c>
      <c r="O36" s="13"/>
      <c r="P36" s="13"/>
      <c r="Q36" s="13"/>
      <c r="R36" s="13"/>
      <c r="S36" s="13"/>
      <c r="T36" s="14"/>
      <c r="U36" s="14"/>
      <c r="V36" s="13">
        <f t="shared" si="14"/>
        <v>27.910799999999995</v>
      </c>
      <c r="W36" s="14"/>
      <c r="X36" s="15">
        <f t="shared" si="15"/>
        <v>13.77524112529917</v>
      </c>
      <c r="Y36" s="13">
        <f t="shared" si="16"/>
        <v>10.550682889777436</v>
      </c>
      <c r="Z36" s="13"/>
      <c r="AA36" s="13"/>
      <c r="AB36" s="13">
        <f>VLOOKUP(A:A,[5]TDSheet!$A:$D,4,0)</f>
        <v>129.05000000000001</v>
      </c>
      <c r="AC36" s="13">
        <f>VLOOKUP(A:A,[1]TDSheet!$A:$AC,29,0)</f>
        <v>0</v>
      </c>
      <c r="AD36" s="13">
        <f>VLOOKUP(A:A,[1]TDSheet!$A:$AD,30,0)</f>
        <v>29.1572</v>
      </c>
      <c r="AE36" s="13">
        <f>VLOOKUP(A:A,[1]TDSheet!$A:$AE,31,0)</f>
        <v>50.059599999999996</v>
      </c>
      <c r="AF36" s="13">
        <f>VLOOKUP(A:A,[1]TDSheet!$A:$AF,32,0)</f>
        <v>57.064250000000001</v>
      </c>
      <c r="AG36" s="13">
        <f>VLOOKUP(A:A,[4]TDSheet!$A:$D,4,0)</f>
        <v>30.888999999999999</v>
      </c>
      <c r="AH36" s="13" t="str">
        <f>VLOOKUP(A:A,[1]TDSheet!$A:$AH,34,0)</f>
        <v>увел</v>
      </c>
      <c r="AI36" s="13">
        <f t="shared" si="17"/>
        <v>0</v>
      </c>
      <c r="AJ36" s="13">
        <f t="shared" si="18"/>
        <v>0</v>
      </c>
      <c r="AK36" s="13">
        <f t="shared" si="19"/>
        <v>0</v>
      </c>
      <c r="AL36" s="13">
        <f t="shared" si="20"/>
        <v>99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86.191000000000003</v>
      </c>
      <c r="D37" s="8">
        <v>161.529</v>
      </c>
      <c r="E37" s="8">
        <v>44.548000000000002</v>
      </c>
      <c r="F37" s="8">
        <v>56.322000000000003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45.255000000000003</v>
      </c>
      <c r="K37" s="13">
        <f t="shared" si="13"/>
        <v>-0.70700000000000074</v>
      </c>
      <c r="L37" s="13">
        <f>VLOOKUP(A:A,[1]TDSheet!$A:$N,14,0)</f>
        <v>20</v>
      </c>
      <c r="M37" s="13">
        <f>VLOOKUP(A:A,[1]TDSheet!$A:$W,23,0)</f>
        <v>0</v>
      </c>
      <c r="N37" s="13">
        <f>VLOOKUP(A:A,[3]TDSheet!$A:$C,3,0)</f>
        <v>18</v>
      </c>
      <c r="O37" s="13"/>
      <c r="P37" s="13"/>
      <c r="Q37" s="13"/>
      <c r="R37" s="13"/>
      <c r="S37" s="13"/>
      <c r="T37" s="14"/>
      <c r="U37" s="14"/>
      <c r="V37" s="13">
        <f t="shared" si="14"/>
        <v>8.9096000000000011</v>
      </c>
      <c r="W37" s="14">
        <v>20</v>
      </c>
      <c r="X37" s="15">
        <f t="shared" si="15"/>
        <v>10.811035287779474</v>
      </c>
      <c r="Y37" s="13">
        <f t="shared" si="16"/>
        <v>6.3214959145191703</v>
      </c>
      <c r="Z37" s="13"/>
      <c r="AA37" s="13"/>
      <c r="AB37" s="13">
        <v>0</v>
      </c>
      <c r="AC37" s="13">
        <f>VLOOKUP(A:A,[1]TDSheet!$A:$AC,29,0)</f>
        <v>0</v>
      </c>
      <c r="AD37" s="13">
        <f>VLOOKUP(A:A,[1]TDSheet!$A:$AD,30,0)</f>
        <v>13.095400000000001</v>
      </c>
      <c r="AE37" s="13">
        <f>VLOOKUP(A:A,[1]TDSheet!$A:$AE,31,0)</f>
        <v>12.8886</v>
      </c>
      <c r="AF37" s="13">
        <f>VLOOKUP(A:A,[1]TDSheet!$A:$AF,32,0)</f>
        <v>12.198499999999999</v>
      </c>
      <c r="AG37" s="13">
        <f>VLOOKUP(A:A,[4]TDSheet!$A:$D,4,0)</f>
        <v>12.353999999999999</v>
      </c>
      <c r="AH37" s="13">
        <f>VLOOKUP(A:A,[1]TDSheet!$A:$AH,34,0)</f>
        <v>0</v>
      </c>
      <c r="AI37" s="13">
        <f t="shared" si="17"/>
        <v>0</v>
      </c>
      <c r="AJ37" s="13">
        <f t="shared" si="18"/>
        <v>0</v>
      </c>
      <c r="AK37" s="13">
        <f t="shared" si="19"/>
        <v>20</v>
      </c>
      <c r="AL37" s="13">
        <f t="shared" si="20"/>
        <v>18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284.34300000000002</v>
      </c>
      <c r="D38" s="8">
        <v>2435.931</v>
      </c>
      <c r="E38" s="8">
        <v>804.93200000000002</v>
      </c>
      <c r="F38" s="8">
        <v>348.75200000000001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798.18399999999997</v>
      </c>
      <c r="K38" s="13">
        <f t="shared" si="13"/>
        <v>6.7480000000000473</v>
      </c>
      <c r="L38" s="13">
        <f>VLOOKUP(A:A,[1]TDSheet!$A:$N,14,0)</f>
        <v>200</v>
      </c>
      <c r="M38" s="13">
        <f>VLOOKUP(A:A,[1]TDSheet!$A:$W,23,0)</f>
        <v>200</v>
      </c>
      <c r="N38" s="13">
        <f>VLOOKUP(A:A,[3]TDSheet!$A:$C,3,0)</f>
        <v>165</v>
      </c>
      <c r="O38" s="13"/>
      <c r="P38" s="13"/>
      <c r="Q38" s="13"/>
      <c r="R38" s="13"/>
      <c r="S38" s="13"/>
      <c r="T38" s="14">
        <v>100</v>
      </c>
      <c r="U38" s="14">
        <v>200</v>
      </c>
      <c r="V38" s="13">
        <f t="shared" si="14"/>
        <v>119.08040000000001</v>
      </c>
      <c r="W38" s="14">
        <v>150</v>
      </c>
      <c r="X38" s="15">
        <f t="shared" si="15"/>
        <v>10.066744821146047</v>
      </c>
      <c r="Y38" s="13">
        <f t="shared" si="16"/>
        <v>2.9287103503179361</v>
      </c>
      <c r="Z38" s="13"/>
      <c r="AA38" s="13"/>
      <c r="AB38" s="13">
        <f>VLOOKUP(A:A,[5]TDSheet!$A:$D,4,0)</f>
        <v>209.53</v>
      </c>
      <c r="AC38" s="13">
        <f>VLOOKUP(A:A,[1]TDSheet!$A:$AC,29,0)</f>
        <v>0</v>
      </c>
      <c r="AD38" s="13">
        <f>VLOOKUP(A:A,[1]TDSheet!$A:$AD,30,0)</f>
        <v>107.87139999999999</v>
      </c>
      <c r="AE38" s="13">
        <f>VLOOKUP(A:A,[1]TDSheet!$A:$AE,31,0)</f>
        <v>162.18059999999997</v>
      </c>
      <c r="AF38" s="13">
        <f>VLOOKUP(A:A,[1]TDSheet!$A:$AF,32,0)</f>
        <v>121.68125000000001</v>
      </c>
      <c r="AG38" s="13">
        <f>VLOOKUP(A:A,[4]TDSheet!$A:$D,4,0)</f>
        <v>180.56200000000001</v>
      </c>
      <c r="AH38" s="13">
        <f>VLOOKUP(A:A,[1]TDSheet!$A:$AH,34,0)</f>
        <v>0</v>
      </c>
      <c r="AI38" s="13">
        <f t="shared" si="17"/>
        <v>100</v>
      </c>
      <c r="AJ38" s="13">
        <f t="shared" si="18"/>
        <v>200</v>
      </c>
      <c r="AK38" s="13">
        <f t="shared" si="19"/>
        <v>150</v>
      </c>
      <c r="AL38" s="13">
        <f t="shared" si="20"/>
        <v>165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3109.6570000000002</v>
      </c>
      <c r="D39" s="8">
        <v>6203.2219999999998</v>
      </c>
      <c r="E39" s="8">
        <v>4490.6850000000004</v>
      </c>
      <c r="F39" s="8">
        <v>4759.9229999999998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4474.1390000000001</v>
      </c>
      <c r="K39" s="13">
        <f t="shared" si="13"/>
        <v>16.546000000000276</v>
      </c>
      <c r="L39" s="13">
        <f>VLOOKUP(A:A,[1]TDSheet!$A:$N,14,0)</f>
        <v>700</v>
      </c>
      <c r="M39" s="13">
        <f>VLOOKUP(A:A,[1]TDSheet!$A:$W,23,0)</f>
        <v>0</v>
      </c>
      <c r="N39" s="13">
        <f>VLOOKUP(A:A,[3]TDSheet!$A:$C,3,0)</f>
        <v>1685</v>
      </c>
      <c r="O39" s="13"/>
      <c r="P39" s="13"/>
      <c r="Q39" s="13"/>
      <c r="R39" s="13"/>
      <c r="S39" s="13"/>
      <c r="T39" s="14"/>
      <c r="U39" s="14"/>
      <c r="V39" s="13">
        <f t="shared" si="14"/>
        <v>524.28100000000018</v>
      </c>
      <c r="W39" s="14"/>
      <c r="X39" s="15">
        <f t="shared" si="15"/>
        <v>10.414115712757086</v>
      </c>
      <c r="Y39" s="13">
        <f t="shared" si="16"/>
        <v>9.0789538434541743</v>
      </c>
      <c r="Z39" s="13"/>
      <c r="AA39" s="13"/>
      <c r="AB39" s="13">
        <f>VLOOKUP(A:A,[5]TDSheet!$A:$D,4,0)</f>
        <v>1869.28</v>
      </c>
      <c r="AC39" s="13">
        <f>VLOOKUP(A:A,[1]TDSheet!$A:$AC,29,0)</f>
        <v>0</v>
      </c>
      <c r="AD39" s="13">
        <f>VLOOKUP(A:A,[1]TDSheet!$A:$AD,30,0)</f>
        <v>699.81560000000013</v>
      </c>
      <c r="AE39" s="13">
        <f>VLOOKUP(A:A,[1]TDSheet!$A:$AE,31,0)</f>
        <v>1077.1206</v>
      </c>
      <c r="AF39" s="13">
        <f>VLOOKUP(A:A,[1]TDSheet!$A:$AF,32,0)</f>
        <v>731.69399999999996</v>
      </c>
      <c r="AG39" s="13">
        <f>VLOOKUP(A:A,[4]TDSheet!$A:$D,4,0)</f>
        <v>596.95399999999995</v>
      </c>
      <c r="AH39" s="13" t="str">
        <f>VLOOKUP(A:A,[1]TDSheet!$A:$AH,34,0)</f>
        <v>оконч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>
        <f t="shared" si="20"/>
        <v>1685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3389.8209999999999</v>
      </c>
      <c r="D40" s="8">
        <v>4157.8940000000002</v>
      </c>
      <c r="E40" s="8">
        <v>4008.386</v>
      </c>
      <c r="F40" s="8">
        <v>3470.1469999999999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3990.4009999999998</v>
      </c>
      <c r="K40" s="13">
        <f t="shared" si="13"/>
        <v>17.985000000000127</v>
      </c>
      <c r="L40" s="13">
        <f>VLOOKUP(A:A,[1]TDSheet!$A:$N,14,0)</f>
        <v>600</v>
      </c>
      <c r="M40" s="13">
        <f>VLOOKUP(A:A,[1]TDSheet!$A:$W,23,0)</f>
        <v>500</v>
      </c>
      <c r="N40" s="13">
        <f>VLOOKUP(A:A,[3]TDSheet!$A:$C,3,0)</f>
        <v>1350</v>
      </c>
      <c r="O40" s="13"/>
      <c r="P40" s="13"/>
      <c r="Q40" s="13"/>
      <c r="R40" s="13"/>
      <c r="S40" s="13"/>
      <c r="T40" s="14"/>
      <c r="U40" s="14">
        <v>1200</v>
      </c>
      <c r="V40" s="13">
        <f t="shared" si="14"/>
        <v>619.44319999999993</v>
      </c>
      <c r="W40" s="14">
        <v>500</v>
      </c>
      <c r="X40" s="15">
        <f t="shared" si="15"/>
        <v>10.122230738831261</v>
      </c>
      <c r="Y40" s="13">
        <f t="shared" si="16"/>
        <v>5.6020422857172383</v>
      </c>
      <c r="Z40" s="13"/>
      <c r="AA40" s="13"/>
      <c r="AB40" s="13">
        <f>VLOOKUP(A:A,[5]TDSheet!$A:$D,4,0)</f>
        <v>911.17</v>
      </c>
      <c r="AC40" s="13">
        <f>VLOOKUP(A:A,[1]TDSheet!$A:$AC,29,0)</f>
        <v>0</v>
      </c>
      <c r="AD40" s="13">
        <f>VLOOKUP(A:A,[1]TDSheet!$A:$AD,30,0)</f>
        <v>916.65879999999993</v>
      </c>
      <c r="AE40" s="13">
        <f>VLOOKUP(A:A,[1]TDSheet!$A:$AE,31,0)</f>
        <v>1021.0134</v>
      </c>
      <c r="AF40" s="13">
        <f>VLOOKUP(A:A,[1]TDSheet!$A:$AF,32,0)</f>
        <v>643.7355</v>
      </c>
      <c r="AG40" s="13">
        <f>VLOOKUP(A:A,[4]TDSheet!$A:$D,4,0)</f>
        <v>731.93600000000004</v>
      </c>
      <c r="AH40" s="13">
        <f>VLOOKUP(A:A,[1]TDSheet!$A:$AH,34,0)</f>
        <v>0</v>
      </c>
      <c r="AI40" s="13">
        <f t="shared" si="17"/>
        <v>0</v>
      </c>
      <c r="AJ40" s="13">
        <f t="shared" si="18"/>
        <v>1200</v>
      </c>
      <c r="AK40" s="13">
        <f t="shared" si="19"/>
        <v>500</v>
      </c>
      <c r="AL40" s="13">
        <f t="shared" si="20"/>
        <v>1350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389.73500000000001</v>
      </c>
      <c r="D41" s="8">
        <v>171.96299999999999</v>
      </c>
      <c r="E41" s="8">
        <v>337.76400000000001</v>
      </c>
      <c r="F41" s="8">
        <v>217.791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325.56299999999999</v>
      </c>
      <c r="K41" s="13">
        <f t="shared" si="13"/>
        <v>12.201000000000022</v>
      </c>
      <c r="L41" s="13">
        <f>VLOOKUP(A:A,[1]TDSheet!$A:$N,14,0)</f>
        <v>0</v>
      </c>
      <c r="M41" s="13">
        <f>VLOOKUP(A:A,[1]TDSheet!$A:$W,23,0)</f>
        <v>100</v>
      </c>
      <c r="N41" s="13">
        <f>VLOOKUP(A:A,[3]TDSheet!$A:$C,3,0)</f>
        <v>99</v>
      </c>
      <c r="O41" s="13"/>
      <c r="P41" s="13"/>
      <c r="Q41" s="13"/>
      <c r="R41" s="13"/>
      <c r="S41" s="13"/>
      <c r="T41" s="14">
        <v>50</v>
      </c>
      <c r="U41" s="14">
        <v>100</v>
      </c>
      <c r="V41" s="13">
        <f t="shared" si="14"/>
        <v>52.736800000000002</v>
      </c>
      <c r="W41" s="14">
        <v>60</v>
      </c>
      <c r="X41" s="15">
        <f t="shared" si="15"/>
        <v>10.008020964487795</v>
      </c>
      <c r="Y41" s="13">
        <f t="shared" si="16"/>
        <v>4.1297727583016028</v>
      </c>
      <c r="Z41" s="13"/>
      <c r="AA41" s="13"/>
      <c r="AB41" s="13">
        <f>VLOOKUP(A:A,[5]TDSheet!$A:$D,4,0)</f>
        <v>74.08</v>
      </c>
      <c r="AC41" s="13">
        <f>VLOOKUP(A:A,[1]TDSheet!$A:$AC,29,0)</f>
        <v>0</v>
      </c>
      <c r="AD41" s="13">
        <f>VLOOKUP(A:A,[1]TDSheet!$A:$AD,30,0)</f>
        <v>54.974600000000009</v>
      </c>
      <c r="AE41" s="13">
        <f>VLOOKUP(A:A,[1]TDSheet!$A:$AE,31,0)</f>
        <v>74.736999999999995</v>
      </c>
      <c r="AF41" s="13">
        <f>VLOOKUP(A:A,[1]TDSheet!$A:$AF,32,0)</f>
        <v>41.075749999999999</v>
      </c>
      <c r="AG41" s="13">
        <f>VLOOKUP(A:A,[4]TDSheet!$A:$D,4,0)</f>
        <v>60.668999999999997</v>
      </c>
      <c r="AH41" s="13" t="str">
        <f>VLOOKUP(A:A,[1]TDSheet!$A:$AH,34,0)</f>
        <v>увел</v>
      </c>
      <c r="AI41" s="13">
        <f t="shared" si="17"/>
        <v>50</v>
      </c>
      <c r="AJ41" s="13">
        <f t="shared" si="18"/>
        <v>100</v>
      </c>
      <c r="AK41" s="13">
        <f t="shared" si="19"/>
        <v>60</v>
      </c>
      <c r="AL41" s="13">
        <f t="shared" si="20"/>
        <v>99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295.94</v>
      </c>
      <c r="D42" s="8">
        <v>1225.944</v>
      </c>
      <c r="E42" s="8">
        <v>431.18299999999999</v>
      </c>
      <c r="F42" s="8">
        <v>63.55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417.02100000000002</v>
      </c>
      <c r="K42" s="13">
        <f t="shared" si="13"/>
        <v>14.161999999999978</v>
      </c>
      <c r="L42" s="13">
        <f>VLOOKUP(A:A,[1]TDSheet!$A:$N,14,0)</f>
        <v>80</v>
      </c>
      <c r="M42" s="13">
        <f>VLOOKUP(A:A,[1]TDSheet!$A:$W,23,0)</f>
        <v>160</v>
      </c>
      <c r="N42" s="13">
        <f>VLOOKUP(A:A,[3]TDSheet!$A:$C,3,0)</f>
        <v>71.25</v>
      </c>
      <c r="O42" s="13"/>
      <c r="P42" s="13"/>
      <c r="Q42" s="13"/>
      <c r="R42" s="13"/>
      <c r="S42" s="13"/>
      <c r="T42" s="14">
        <v>100</v>
      </c>
      <c r="U42" s="14">
        <v>150</v>
      </c>
      <c r="V42" s="13">
        <f t="shared" si="14"/>
        <v>65.091200000000001</v>
      </c>
      <c r="W42" s="14">
        <v>100</v>
      </c>
      <c r="X42" s="15">
        <f t="shared" si="15"/>
        <v>10.040527751831275</v>
      </c>
      <c r="Y42" s="13">
        <f t="shared" si="16"/>
        <v>0.97632245219015779</v>
      </c>
      <c r="Z42" s="13"/>
      <c r="AA42" s="13"/>
      <c r="AB42" s="13">
        <f>VLOOKUP(A:A,[5]TDSheet!$A:$D,4,0)</f>
        <v>105.727</v>
      </c>
      <c r="AC42" s="13">
        <f>VLOOKUP(A:A,[1]TDSheet!$A:$AC,29,0)</f>
        <v>0</v>
      </c>
      <c r="AD42" s="13">
        <f>VLOOKUP(A:A,[1]TDSheet!$A:$AD,30,0)</f>
        <v>60.482800000000019</v>
      </c>
      <c r="AE42" s="13">
        <f>VLOOKUP(A:A,[1]TDSheet!$A:$AE,31,0)</f>
        <v>95.646999999999991</v>
      </c>
      <c r="AF42" s="13">
        <f>VLOOKUP(A:A,[1]TDSheet!$A:$AF,32,0)</f>
        <v>57.797249999999998</v>
      </c>
      <c r="AG42" s="13">
        <f>VLOOKUP(A:A,[4]TDSheet!$A:$D,4,0)</f>
        <v>80.697000000000003</v>
      </c>
      <c r="AH42" s="13">
        <f>VLOOKUP(A:A,[1]TDSheet!$A:$AH,34,0)</f>
        <v>0</v>
      </c>
      <c r="AI42" s="13">
        <f t="shared" si="17"/>
        <v>100</v>
      </c>
      <c r="AJ42" s="13">
        <f t="shared" si="18"/>
        <v>150</v>
      </c>
      <c r="AK42" s="13">
        <f t="shared" si="19"/>
        <v>100</v>
      </c>
      <c r="AL42" s="13">
        <f t="shared" si="20"/>
        <v>71.25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34.747</v>
      </c>
      <c r="D43" s="8">
        <v>0.64800000000000002</v>
      </c>
      <c r="E43" s="8">
        <v>16.334</v>
      </c>
      <c r="F43" s="8">
        <v>18.413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22.786999999999999</v>
      </c>
      <c r="K43" s="13">
        <f t="shared" si="13"/>
        <v>-6.4529999999999994</v>
      </c>
      <c r="L43" s="13">
        <f>VLOOKUP(A:A,[1]TDSheet!$A:$N,14,0)</f>
        <v>0</v>
      </c>
      <c r="M43" s="13">
        <f>VLOOKUP(A:A,[1]TDSheet!$A:$W,23,0)</f>
        <v>30</v>
      </c>
      <c r="N43" s="13">
        <f>VLOOKUP(A:A,[3]TDSheet!$A:$C,3,0)</f>
        <v>20</v>
      </c>
      <c r="O43" s="13"/>
      <c r="P43" s="13"/>
      <c r="Q43" s="13"/>
      <c r="R43" s="13"/>
      <c r="S43" s="13"/>
      <c r="T43" s="14"/>
      <c r="U43" s="14"/>
      <c r="V43" s="13">
        <f t="shared" si="14"/>
        <v>3.2667999999999999</v>
      </c>
      <c r="W43" s="14"/>
      <c r="X43" s="15">
        <f t="shared" si="15"/>
        <v>14.819701236684216</v>
      </c>
      <c r="Y43" s="13">
        <f t="shared" si="16"/>
        <v>5.6364025958124158</v>
      </c>
      <c r="Z43" s="13"/>
      <c r="AA43" s="13"/>
      <c r="AB43" s="13">
        <v>0</v>
      </c>
      <c r="AC43" s="13">
        <f>VLOOKUP(A:A,[1]TDSheet!$A:$AC,29,0)</f>
        <v>0</v>
      </c>
      <c r="AD43" s="13">
        <f>VLOOKUP(A:A,[1]TDSheet!$A:$AD,30,0)</f>
        <v>12.548399999999999</v>
      </c>
      <c r="AE43" s="13">
        <f>VLOOKUP(A:A,[1]TDSheet!$A:$AE,31,0)</f>
        <v>22.935400000000001</v>
      </c>
      <c r="AF43" s="13">
        <f>VLOOKUP(A:A,[1]TDSheet!$A:$AF,32,0)</f>
        <v>4.0780000000000003</v>
      </c>
      <c r="AG43" s="13">
        <f>VLOOKUP(A:A,[4]TDSheet!$A:$D,4,0)</f>
        <v>1.774</v>
      </c>
      <c r="AH43" s="13" t="e">
        <f>VLOOKUP(A:A,[1]TDSheet!$A:$AH,34,0)</f>
        <v>#N/A</v>
      </c>
      <c r="AI43" s="13">
        <f t="shared" si="17"/>
        <v>0</v>
      </c>
      <c r="AJ43" s="13">
        <f t="shared" si="18"/>
        <v>0</v>
      </c>
      <c r="AK43" s="13">
        <f t="shared" si="19"/>
        <v>0</v>
      </c>
      <c r="AL43" s="13">
        <f t="shared" si="20"/>
        <v>20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354.92500000000001</v>
      </c>
      <c r="D44" s="8">
        <v>638.55600000000004</v>
      </c>
      <c r="E44" s="8">
        <v>617.66700000000003</v>
      </c>
      <c r="F44" s="8">
        <v>356.78300000000002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594.12300000000005</v>
      </c>
      <c r="K44" s="13">
        <f t="shared" si="13"/>
        <v>23.543999999999983</v>
      </c>
      <c r="L44" s="13">
        <f>VLOOKUP(A:A,[1]TDSheet!$A:$N,14,0)</f>
        <v>200</v>
      </c>
      <c r="M44" s="13">
        <f>VLOOKUP(A:A,[1]TDSheet!$A:$W,23,0)</f>
        <v>150</v>
      </c>
      <c r="N44" s="13">
        <f>VLOOKUP(A:A,[3]TDSheet!$A:$C,3,0)</f>
        <v>93.75</v>
      </c>
      <c r="O44" s="13"/>
      <c r="P44" s="13"/>
      <c r="Q44" s="13"/>
      <c r="R44" s="13"/>
      <c r="S44" s="13"/>
      <c r="T44" s="14">
        <v>50</v>
      </c>
      <c r="U44" s="14">
        <v>160</v>
      </c>
      <c r="V44" s="13">
        <f t="shared" si="14"/>
        <v>107.64439999999999</v>
      </c>
      <c r="W44" s="14">
        <v>160</v>
      </c>
      <c r="X44" s="15">
        <f t="shared" si="15"/>
        <v>10.003149258112824</v>
      </c>
      <c r="Y44" s="13">
        <f t="shared" si="16"/>
        <v>3.3144594609659217</v>
      </c>
      <c r="Z44" s="13"/>
      <c r="AA44" s="13"/>
      <c r="AB44" s="13">
        <f>VLOOKUP(A:A,[5]TDSheet!$A:$D,4,0)</f>
        <v>79.444999999999993</v>
      </c>
      <c r="AC44" s="13">
        <f>VLOOKUP(A:A,[1]TDSheet!$A:$AC,29,0)</f>
        <v>0</v>
      </c>
      <c r="AD44" s="13">
        <f>VLOOKUP(A:A,[1]TDSheet!$A:$AD,30,0)</f>
        <v>106.91960000000002</v>
      </c>
      <c r="AE44" s="13">
        <f>VLOOKUP(A:A,[1]TDSheet!$A:$AE,31,0)</f>
        <v>148.90039999999999</v>
      </c>
      <c r="AF44" s="13">
        <f>VLOOKUP(A:A,[1]TDSheet!$A:$AF,32,0)</f>
        <v>106.90175000000001</v>
      </c>
      <c r="AG44" s="13">
        <f>VLOOKUP(A:A,[4]TDSheet!$A:$D,4,0)</f>
        <v>135.66300000000001</v>
      </c>
      <c r="AH44" s="13">
        <f>VLOOKUP(A:A,[1]TDSheet!$A:$AH,34,0)</f>
        <v>0</v>
      </c>
      <c r="AI44" s="13">
        <f t="shared" si="17"/>
        <v>50</v>
      </c>
      <c r="AJ44" s="13">
        <f t="shared" si="18"/>
        <v>160</v>
      </c>
      <c r="AK44" s="13">
        <f t="shared" si="19"/>
        <v>160</v>
      </c>
      <c r="AL44" s="13">
        <f t="shared" si="20"/>
        <v>93.75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100.518</v>
      </c>
      <c r="D45" s="8">
        <v>111.35599999999999</v>
      </c>
      <c r="E45" s="8">
        <v>116.34</v>
      </c>
      <c r="F45" s="8">
        <v>94.843999999999994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117.105</v>
      </c>
      <c r="K45" s="13">
        <f t="shared" si="13"/>
        <v>-0.76500000000000057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234</v>
      </c>
      <c r="O45" s="13"/>
      <c r="P45" s="13"/>
      <c r="Q45" s="13"/>
      <c r="R45" s="13"/>
      <c r="S45" s="13"/>
      <c r="T45" s="14"/>
      <c r="U45" s="14"/>
      <c r="V45" s="13">
        <f t="shared" si="14"/>
        <v>6.4478000000000009</v>
      </c>
      <c r="W45" s="14"/>
      <c r="X45" s="15">
        <f t="shared" si="15"/>
        <v>14.709513322373519</v>
      </c>
      <c r="Y45" s="13">
        <f t="shared" si="16"/>
        <v>14.709513322373519</v>
      </c>
      <c r="Z45" s="13"/>
      <c r="AA45" s="13"/>
      <c r="AB45" s="13">
        <f>VLOOKUP(A:A,[5]TDSheet!$A:$D,4,0)</f>
        <v>84.100999999999999</v>
      </c>
      <c r="AC45" s="13">
        <f>VLOOKUP(A:A,[1]TDSheet!$A:$AC,29,0)</f>
        <v>0</v>
      </c>
      <c r="AD45" s="13">
        <f>VLOOKUP(A:A,[1]TDSheet!$A:$AD,30,0)</f>
        <v>11.981200000000001</v>
      </c>
      <c r="AE45" s="13">
        <f>VLOOKUP(A:A,[1]TDSheet!$A:$AE,31,0)</f>
        <v>21.675600000000003</v>
      </c>
      <c r="AF45" s="13">
        <f>VLOOKUP(A:A,[1]TDSheet!$A:$AF,32,0)</f>
        <v>12.567</v>
      </c>
      <c r="AG45" s="13">
        <f>VLOOKUP(A:A,[4]TDSheet!$A:$D,4,0)</f>
        <v>6.2969999999999997</v>
      </c>
      <c r="AH45" s="13" t="str">
        <f>VLOOKUP(A:A,[1]TDSheet!$A:$AH,34,0)</f>
        <v>увел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>
        <f t="shared" si="20"/>
        <v>234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120.88500000000001</v>
      </c>
      <c r="D46" s="8">
        <v>206.74799999999999</v>
      </c>
      <c r="E46" s="8">
        <v>262.86500000000001</v>
      </c>
      <c r="F46" s="8">
        <v>48.343000000000004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315.988</v>
      </c>
      <c r="K46" s="13">
        <f t="shared" si="13"/>
        <v>-53.12299999999999</v>
      </c>
      <c r="L46" s="13">
        <f>VLOOKUP(A:A,[1]TDSheet!$A:$N,14,0)</f>
        <v>0</v>
      </c>
      <c r="M46" s="13">
        <f>VLOOKUP(A:A,[1]TDSheet!$A:$W,23,0)</f>
        <v>80</v>
      </c>
      <c r="N46" s="13">
        <f>VLOOKUP(A:A,[3]TDSheet!$A:$C,3,0)</f>
        <v>50</v>
      </c>
      <c r="O46" s="13"/>
      <c r="P46" s="13"/>
      <c r="Q46" s="13"/>
      <c r="R46" s="13"/>
      <c r="S46" s="13"/>
      <c r="T46" s="14"/>
      <c r="U46" s="14">
        <v>20</v>
      </c>
      <c r="V46" s="13">
        <f t="shared" si="14"/>
        <v>20.016400000000004</v>
      </c>
      <c r="W46" s="14">
        <v>30</v>
      </c>
      <c r="X46" s="15">
        <f t="shared" si="15"/>
        <v>8.9098439279790558</v>
      </c>
      <c r="Y46" s="13">
        <f t="shared" si="16"/>
        <v>2.4151695609600123</v>
      </c>
      <c r="Z46" s="13"/>
      <c r="AA46" s="13"/>
      <c r="AB46" s="13">
        <f>VLOOKUP(A:A,[5]TDSheet!$A:$D,4,0)</f>
        <v>162.78299999999999</v>
      </c>
      <c r="AC46" s="13">
        <f>VLOOKUP(A:A,[1]TDSheet!$A:$AC,29,0)</f>
        <v>0</v>
      </c>
      <c r="AD46" s="13">
        <f>VLOOKUP(A:A,[1]TDSheet!$A:$AD,30,0)</f>
        <v>24.360600000000002</v>
      </c>
      <c r="AE46" s="13">
        <f>VLOOKUP(A:A,[1]TDSheet!$A:$AE,31,0)</f>
        <v>20.205000000000002</v>
      </c>
      <c r="AF46" s="13">
        <f>VLOOKUP(A:A,[1]TDSheet!$A:$AF,32,0)</f>
        <v>13.857250000000001</v>
      </c>
      <c r="AG46" s="13">
        <f>VLOOKUP(A:A,[4]TDSheet!$A:$D,4,0)</f>
        <v>18.765999999999998</v>
      </c>
      <c r="AH46" s="13" t="str">
        <f>VLOOKUP(A:A,[1]TDSheet!$A:$AH,34,0)</f>
        <v>увел</v>
      </c>
      <c r="AI46" s="13">
        <f t="shared" si="17"/>
        <v>0</v>
      </c>
      <c r="AJ46" s="13">
        <f t="shared" si="18"/>
        <v>20</v>
      </c>
      <c r="AK46" s="13">
        <f t="shared" si="19"/>
        <v>30</v>
      </c>
      <c r="AL46" s="13">
        <f t="shared" si="20"/>
        <v>50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126.351</v>
      </c>
      <c r="D47" s="8">
        <v>150.41</v>
      </c>
      <c r="E47" s="8">
        <v>245.79599999999999</v>
      </c>
      <c r="F47" s="8">
        <v>29.654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289.63900000000001</v>
      </c>
      <c r="K47" s="13">
        <f t="shared" si="13"/>
        <v>-43.843000000000018</v>
      </c>
      <c r="L47" s="13">
        <f>VLOOKUP(A:A,[1]TDSheet!$A:$N,14,0)</f>
        <v>20</v>
      </c>
      <c r="M47" s="13">
        <f>VLOOKUP(A:A,[1]TDSheet!$A:$W,23,0)</f>
        <v>80</v>
      </c>
      <c r="N47" s="13">
        <f>VLOOKUP(A:A,[3]TDSheet!$A:$C,3,0)</f>
        <v>45</v>
      </c>
      <c r="O47" s="13"/>
      <c r="P47" s="13"/>
      <c r="Q47" s="13"/>
      <c r="R47" s="13"/>
      <c r="S47" s="13"/>
      <c r="T47" s="14">
        <v>30</v>
      </c>
      <c r="U47" s="14">
        <v>30</v>
      </c>
      <c r="V47" s="13">
        <f t="shared" si="14"/>
        <v>24.813600000000001</v>
      </c>
      <c r="W47" s="14">
        <v>30</v>
      </c>
      <c r="X47" s="15">
        <f t="shared" si="15"/>
        <v>8.8521617177676752</v>
      </c>
      <c r="Y47" s="13">
        <f t="shared" si="16"/>
        <v>1.1950704452397072</v>
      </c>
      <c r="Z47" s="13"/>
      <c r="AA47" s="13"/>
      <c r="AB47" s="13">
        <f>VLOOKUP(A:A,[5]TDSheet!$A:$D,4,0)</f>
        <v>121.72799999999999</v>
      </c>
      <c r="AC47" s="13">
        <f>VLOOKUP(A:A,[1]TDSheet!$A:$AC,29,0)</f>
        <v>0</v>
      </c>
      <c r="AD47" s="13">
        <f>VLOOKUP(A:A,[1]TDSheet!$A:$AD,30,0)</f>
        <v>30.433200000000006</v>
      </c>
      <c r="AE47" s="13">
        <f>VLOOKUP(A:A,[1]TDSheet!$A:$AE,31,0)</f>
        <v>28.500599999999999</v>
      </c>
      <c r="AF47" s="13">
        <f>VLOOKUP(A:A,[1]TDSheet!$A:$AF,32,0)</f>
        <v>20.455749999999998</v>
      </c>
      <c r="AG47" s="13">
        <f>VLOOKUP(A:A,[4]TDSheet!$A:$D,4,0)</f>
        <v>5.0170000000000003</v>
      </c>
      <c r="AH47" s="13">
        <f>VLOOKUP(A:A,[1]TDSheet!$A:$AH,34,0)</f>
        <v>0</v>
      </c>
      <c r="AI47" s="13">
        <f t="shared" si="17"/>
        <v>30</v>
      </c>
      <c r="AJ47" s="13">
        <f t="shared" si="18"/>
        <v>30</v>
      </c>
      <c r="AK47" s="13">
        <f t="shared" si="19"/>
        <v>30</v>
      </c>
      <c r="AL47" s="13">
        <f t="shared" si="20"/>
        <v>45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505.50299999999999</v>
      </c>
      <c r="D48" s="8">
        <v>1162.7819999999999</v>
      </c>
      <c r="E48" s="8">
        <v>1359.39</v>
      </c>
      <c r="F48" s="8">
        <v>280.20100000000002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1365.385</v>
      </c>
      <c r="K48" s="13">
        <f t="shared" si="13"/>
        <v>-5.9949999999998909</v>
      </c>
      <c r="L48" s="13">
        <f>VLOOKUP(A:A,[1]TDSheet!$A:$N,14,0)</f>
        <v>260</v>
      </c>
      <c r="M48" s="13">
        <f>VLOOKUP(A:A,[1]TDSheet!$A:$W,23,0)</f>
        <v>400</v>
      </c>
      <c r="N48" s="13">
        <f>VLOOKUP(A:A,[3]TDSheet!$A:$C,3,0)</f>
        <v>255</v>
      </c>
      <c r="O48" s="13"/>
      <c r="P48" s="13"/>
      <c r="Q48" s="13"/>
      <c r="R48" s="13"/>
      <c r="S48" s="13"/>
      <c r="T48" s="14">
        <v>220</v>
      </c>
      <c r="U48" s="14">
        <v>300</v>
      </c>
      <c r="V48" s="13">
        <f t="shared" si="14"/>
        <v>191.66780000000003</v>
      </c>
      <c r="W48" s="14">
        <v>300</v>
      </c>
      <c r="X48" s="15">
        <f t="shared" si="15"/>
        <v>9.1836030882599982</v>
      </c>
      <c r="Y48" s="13">
        <f t="shared" si="16"/>
        <v>1.4619096165344412</v>
      </c>
      <c r="Z48" s="13"/>
      <c r="AA48" s="13"/>
      <c r="AB48" s="13">
        <f>VLOOKUP(A:A,[5]TDSheet!$A:$D,4,0)</f>
        <v>401.05099999999999</v>
      </c>
      <c r="AC48" s="13">
        <f>VLOOKUP(A:A,[1]TDSheet!$A:$AC,29,0)</f>
        <v>0</v>
      </c>
      <c r="AD48" s="13">
        <f>VLOOKUP(A:A,[1]TDSheet!$A:$AD,30,0)</f>
        <v>216.54859999999999</v>
      </c>
      <c r="AE48" s="13">
        <f>VLOOKUP(A:A,[1]TDSheet!$A:$AE,31,0)</f>
        <v>204.15799999999999</v>
      </c>
      <c r="AF48" s="13">
        <f>VLOOKUP(A:A,[1]TDSheet!$A:$AF,32,0)</f>
        <v>169.24199999999999</v>
      </c>
      <c r="AG48" s="13">
        <f>VLOOKUP(A:A,[4]TDSheet!$A:$D,4,0)</f>
        <v>231.61199999999999</v>
      </c>
      <c r="AH48" s="13">
        <f>VLOOKUP(A:A,[1]TDSheet!$A:$AH,34,0)</f>
        <v>0</v>
      </c>
      <c r="AI48" s="13">
        <f t="shared" si="17"/>
        <v>220</v>
      </c>
      <c r="AJ48" s="13">
        <f t="shared" si="18"/>
        <v>300</v>
      </c>
      <c r="AK48" s="13">
        <f t="shared" si="19"/>
        <v>300</v>
      </c>
      <c r="AL48" s="13">
        <f t="shared" si="20"/>
        <v>255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86.994</v>
      </c>
      <c r="D49" s="8">
        <v>28.686</v>
      </c>
      <c r="E49" s="8">
        <v>64.674999999999997</v>
      </c>
      <c r="F49" s="8">
        <v>45.773000000000003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71.95</v>
      </c>
      <c r="K49" s="13">
        <f t="shared" si="13"/>
        <v>-7.2750000000000057</v>
      </c>
      <c r="L49" s="13">
        <f>VLOOKUP(A:A,[1]TDSheet!$A:$N,14,0)</f>
        <v>20</v>
      </c>
      <c r="M49" s="13">
        <f>VLOOKUP(A:A,[1]TDSheet!$A:$W,23,0)</f>
        <v>20</v>
      </c>
      <c r="N49" s="13">
        <f>VLOOKUP(A:A,[3]TDSheet!$A:$C,3,0)</f>
        <v>0</v>
      </c>
      <c r="O49" s="13"/>
      <c r="P49" s="13"/>
      <c r="Q49" s="13"/>
      <c r="R49" s="13"/>
      <c r="S49" s="13"/>
      <c r="T49" s="14">
        <v>20</v>
      </c>
      <c r="U49" s="14">
        <v>20</v>
      </c>
      <c r="V49" s="13">
        <f t="shared" si="14"/>
        <v>12.934999999999999</v>
      </c>
      <c r="W49" s="14">
        <v>20</v>
      </c>
      <c r="X49" s="15">
        <f t="shared" si="15"/>
        <v>11.269655972168536</v>
      </c>
      <c r="Y49" s="13">
        <f t="shared" si="16"/>
        <v>3.5386934673366839</v>
      </c>
      <c r="Z49" s="13"/>
      <c r="AA49" s="13"/>
      <c r="AB49" s="13">
        <v>0</v>
      </c>
      <c r="AC49" s="13">
        <f>VLOOKUP(A:A,[1]TDSheet!$A:$AC,29,0)</f>
        <v>0</v>
      </c>
      <c r="AD49" s="13">
        <f>VLOOKUP(A:A,[1]TDSheet!$A:$AD,30,0)</f>
        <v>11.974399999999999</v>
      </c>
      <c r="AE49" s="13">
        <f>VLOOKUP(A:A,[1]TDSheet!$A:$AE,31,0)</f>
        <v>16.038399999999999</v>
      </c>
      <c r="AF49" s="13">
        <f>VLOOKUP(A:A,[1]TDSheet!$A:$AF,32,0)</f>
        <v>12.886749999999999</v>
      </c>
      <c r="AG49" s="13">
        <f>VLOOKUP(A:A,[4]TDSheet!$A:$D,4,0)</f>
        <v>18.053999999999998</v>
      </c>
      <c r="AH49" s="13">
        <f>VLOOKUP(A:A,[1]TDSheet!$A:$AH,34,0)</f>
        <v>0</v>
      </c>
      <c r="AI49" s="13">
        <f t="shared" si="17"/>
        <v>20</v>
      </c>
      <c r="AJ49" s="13">
        <f t="shared" si="18"/>
        <v>20</v>
      </c>
      <c r="AK49" s="13">
        <f t="shared" si="19"/>
        <v>20</v>
      </c>
      <c r="AL49" s="13">
        <f t="shared" si="20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223.50700000000001</v>
      </c>
      <c r="D50" s="8">
        <v>148.255</v>
      </c>
      <c r="E50" s="8">
        <v>294.07900000000001</v>
      </c>
      <c r="F50" s="8">
        <v>76.358000000000004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288.31400000000002</v>
      </c>
      <c r="K50" s="13">
        <f t="shared" si="13"/>
        <v>5.7649999999999864</v>
      </c>
      <c r="L50" s="13">
        <f>VLOOKUP(A:A,[1]TDSheet!$A:$N,14,0)</f>
        <v>0</v>
      </c>
      <c r="M50" s="13">
        <f>VLOOKUP(A:A,[1]TDSheet!$A:$W,23,0)</f>
        <v>100</v>
      </c>
      <c r="N50" s="13">
        <f>VLOOKUP(A:A,[3]TDSheet!$A:$C,3,0)</f>
        <v>90</v>
      </c>
      <c r="O50" s="13"/>
      <c r="P50" s="13"/>
      <c r="Q50" s="13"/>
      <c r="R50" s="13"/>
      <c r="S50" s="13"/>
      <c r="T50" s="14">
        <v>30</v>
      </c>
      <c r="U50" s="14">
        <v>50</v>
      </c>
      <c r="V50" s="13">
        <f t="shared" si="14"/>
        <v>29.694800000000004</v>
      </c>
      <c r="W50" s="14">
        <v>60</v>
      </c>
      <c r="X50" s="15">
        <f t="shared" si="15"/>
        <v>10.653649797270901</v>
      </c>
      <c r="Y50" s="13">
        <f t="shared" si="16"/>
        <v>2.571426647089726</v>
      </c>
      <c r="Z50" s="13"/>
      <c r="AA50" s="13"/>
      <c r="AB50" s="13">
        <f>VLOOKUP(A:A,[5]TDSheet!$A:$D,4,0)</f>
        <v>145.60499999999999</v>
      </c>
      <c r="AC50" s="13">
        <f>VLOOKUP(A:A,[1]TDSheet!$A:$AC,29,0)</f>
        <v>0</v>
      </c>
      <c r="AD50" s="13">
        <f>VLOOKUP(A:A,[1]TDSheet!$A:$AD,30,0)</f>
        <v>24.697600000000001</v>
      </c>
      <c r="AE50" s="13">
        <f>VLOOKUP(A:A,[1]TDSheet!$A:$AE,31,0)</f>
        <v>24.024399999999996</v>
      </c>
      <c r="AF50" s="13">
        <f>VLOOKUP(A:A,[1]TDSheet!$A:$AF,32,0)</f>
        <v>16.454999999999998</v>
      </c>
      <c r="AG50" s="13">
        <f>VLOOKUP(A:A,[4]TDSheet!$A:$D,4,0)</f>
        <v>24.553000000000001</v>
      </c>
      <c r="AH50" s="13" t="str">
        <f>VLOOKUP(A:A,[1]TDSheet!$A:$AH,34,0)</f>
        <v>увел</v>
      </c>
      <c r="AI50" s="13">
        <f t="shared" si="17"/>
        <v>30</v>
      </c>
      <c r="AJ50" s="13">
        <f t="shared" si="18"/>
        <v>50</v>
      </c>
      <c r="AK50" s="13">
        <f t="shared" si="19"/>
        <v>60</v>
      </c>
      <c r="AL50" s="13">
        <f t="shared" si="20"/>
        <v>90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125.235</v>
      </c>
      <c r="D51" s="8">
        <v>63.021000000000001</v>
      </c>
      <c r="E51" s="8">
        <v>133.434</v>
      </c>
      <c r="F51" s="8">
        <v>48.244999999999997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140.358</v>
      </c>
      <c r="K51" s="13">
        <f t="shared" si="13"/>
        <v>-6.9240000000000066</v>
      </c>
      <c r="L51" s="13">
        <f>VLOOKUP(A:A,[1]TDSheet!$A:$N,14,0)</f>
        <v>10</v>
      </c>
      <c r="M51" s="13">
        <f>VLOOKUP(A:A,[1]TDSheet!$A:$W,23,0)</f>
        <v>40</v>
      </c>
      <c r="N51" s="13">
        <f>VLOOKUP(A:A,[3]TDSheet!$A:$C,3,0)</f>
        <v>24</v>
      </c>
      <c r="O51" s="13"/>
      <c r="P51" s="13"/>
      <c r="Q51" s="13"/>
      <c r="R51" s="13"/>
      <c r="S51" s="13"/>
      <c r="T51" s="14">
        <v>20</v>
      </c>
      <c r="U51" s="14">
        <v>30</v>
      </c>
      <c r="V51" s="13">
        <f t="shared" si="14"/>
        <v>20.515999999999998</v>
      </c>
      <c r="W51" s="14">
        <v>30</v>
      </c>
      <c r="X51" s="15">
        <f t="shared" si="15"/>
        <v>8.6880970949502832</v>
      </c>
      <c r="Y51" s="13">
        <f t="shared" si="16"/>
        <v>2.3515792552154418</v>
      </c>
      <c r="Z51" s="13"/>
      <c r="AA51" s="13"/>
      <c r="AB51" s="13">
        <f>VLOOKUP(A:A,[5]TDSheet!$A:$D,4,0)</f>
        <v>30.853999999999999</v>
      </c>
      <c r="AC51" s="13">
        <f>VLOOKUP(A:A,[1]TDSheet!$A:$AC,29,0)</f>
        <v>0</v>
      </c>
      <c r="AD51" s="13">
        <f>VLOOKUP(A:A,[1]TDSheet!$A:$AD,30,0)</f>
        <v>27.761000000000003</v>
      </c>
      <c r="AE51" s="13">
        <f>VLOOKUP(A:A,[1]TDSheet!$A:$AE,31,0)</f>
        <v>20.249400000000001</v>
      </c>
      <c r="AF51" s="13">
        <f>VLOOKUP(A:A,[1]TDSheet!$A:$AF,32,0)</f>
        <v>16.671250000000001</v>
      </c>
      <c r="AG51" s="13">
        <f>VLOOKUP(A:A,[4]TDSheet!$A:$D,4,0)</f>
        <v>18.617999999999999</v>
      </c>
      <c r="AH51" s="13" t="str">
        <f>VLOOKUP(A:A,[1]TDSheet!$A:$AH,34,0)</f>
        <v>увел</v>
      </c>
      <c r="AI51" s="13">
        <f t="shared" si="17"/>
        <v>20</v>
      </c>
      <c r="AJ51" s="13">
        <f t="shared" si="18"/>
        <v>30</v>
      </c>
      <c r="AK51" s="13">
        <f t="shared" si="19"/>
        <v>30</v>
      </c>
      <c r="AL51" s="13">
        <f t="shared" si="20"/>
        <v>24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370.661</v>
      </c>
      <c r="D52" s="8">
        <v>349.21100000000001</v>
      </c>
      <c r="E52" s="8">
        <v>482.88799999999998</v>
      </c>
      <c r="F52" s="8">
        <v>226.59100000000001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480.916</v>
      </c>
      <c r="K52" s="13">
        <f t="shared" si="13"/>
        <v>1.97199999999998</v>
      </c>
      <c r="L52" s="13">
        <f>VLOOKUP(A:A,[1]TDSheet!$A:$N,14,0)</f>
        <v>60</v>
      </c>
      <c r="M52" s="13">
        <f>VLOOKUP(A:A,[1]TDSheet!$A:$W,23,0)</f>
        <v>130</v>
      </c>
      <c r="N52" s="13">
        <f>VLOOKUP(A:A,[3]TDSheet!$A:$C,3,0)</f>
        <v>90</v>
      </c>
      <c r="O52" s="13"/>
      <c r="P52" s="13"/>
      <c r="Q52" s="13"/>
      <c r="R52" s="13"/>
      <c r="S52" s="13"/>
      <c r="T52" s="14">
        <v>80</v>
      </c>
      <c r="U52" s="14">
        <v>120</v>
      </c>
      <c r="V52" s="13">
        <f t="shared" si="14"/>
        <v>70.803799999999995</v>
      </c>
      <c r="W52" s="14">
        <v>100</v>
      </c>
      <c r="X52" s="15">
        <f t="shared" si="15"/>
        <v>10.120798601205021</v>
      </c>
      <c r="Y52" s="13">
        <f t="shared" si="16"/>
        <v>3.2002660874133877</v>
      </c>
      <c r="Z52" s="13"/>
      <c r="AA52" s="13"/>
      <c r="AB52" s="13">
        <f>VLOOKUP(A:A,[5]TDSheet!$A:$D,4,0)</f>
        <v>128.869</v>
      </c>
      <c r="AC52" s="13">
        <f>VLOOKUP(A:A,[1]TDSheet!$A:$AC,29,0)</f>
        <v>0</v>
      </c>
      <c r="AD52" s="13">
        <f>VLOOKUP(A:A,[1]TDSheet!$A:$AD,30,0)</f>
        <v>72.455799999999996</v>
      </c>
      <c r="AE52" s="13">
        <f>VLOOKUP(A:A,[1]TDSheet!$A:$AE,31,0)</f>
        <v>118.73519999999999</v>
      </c>
      <c r="AF52" s="13">
        <f>VLOOKUP(A:A,[1]TDSheet!$A:$AF,32,0)</f>
        <v>65.999499999999998</v>
      </c>
      <c r="AG52" s="13">
        <f>VLOOKUP(A:A,[4]TDSheet!$A:$D,4,0)</f>
        <v>94.147000000000006</v>
      </c>
      <c r="AH52" s="13">
        <f>VLOOKUP(A:A,[1]TDSheet!$A:$AH,34,0)</f>
        <v>0</v>
      </c>
      <c r="AI52" s="13">
        <f t="shared" si="17"/>
        <v>80</v>
      </c>
      <c r="AJ52" s="13">
        <f t="shared" si="18"/>
        <v>120</v>
      </c>
      <c r="AK52" s="13">
        <f t="shared" si="19"/>
        <v>100</v>
      </c>
      <c r="AL52" s="13">
        <f t="shared" si="20"/>
        <v>90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275.07299999999998</v>
      </c>
      <c r="D53" s="8">
        <v>434.38799999999998</v>
      </c>
      <c r="E53" s="8">
        <v>432.25700000000001</v>
      </c>
      <c r="F53" s="8">
        <v>269.30500000000001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436.52</v>
      </c>
      <c r="K53" s="13">
        <f t="shared" si="13"/>
        <v>-4.2629999999999768</v>
      </c>
      <c r="L53" s="13">
        <f>VLOOKUP(A:A,[1]TDSheet!$A:$N,14,0)</f>
        <v>130</v>
      </c>
      <c r="M53" s="13">
        <f>VLOOKUP(A:A,[1]TDSheet!$A:$W,23,0)</f>
        <v>0</v>
      </c>
      <c r="N53" s="13">
        <f>VLOOKUP(A:A,[3]TDSheet!$A:$C,3,0)</f>
        <v>130</v>
      </c>
      <c r="O53" s="13"/>
      <c r="P53" s="13"/>
      <c r="Q53" s="13"/>
      <c r="R53" s="13"/>
      <c r="S53" s="13"/>
      <c r="T53" s="14"/>
      <c r="U53" s="14">
        <v>120</v>
      </c>
      <c r="V53" s="13">
        <f t="shared" si="14"/>
        <v>59.709000000000003</v>
      </c>
      <c r="W53" s="14">
        <v>100</v>
      </c>
      <c r="X53" s="15">
        <f t="shared" si="15"/>
        <v>10.372054464151134</v>
      </c>
      <c r="Y53" s="13">
        <f t="shared" si="16"/>
        <v>4.5102915808337096</v>
      </c>
      <c r="Z53" s="13"/>
      <c r="AA53" s="13"/>
      <c r="AB53" s="13">
        <f>VLOOKUP(A:A,[5]TDSheet!$A:$D,4,0)</f>
        <v>133.71199999999999</v>
      </c>
      <c r="AC53" s="13">
        <f>VLOOKUP(A:A,[1]TDSheet!$A:$AC,29,0)</f>
        <v>0</v>
      </c>
      <c r="AD53" s="13">
        <f>VLOOKUP(A:A,[1]TDSheet!$A:$AD,30,0)</f>
        <v>68.092200000000005</v>
      </c>
      <c r="AE53" s="13">
        <f>VLOOKUP(A:A,[1]TDSheet!$A:$AE,31,0)</f>
        <v>108.92819999999999</v>
      </c>
      <c r="AF53" s="13">
        <f>VLOOKUP(A:A,[1]TDSheet!$A:$AF,32,0)</f>
        <v>72.212000000000003</v>
      </c>
      <c r="AG53" s="13">
        <f>VLOOKUP(A:A,[4]TDSheet!$A:$D,4,0)</f>
        <v>79.59</v>
      </c>
      <c r="AH53" s="13">
        <f>VLOOKUP(A:A,[1]TDSheet!$A:$AH,34,0)</f>
        <v>0</v>
      </c>
      <c r="AI53" s="13">
        <f t="shared" si="17"/>
        <v>0</v>
      </c>
      <c r="AJ53" s="13">
        <f t="shared" si="18"/>
        <v>120</v>
      </c>
      <c r="AK53" s="13">
        <f t="shared" si="19"/>
        <v>100</v>
      </c>
      <c r="AL53" s="13">
        <f t="shared" si="20"/>
        <v>130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310.00200000000001</v>
      </c>
      <c r="D54" s="8">
        <v>381.46699999999998</v>
      </c>
      <c r="E54" s="8">
        <v>346.41500000000002</v>
      </c>
      <c r="F54" s="8">
        <v>332.11900000000003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351.56900000000002</v>
      </c>
      <c r="K54" s="13">
        <f t="shared" si="13"/>
        <v>-5.1539999999999964</v>
      </c>
      <c r="L54" s="13">
        <f>VLOOKUP(A:A,[1]TDSheet!$A:$N,14,0)</f>
        <v>150</v>
      </c>
      <c r="M54" s="13">
        <f>VLOOKUP(A:A,[1]TDSheet!$A:$W,23,0)</f>
        <v>0</v>
      </c>
      <c r="N54" s="13">
        <f>VLOOKUP(A:A,[3]TDSheet!$A:$C,3,0)</f>
        <v>70</v>
      </c>
      <c r="O54" s="13"/>
      <c r="P54" s="13"/>
      <c r="Q54" s="13"/>
      <c r="R54" s="13"/>
      <c r="S54" s="13"/>
      <c r="T54" s="14"/>
      <c r="U54" s="14"/>
      <c r="V54" s="13">
        <f t="shared" si="14"/>
        <v>51.242000000000004</v>
      </c>
      <c r="W54" s="14">
        <v>50</v>
      </c>
      <c r="X54" s="15">
        <f t="shared" si="15"/>
        <v>10.384430740408259</v>
      </c>
      <c r="Y54" s="13">
        <f t="shared" si="16"/>
        <v>6.4813824597010266</v>
      </c>
      <c r="Z54" s="13"/>
      <c r="AA54" s="13"/>
      <c r="AB54" s="13">
        <f>VLOOKUP(A:A,[5]TDSheet!$A:$D,4,0)</f>
        <v>90.204999999999998</v>
      </c>
      <c r="AC54" s="13">
        <f>VLOOKUP(A:A,[1]TDSheet!$A:$AC,29,0)</f>
        <v>0</v>
      </c>
      <c r="AD54" s="13">
        <f>VLOOKUP(A:A,[1]TDSheet!$A:$AD,30,0)</f>
        <v>56.030199999999994</v>
      </c>
      <c r="AE54" s="13">
        <f>VLOOKUP(A:A,[1]TDSheet!$A:$AE,31,0)</f>
        <v>97.145400000000009</v>
      </c>
      <c r="AF54" s="13">
        <f>VLOOKUP(A:A,[1]TDSheet!$A:$AF,32,0)</f>
        <v>76.331249999999997</v>
      </c>
      <c r="AG54" s="13">
        <f>VLOOKUP(A:A,[4]TDSheet!$A:$D,4,0)</f>
        <v>59.066000000000003</v>
      </c>
      <c r="AH54" s="13">
        <f>VLOOKUP(A:A,[1]TDSheet!$A:$AH,34,0)</f>
        <v>0</v>
      </c>
      <c r="AI54" s="13">
        <f t="shared" si="17"/>
        <v>0</v>
      </c>
      <c r="AJ54" s="13">
        <f t="shared" si="18"/>
        <v>0</v>
      </c>
      <c r="AK54" s="13">
        <f t="shared" si="19"/>
        <v>50</v>
      </c>
      <c r="AL54" s="13">
        <f t="shared" si="20"/>
        <v>70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1796</v>
      </c>
      <c r="D55" s="8">
        <v>4438</v>
      </c>
      <c r="E55" s="17">
        <v>2435</v>
      </c>
      <c r="F55" s="18">
        <v>1381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2088</v>
      </c>
      <c r="K55" s="13">
        <f t="shared" si="13"/>
        <v>347</v>
      </c>
      <c r="L55" s="13">
        <f>VLOOKUP(A:A,[1]TDSheet!$A:$N,14,0)</f>
        <v>700</v>
      </c>
      <c r="M55" s="13">
        <f>VLOOKUP(A:A,[1]TDSheet!$A:$W,23,0)</f>
        <v>300</v>
      </c>
      <c r="N55" s="13">
        <f>VLOOKUP(A:A,[3]TDSheet!$A:$C,3,0)</f>
        <v>480</v>
      </c>
      <c r="O55" s="13"/>
      <c r="P55" s="13"/>
      <c r="Q55" s="13"/>
      <c r="R55" s="13"/>
      <c r="S55" s="13"/>
      <c r="T55" s="14">
        <v>400</v>
      </c>
      <c r="U55" s="14">
        <v>600</v>
      </c>
      <c r="V55" s="13">
        <f t="shared" si="14"/>
        <v>394.6</v>
      </c>
      <c r="W55" s="14">
        <v>600</v>
      </c>
      <c r="X55" s="15">
        <f t="shared" si="15"/>
        <v>10.088697415103901</v>
      </c>
      <c r="Y55" s="13">
        <f t="shared" si="16"/>
        <v>3.4997465788139888</v>
      </c>
      <c r="Z55" s="13"/>
      <c r="AA55" s="13"/>
      <c r="AB55" s="13">
        <f>VLOOKUP(A:A,[5]TDSheet!$A:$D,4,0)</f>
        <v>462</v>
      </c>
      <c r="AC55" s="13">
        <f>VLOOKUP(A:A,[1]TDSheet!$A:$AC,29,0)</f>
        <v>0</v>
      </c>
      <c r="AD55" s="13">
        <f>VLOOKUP(A:A,[1]TDSheet!$A:$AD,30,0)</f>
        <v>435.6</v>
      </c>
      <c r="AE55" s="13">
        <f>VLOOKUP(A:A,[1]TDSheet!$A:$AE,31,0)</f>
        <v>706.2</v>
      </c>
      <c r="AF55" s="13">
        <f>VLOOKUP(A:A,[1]TDSheet!$A:$AF,32,0)</f>
        <v>446.25</v>
      </c>
      <c r="AG55" s="13">
        <f>VLOOKUP(A:A,[4]TDSheet!$A:$D,4,0)</f>
        <v>383</v>
      </c>
      <c r="AH55" s="13" t="str">
        <f>VLOOKUP(A:A,[1]TDSheet!$A:$AH,34,0)</f>
        <v>декак</v>
      </c>
      <c r="AI55" s="13">
        <f t="shared" si="17"/>
        <v>140</v>
      </c>
      <c r="AJ55" s="13">
        <f t="shared" si="18"/>
        <v>210</v>
      </c>
      <c r="AK55" s="13">
        <f t="shared" si="19"/>
        <v>210</v>
      </c>
      <c r="AL55" s="13">
        <f t="shared" si="20"/>
        <v>168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3046</v>
      </c>
      <c r="D56" s="8">
        <v>2638</v>
      </c>
      <c r="E56" s="17">
        <v>4551</v>
      </c>
      <c r="F56" s="18">
        <v>149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3584</v>
      </c>
      <c r="K56" s="13">
        <f t="shared" si="13"/>
        <v>967</v>
      </c>
      <c r="L56" s="13">
        <f>VLOOKUP(A:A,[1]TDSheet!$A:$N,14,0)</f>
        <v>1100</v>
      </c>
      <c r="M56" s="13">
        <f>VLOOKUP(A:A,[1]TDSheet!$A:$W,23,0)</f>
        <v>1400</v>
      </c>
      <c r="N56" s="13">
        <f>VLOOKUP(A:A,[3]TDSheet!$A:$C,3,0)</f>
        <v>380</v>
      </c>
      <c r="O56" s="13"/>
      <c r="P56" s="13"/>
      <c r="Q56" s="13"/>
      <c r="R56" s="13"/>
      <c r="S56" s="13"/>
      <c r="T56" s="14">
        <v>1200</v>
      </c>
      <c r="U56" s="14">
        <v>2700</v>
      </c>
      <c r="V56" s="13">
        <f t="shared" si="14"/>
        <v>778.2</v>
      </c>
      <c r="W56" s="14">
        <v>1200</v>
      </c>
      <c r="X56" s="15">
        <f t="shared" si="15"/>
        <v>9.9575944487278321</v>
      </c>
      <c r="Y56" s="13">
        <f t="shared" si="16"/>
        <v>0.191467489077358</v>
      </c>
      <c r="Z56" s="13"/>
      <c r="AA56" s="13"/>
      <c r="AB56" s="13">
        <f>VLOOKUP(A:A,[5]TDSheet!$A:$D,4,0)</f>
        <v>660</v>
      </c>
      <c r="AC56" s="13">
        <f>VLOOKUP(A:A,[1]TDSheet!$A:$AC,29,0)</f>
        <v>0</v>
      </c>
      <c r="AD56" s="13">
        <f>VLOOKUP(A:A,[1]TDSheet!$A:$AD,30,0)</f>
        <v>933</v>
      </c>
      <c r="AE56" s="13">
        <f>VLOOKUP(A:A,[1]TDSheet!$A:$AE,31,0)</f>
        <v>1038.4000000000001</v>
      </c>
      <c r="AF56" s="13">
        <f>VLOOKUP(A:A,[1]TDSheet!$A:$AF,32,0)</f>
        <v>568</v>
      </c>
      <c r="AG56" s="13">
        <f>VLOOKUP(A:A,[4]TDSheet!$A:$D,4,0)</f>
        <v>801</v>
      </c>
      <c r="AH56" s="13">
        <f>VLOOKUP(A:A,[1]TDSheet!$A:$AH,34,0)</f>
        <v>0</v>
      </c>
      <c r="AI56" s="13">
        <f t="shared" si="17"/>
        <v>480</v>
      </c>
      <c r="AJ56" s="13">
        <f t="shared" si="18"/>
        <v>1080</v>
      </c>
      <c r="AK56" s="13">
        <f t="shared" si="19"/>
        <v>480</v>
      </c>
      <c r="AL56" s="13">
        <f t="shared" si="20"/>
        <v>152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1205</v>
      </c>
      <c r="D57" s="8">
        <v>4641</v>
      </c>
      <c r="E57" s="8">
        <v>4232</v>
      </c>
      <c r="F57" s="8">
        <v>1565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4211</v>
      </c>
      <c r="K57" s="13">
        <f t="shared" si="13"/>
        <v>21</v>
      </c>
      <c r="L57" s="13">
        <f>VLOOKUP(A:A,[1]TDSheet!$A:$N,14,0)</f>
        <v>1700</v>
      </c>
      <c r="M57" s="13">
        <f>VLOOKUP(A:A,[1]TDSheet!$A:$W,23,0)</f>
        <v>800</v>
      </c>
      <c r="N57" s="13">
        <f>VLOOKUP(A:A,[3]TDSheet!$A:$C,3,0)</f>
        <v>480</v>
      </c>
      <c r="O57" s="13"/>
      <c r="P57" s="13"/>
      <c r="Q57" s="13"/>
      <c r="R57" s="13"/>
      <c r="S57" s="13"/>
      <c r="T57" s="14">
        <v>800</v>
      </c>
      <c r="U57" s="14">
        <v>1600</v>
      </c>
      <c r="V57" s="13">
        <f t="shared" si="14"/>
        <v>754.4</v>
      </c>
      <c r="W57" s="14">
        <v>1100</v>
      </c>
      <c r="X57" s="15">
        <f t="shared" si="15"/>
        <v>10.027836691410393</v>
      </c>
      <c r="Y57" s="13">
        <f t="shared" si="16"/>
        <v>2.0744962884411455</v>
      </c>
      <c r="Z57" s="13"/>
      <c r="AA57" s="13"/>
      <c r="AB57" s="13">
        <f>VLOOKUP(A:A,[5]TDSheet!$A:$D,4,0)</f>
        <v>460</v>
      </c>
      <c r="AC57" s="13">
        <f>VLOOKUP(A:A,[1]TDSheet!$A:$AC,29,0)</f>
        <v>0</v>
      </c>
      <c r="AD57" s="13">
        <f>VLOOKUP(A:A,[1]TDSheet!$A:$AD,30,0)</f>
        <v>666.2</v>
      </c>
      <c r="AE57" s="13">
        <f>VLOOKUP(A:A,[1]TDSheet!$A:$AE,31,0)</f>
        <v>1028.5999999999999</v>
      </c>
      <c r="AF57" s="13">
        <f>VLOOKUP(A:A,[1]TDSheet!$A:$AF,32,0)</f>
        <v>815.25</v>
      </c>
      <c r="AG57" s="13">
        <f>VLOOKUP(A:A,[4]TDSheet!$A:$D,4,0)</f>
        <v>1281</v>
      </c>
      <c r="AH57" s="13" t="str">
        <f>VLOOKUP(A:A,[1]TDSheet!$A:$AH,34,0)</f>
        <v>проддек</v>
      </c>
      <c r="AI57" s="13">
        <f t="shared" si="17"/>
        <v>360</v>
      </c>
      <c r="AJ57" s="13">
        <f t="shared" si="18"/>
        <v>720</v>
      </c>
      <c r="AK57" s="13">
        <f t="shared" si="19"/>
        <v>495</v>
      </c>
      <c r="AL57" s="13">
        <f t="shared" si="20"/>
        <v>216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925.14400000000001</v>
      </c>
      <c r="D58" s="8">
        <v>508.23200000000003</v>
      </c>
      <c r="E58" s="17">
        <v>877</v>
      </c>
      <c r="F58" s="18">
        <v>391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515.25099999999998</v>
      </c>
      <c r="K58" s="13">
        <f t="shared" si="13"/>
        <v>361.74900000000002</v>
      </c>
      <c r="L58" s="13">
        <f>VLOOKUP(A:A,[1]TDSheet!$A:$N,14,0)</f>
        <v>100</v>
      </c>
      <c r="M58" s="13">
        <f>VLOOKUP(A:A,[1]TDSheet!$A:$W,23,0)</f>
        <v>350</v>
      </c>
      <c r="N58" s="13">
        <f>VLOOKUP(A:A,[3]TDSheet!$A:$C,3,0)</f>
        <v>32.5</v>
      </c>
      <c r="O58" s="13"/>
      <c r="P58" s="13"/>
      <c r="Q58" s="13"/>
      <c r="R58" s="13"/>
      <c r="S58" s="13"/>
      <c r="T58" s="14">
        <v>250</v>
      </c>
      <c r="U58" s="14">
        <v>250</v>
      </c>
      <c r="V58" s="13">
        <f t="shared" si="14"/>
        <v>154.86199999999999</v>
      </c>
      <c r="W58" s="14">
        <v>200</v>
      </c>
      <c r="X58" s="15">
        <f t="shared" si="15"/>
        <v>9.950794901266935</v>
      </c>
      <c r="Y58" s="13">
        <f t="shared" si="16"/>
        <v>2.5248285570378788</v>
      </c>
      <c r="Z58" s="13"/>
      <c r="AA58" s="13"/>
      <c r="AB58" s="13">
        <f>VLOOKUP(A:A,[5]TDSheet!$A:$D,4,0)</f>
        <v>102.69</v>
      </c>
      <c r="AC58" s="13">
        <f>VLOOKUP(A:A,[1]TDSheet!$A:$AC,29,0)</f>
        <v>0</v>
      </c>
      <c r="AD58" s="13">
        <f>VLOOKUP(A:A,[1]TDSheet!$A:$AD,30,0)</f>
        <v>173.49939999999998</v>
      </c>
      <c r="AE58" s="13">
        <f>VLOOKUP(A:A,[1]TDSheet!$A:$AE,31,0)</f>
        <v>157.6</v>
      </c>
      <c r="AF58" s="13">
        <f>VLOOKUP(A:A,[1]TDSheet!$A:$AF,32,0)</f>
        <v>130</v>
      </c>
      <c r="AG58" s="13">
        <f>VLOOKUP(A:A,[4]TDSheet!$A:$D,4,0)</f>
        <v>87.989000000000004</v>
      </c>
      <c r="AH58" s="13">
        <f>VLOOKUP(A:A,[1]TDSheet!$A:$AH,34,0)</f>
        <v>0</v>
      </c>
      <c r="AI58" s="13">
        <f t="shared" si="17"/>
        <v>250</v>
      </c>
      <c r="AJ58" s="13">
        <f t="shared" si="18"/>
        <v>250</v>
      </c>
      <c r="AK58" s="13">
        <f t="shared" si="19"/>
        <v>200</v>
      </c>
      <c r="AL58" s="13">
        <f t="shared" si="20"/>
        <v>32.5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385</v>
      </c>
      <c r="D59" s="8">
        <v>839</v>
      </c>
      <c r="E59" s="8">
        <v>437</v>
      </c>
      <c r="F59" s="8">
        <v>764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463</v>
      </c>
      <c r="K59" s="13">
        <f t="shared" si="13"/>
        <v>-26</v>
      </c>
      <c r="L59" s="13">
        <f>VLOOKUP(A:A,[1]TDSheet!$A:$N,14,0)</f>
        <v>0</v>
      </c>
      <c r="M59" s="13">
        <f>VLOOKUP(A:A,[1]TDSheet!$A:$W,23,0)</f>
        <v>0</v>
      </c>
      <c r="N59" s="13">
        <f>VLOOKUP(A:A,[3]TDSheet!$A:$C,3,0)</f>
        <v>0</v>
      </c>
      <c r="O59" s="13"/>
      <c r="P59" s="13"/>
      <c r="Q59" s="13"/>
      <c r="R59" s="13"/>
      <c r="S59" s="13"/>
      <c r="T59" s="14"/>
      <c r="U59" s="14"/>
      <c r="V59" s="13">
        <f t="shared" si="14"/>
        <v>87.4</v>
      </c>
      <c r="W59" s="14">
        <v>500</v>
      </c>
      <c r="X59" s="15">
        <f t="shared" si="15"/>
        <v>14.462242562929061</v>
      </c>
      <c r="Y59" s="13">
        <f t="shared" si="16"/>
        <v>8.7414187643020593</v>
      </c>
      <c r="Z59" s="13"/>
      <c r="AA59" s="13"/>
      <c r="AB59" s="13">
        <v>0</v>
      </c>
      <c r="AC59" s="13">
        <f>VLOOKUP(A:A,[1]TDSheet!$A:$AC,29,0)</f>
        <v>0</v>
      </c>
      <c r="AD59" s="13">
        <f>VLOOKUP(A:A,[1]TDSheet!$A:$AD,30,0)</f>
        <v>64.2</v>
      </c>
      <c r="AE59" s="13">
        <f>VLOOKUP(A:A,[1]TDSheet!$A:$AE,31,0)</f>
        <v>87.2</v>
      </c>
      <c r="AF59" s="13">
        <f>VLOOKUP(A:A,[1]TDSheet!$A:$AF,32,0)</f>
        <v>57.5</v>
      </c>
      <c r="AG59" s="13">
        <f>VLOOKUP(A:A,[4]TDSheet!$A:$D,4,0)</f>
        <v>69</v>
      </c>
      <c r="AH59" s="13" t="e">
        <f>VLOOKUP(A:A,[1]TDSheet!$A:$AH,34,0)</f>
        <v>#N/A</v>
      </c>
      <c r="AI59" s="13">
        <f t="shared" si="17"/>
        <v>0</v>
      </c>
      <c r="AJ59" s="13">
        <f t="shared" si="18"/>
        <v>0</v>
      </c>
      <c r="AK59" s="13">
        <f t="shared" si="19"/>
        <v>50</v>
      </c>
      <c r="AL59" s="13">
        <f t="shared" si="20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911</v>
      </c>
      <c r="D60" s="8">
        <v>1049</v>
      </c>
      <c r="E60" s="8">
        <v>1435</v>
      </c>
      <c r="F60" s="8">
        <v>489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1459</v>
      </c>
      <c r="K60" s="13">
        <f t="shared" si="13"/>
        <v>-24</v>
      </c>
      <c r="L60" s="13">
        <f>VLOOKUP(A:A,[1]TDSheet!$A:$N,14,0)</f>
        <v>300</v>
      </c>
      <c r="M60" s="13">
        <f>VLOOKUP(A:A,[1]TDSheet!$A:$W,23,0)</f>
        <v>500</v>
      </c>
      <c r="N60" s="13">
        <f>VLOOKUP(A:A,[3]TDSheet!$A:$C,3,0)</f>
        <v>230</v>
      </c>
      <c r="O60" s="13"/>
      <c r="P60" s="13"/>
      <c r="Q60" s="13"/>
      <c r="R60" s="13"/>
      <c r="S60" s="13"/>
      <c r="T60" s="14">
        <v>300</v>
      </c>
      <c r="U60" s="14">
        <v>400</v>
      </c>
      <c r="V60" s="13">
        <f t="shared" si="14"/>
        <v>228.2</v>
      </c>
      <c r="W60" s="14">
        <v>300</v>
      </c>
      <c r="X60" s="15">
        <f t="shared" si="15"/>
        <v>10.030674846625768</v>
      </c>
      <c r="Y60" s="13">
        <f t="shared" si="16"/>
        <v>2.1428571428571428</v>
      </c>
      <c r="Z60" s="13"/>
      <c r="AA60" s="13"/>
      <c r="AB60" s="13">
        <f>VLOOKUP(A:A,[5]TDSheet!$A:$D,4,0)</f>
        <v>294</v>
      </c>
      <c r="AC60" s="13">
        <f>VLOOKUP(A:A,[1]TDSheet!$A:$AC,29,0)</f>
        <v>0</v>
      </c>
      <c r="AD60" s="13">
        <f>VLOOKUP(A:A,[1]TDSheet!$A:$AD,30,0)</f>
        <v>251.4</v>
      </c>
      <c r="AE60" s="13">
        <f>VLOOKUP(A:A,[1]TDSheet!$A:$AE,31,0)</f>
        <v>324.60000000000002</v>
      </c>
      <c r="AF60" s="13">
        <f>VLOOKUP(A:A,[1]TDSheet!$A:$AF,32,0)</f>
        <v>196.75</v>
      </c>
      <c r="AG60" s="13">
        <f>VLOOKUP(A:A,[4]TDSheet!$A:$D,4,0)</f>
        <v>211</v>
      </c>
      <c r="AH60" s="13">
        <f>VLOOKUP(A:A,[1]TDSheet!$A:$AH,34,0)</f>
        <v>0</v>
      </c>
      <c r="AI60" s="13">
        <f t="shared" si="17"/>
        <v>105</v>
      </c>
      <c r="AJ60" s="13">
        <f t="shared" si="18"/>
        <v>140</v>
      </c>
      <c r="AK60" s="13">
        <f t="shared" si="19"/>
        <v>105</v>
      </c>
      <c r="AL60" s="13">
        <f t="shared" si="20"/>
        <v>80.5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239.46899999999999</v>
      </c>
      <c r="D61" s="8">
        <v>93.018000000000001</v>
      </c>
      <c r="E61" s="8">
        <v>172.15199999999999</v>
      </c>
      <c r="F61" s="8">
        <v>156.035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163.43799999999999</v>
      </c>
      <c r="K61" s="13">
        <f t="shared" si="13"/>
        <v>8.7139999999999986</v>
      </c>
      <c r="L61" s="13">
        <f>VLOOKUP(A:A,[1]TDSheet!$A:$N,14,0)</f>
        <v>60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4">
        <v>30</v>
      </c>
      <c r="U61" s="14">
        <v>50</v>
      </c>
      <c r="V61" s="13">
        <f t="shared" si="14"/>
        <v>34.430399999999999</v>
      </c>
      <c r="W61" s="14">
        <v>50</v>
      </c>
      <c r="X61" s="15">
        <f t="shared" si="15"/>
        <v>10.05027533807333</v>
      </c>
      <c r="Y61" s="13">
        <f t="shared" si="16"/>
        <v>4.5318962312375115</v>
      </c>
      <c r="Z61" s="13"/>
      <c r="AA61" s="13"/>
      <c r="AB61" s="13">
        <v>0</v>
      </c>
      <c r="AC61" s="13">
        <f>VLOOKUP(A:A,[1]TDSheet!$A:$AC,29,0)</f>
        <v>0</v>
      </c>
      <c r="AD61" s="13">
        <f>VLOOKUP(A:A,[1]TDSheet!$A:$AD,30,0)</f>
        <v>56.377200000000002</v>
      </c>
      <c r="AE61" s="13">
        <f>VLOOKUP(A:A,[1]TDSheet!$A:$AE,31,0)</f>
        <v>61.043199999999999</v>
      </c>
      <c r="AF61" s="13">
        <f>VLOOKUP(A:A,[1]TDSheet!$A:$AF,32,0)</f>
        <v>38.610999999999997</v>
      </c>
      <c r="AG61" s="13">
        <f>VLOOKUP(A:A,[4]TDSheet!$A:$D,4,0)</f>
        <v>36.046999999999997</v>
      </c>
      <c r="AH61" s="13">
        <f>VLOOKUP(A:A,[1]TDSheet!$A:$AH,34,0)</f>
        <v>0</v>
      </c>
      <c r="AI61" s="13">
        <f t="shared" si="17"/>
        <v>30</v>
      </c>
      <c r="AJ61" s="13">
        <f t="shared" si="18"/>
        <v>50</v>
      </c>
      <c r="AK61" s="13">
        <f t="shared" si="19"/>
        <v>50</v>
      </c>
      <c r="AL61" s="13">
        <f t="shared" si="20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1996</v>
      </c>
      <c r="D62" s="8">
        <v>1484</v>
      </c>
      <c r="E62" s="8">
        <v>2800</v>
      </c>
      <c r="F62" s="8">
        <v>620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3366</v>
      </c>
      <c r="K62" s="13">
        <f t="shared" si="13"/>
        <v>-566</v>
      </c>
      <c r="L62" s="13">
        <f>VLOOKUP(A:A,[1]TDSheet!$A:$N,14,0)</f>
        <v>900</v>
      </c>
      <c r="M62" s="13">
        <f>VLOOKUP(A:A,[1]TDSheet!$A:$W,23,0)</f>
        <v>1500</v>
      </c>
      <c r="N62" s="13">
        <f>VLOOKUP(A:A,[3]TDSheet!$A:$C,3,0)</f>
        <v>365</v>
      </c>
      <c r="O62" s="13"/>
      <c r="P62" s="13"/>
      <c r="Q62" s="13"/>
      <c r="R62" s="13"/>
      <c r="S62" s="13"/>
      <c r="T62" s="14"/>
      <c r="U62" s="14">
        <v>1100</v>
      </c>
      <c r="V62" s="13">
        <f t="shared" si="14"/>
        <v>462.8</v>
      </c>
      <c r="W62" s="14">
        <v>600</v>
      </c>
      <c r="X62" s="15">
        <f t="shared" si="15"/>
        <v>10.198789974070873</v>
      </c>
      <c r="Y62" s="13">
        <f t="shared" si="16"/>
        <v>1.3396715643906656</v>
      </c>
      <c r="Z62" s="13"/>
      <c r="AA62" s="13"/>
      <c r="AB62" s="13">
        <f>VLOOKUP(A:A,[5]TDSheet!$A:$D,4,0)</f>
        <v>486</v>
      </c>
      <c r="AC62" s="13">
        <f>VLOOKUP(A:A,[1]TDSheet!$A:$AC,29,0)</f>
        <v>0</v>
      </c>
      <c r="AD62" s="13">
        <f>VLOOKUP(A:A,[1]TDSheet!$A:$AD,30,0)</f>
        <v>696.2</v>
      </c>
      <c r="AE62" s="13">
        <f>VLOOKUP(A:A,[1]TDSheet!$A:$AE,31,0)</f>
        <v>638.20000000000005</v>
      </c>
      <c r="AF62" s="13">
        <f>VLOOKUP(A:A,[1]TDSheet!$A:$AF,32,0)</f>
        <v>391.75</v>
      </c>
      <c r="AG62" s="13">
        <f>VLOOKUP(A:A,[4]TDSheet!$A:$D,4,0)</f>
        <v>363</v>
      </c>
      <c r="AH62" s="13" t="e">
        <f>VLOOKUP(A:A,[1]TDSheet!$A:$AH,34,0)</f>
        <v>#N/A</v>
      </c>
      <c r="AI62" s="13">
        <f t="shared" si="17"/>
        <v>0</v>
      </c>
      <c r="AJ62" s="13">
        <f t="shared" si="18"/>
        <v>440</v>
      </c>
      <c r="AK62" s="13">
        <f t="shared" si="19"/>
        <v>240</v>
      </c>
      <c r="AL62" s="13">
        <f t="shared" si="20"/>
        <v>146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2177</v>
      </c>
      <c r="D63" s="8">
        <v>2286</v>
      </c>
      <c r="E63" s="8">
        <v>3792</v>
      </c>
      <c r="F63" s="8">
        <v>578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4206</v>
      </c>
      <c r="K63" s="13">
        <f t="shared" si="13"/>
        <v>-414</v>
      </c>
      <c r="L63" s="13">
        <f>VLOOKUP(A:A,[1]TDSheet!$A:$N,14,0)</f>
        <v>1100</v>
      </c>
      <c r="M63" s="13">
        <f>VLOOKUP(A:A,[1]TDSheet!$A:$W,23,0)</f>
        <v>1700</v>
      </c>
      <c r="N63" s="13">
        <f>VLOOKUP(A:A,[3]TDSheet!$A:$C,3,0)</f>
        <v>540</v>
      </c>
      <c r="O63" s="13"/>
      <c r="P63" s="13"/>
      <c r="Q63" s="13"/>
      <c r="R63" s="13"/>
      <c r="S63" s="13"/>
      <c r="T63" s="14">
        <v>800</v>
      </c>
      <c r="U63" s="14">
        <v>1400</v>
      </c>
      <c r="V63" s="13">
        <f t="shared" si="14"/>
        <v>631.20000000000005</v>
      </c>
      <c r="W63" s="14">
        <v>800</v>
      </c>
      <c r="X63" s="15">
        <f t="shared" si="15"/>
        <v>10.104562737642585</v>
      </c>
      <c r="Y63" s="13">
        <f t="shared" si="16"/>
        <v>0.91571609632446127</v>
      </c>
      <c r="Z63" s="13"/>
      <c r="AA63" s="13"/>
      <c r="AB63" s="13">
        <f>VLOOKUP(A:A,[5]TDSheet!$A:$D,4,0)</f>
        <v>636</v>
      </c>
      <c r="AC63" s="13">
        <f>VLOOKUP(A:A,[1]TDSheet!$A:$AC,29,0)</f>
        <v>0</v>
      </c>
      <c r="AD63" s="13">
        <f>VLOOKUP(A:A,[1]TDSheet!$A:$AD,30,0)</f>
        <v>789</v>
      </c>
      <c r="AE63" s="13">
        <f>VLOOKUP(A:A,[1]TDSheet!$A:$AE,31,0)</f>
        <v>809.8</v>
      </c>
      <c r="AF63" s="13">
        <f>VLOOKUP(A:A,[1]TDSheet!$A:$AF,32,0)</f>
        <v>487</v>
      </c>
      <c r="AG63" s="13">
        <f>VLOOKUP(A:A,[4]TDSheet!$A:$D,4,0)</f>
        <v>508</v>
      </c>
      <c r="AH63" s="13" t="e">
        <f>VLOOKUP(A:A,[1]TDSheet!$A:$AH,34,0)</f>
        <v>#N/A</v>
      </c>
      <c r="AI63" s="13">
        <f t="shared" si="17"/>
        <v>320</v>
      </c>
      <c r="AJ63" s="13">
        <f t="shared" si="18"/>
        <v>560</v>
      </c>
      <c r="AK63" s="13">
        <f t="shared" si="19"/>
        <v>320</v>
      </c>
      <c r="AL63" s="13">
        <f t="shared" si="20"/>
        <v>216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54.216999999999999</v>
      </c>
      <c r="D64" s="8">
        <v>47.933999999999997</v>
      </c>
      <c r="E64" s="8">
        <v>37.664999999999999</v>
      </c>
      <c r="F64" s="8">
        <v>60.893999999999998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40.344999999999999</v>
      </c>
      <c r="K64" s="13">
        <f t="shared" si="13"/>
        <v>-2.6799999999999997</v>
      </c>
      <c r="L64" s="13">
        <f>VLOOKUP(A:A,[1]TDSheet!$A:$N,14,0)</f>
        <v>0</v>
      </c>
      <c r="M64" s="13">
        <f>VLOOKUP(A:A,[1]TDSheet!$A:$W,23,0)</f>
        <v>0</v>
      </c>
      <c r="N64" s="13">
        <f>VLOOKUP(A:A,[3]TDSheet!$A:$C,3,0)</f>
        <v>0</v>
      </c>
      <c r="O64" s="13"/>
      <c r="P64" s="13"/>
      <c r="Q64" s="13"/>
      <c r="R64" s="13"/>
      <c r="S64" s="13"/>
      <c r="T64" s="14"/>
      <c r="U64" s="14"/>
      <c r="V64" s="13">
        <f t="shared" si="14"/>
        <v>7.5329999999999995</v>
      </c>
      <c r="W64" s="14">
        <v>20</v>
      </c>
      <c r="X64" s="15">
        <f t="shared" si="15"/>
        <v>10.738616752953671</v>
      </c>
      <c r="Y64" s="13">
        <f t="shared" si="16"/>
        <v>8.0836320191158908</v>
      </c>
      <c r="Z64" s="13"/>
      <c r="AA64" s="13"/>
      <c r="AB64" s="13">
        <v>0</v>
      </c>
      <c r="AC64" s="13">
        <f>VLOOKUP(A:A,[1]TDSheet!$A:$AC,29,0)</f>
        <v>0</v>
      </c>
      <c r="AD64" s="13">
        <f>VLOOKUP(A:A,[1]TDSheet!$A:$AD,30,0)</f>
        <v>8.9049999999999976</v>
      </c>
      <c r="AE64" s="13">
        <f>VLOOKUP(A:A,[1]TDSheet!$A:$AE,31,0)</f>
        <v>18.328800000000001</v>
      </c>
      <c r="AF64" s="13">
        <f>VLOOKUP(A:A,[1]TDSheet!$A:$AF,32,0)</f>
        <v>9.3337500000000002</v>
      </c>
      <c r="AG64" s="13">
        <f>VLOOKUP(A:A,[4]TDSheet!$A:$D,4,0)</f>
        <v>8.6389999999999993</v>
      </c>
      <c r="AH64" s="13" t="str">
        <f>VLOOKUP(A:A,[1]TDSheet!$A:$AH,34,0)</f>
        <v>увел</v>
      </c>
      <c r="AI64" s="13">
        <f t="shared" si="17"/>
        <v>0</v>
      </c>
      <c r="AJ64" s="13">
        <f t="shared" si="18"/>
        <v>0</v>
      </c>
      <c r="AK64" s="13">
        <f t="shared" si="19"/>
        <v>20</v>
      </c>
      <c r="AL64" s="13">
        <f t="shared" si="20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345.49900000000002</v>
      </c>
      <c r="D65" s="8">
        <v>366.37</v>
      </c>
      <c r="E65" s="17">
        <v>308</v>
      </c>
      <c r="F65" s="18">
        <v>297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123.301</v>
      </c>
      <c r="K65" s="13">
        <f t="shared" si="13"/>
        <v>184.69900000000001</v>
      </c>
      <c r="L65" s="13">
        <f>VLOOKUP(A:A,[1]TDSheet!$A:$N,14,0)</f>
        <v>60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4">
        <v>80</v>
      </c>
      <c r="U65" s="14">
        <v>100</v>
      </c>
      <c r="V65" s="13">
        <f t="shared" si="14"/>
        <v>61.6</v>
      </c>
      <c r="W65" s="14">
        <v>100</v>
      </c>
      <c r="X65" s="15">
        <f t="shared" si="15"/>
        <v>10.34090909090909</v>
      </c>
      <c r="Y65" s="13">
        <f t="shared" si="16"/>
        <v>4.8214285714285712</v>
      </c>
      <c r="Z65" s="13"/>
      <c r="AA65" s="13"/>
      <c r="AB65" s="13">
        <v>0</v>
      </c>
      <c r="AC65" s="13">
        <f>VLOOKUP(A:A,[1]TDSheet!$A:$AC,29,0)</f>
        <v>0</v>
      </c>
      <c r="AD65" s="13">
        <f>VLOOKUP(A:A,[1]TDSheet!$A:$AD,30,0)</f>
        <v>73.653199999999998</v>
      </c>
      <c r="AE65" s="13">
        <f>VLOOKUP(A:A,[1]TDSheet!$A:$AE,31,0)</f>
        <v>134.4</v>
      </c>
      <c r="AF65" s="13">
        <f>VLOOKUP(A:A,[1]TDSheet!$A:$AF,32,0)</f>
        <v>66</v>
      </c>
      <c r="AG65" s="13">
        <f>VLOOKUP(A:A,[4]TDSheet!$A:$D,4,0)</f>
        <v>27.734000000000002</v>
      </c>
      <c r="AH65" s="13">
        <f>VLOOKUP(A:A,[1]TDSheet!$A:$AH,34,0)</f>
        <v>0</v>
      </c>
      <c r="AI65" s="13">
        <f t="shared" si="17"/>
        <v>80</v>
      </c>
      <c r="AJ65" s="13">
        <f t="shared" si="18"/>
        <v>100</v>
      </c>
      <c r="AK65" s="13">
        <f t="shared" si="19"/>
        <v>100</v>
      </c>
      <c r="AL65" s="13">
        <f t="shared" si="20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726</v>
      </c>
      <c r="D66" s="8">
        <v>814</v>
      </c>
      <c r="E66" s="8">
        <v>1203</v>
      </c>
      <c r="F66" s="8">
        <v>306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1221</v>
      </c>
      <c r="K66" s="13">
        <f t="shared" si="13"/>
        <v>-18</v>
      </c>
      <c r="L66" s="13">
        <f>VLOOKUP(A:A,[1]TDSheet!$A:$N,14,0)</f>
        <v>350</v>
      </c>
      <c r="M66" s="13">
        <f>VLOOKUP(A:A,[1]TDSheet!$A:$W,23,0)</f>
        <v>350</v>
      </c>
      <c r="N66" s="13">
        <f>VLOOKUP(A:A,[3]TDSheet!$A:$C,3,0)</f>
        <v>210</v>
      </c>
      <c r="O66" s="13"/>
      <c r="P66" s="13"/>
      <c r="Q66" s="13"/>
      <c r="R66" s="13"/>
      <c r="S66" s="13"/>
      <c r="T66" s="14">
        <v>300</v>
      </c>
      <c r="U66" s="14">
        <v>300</v>
      </c>
      <c r="V66" s="13">
        <f t="shared" si="14"/>
        <v>184.2</v>
      </c>
      <c r="W66" s="14">
        <v>250</v>
      </c>
      <c r="X66" s="15">
        <f t="shared" si="15"/>
        <v>10.076004343105321</v>
      </c>
      <c r="Y66" s="13">
        <f t="shared" si="16"/>
        <v>1.6612377850162867</v>
      </c>
      <c r="Z66" s="13"/>
      <c r="AA66" s="13"/>
      <c r="AB66" s="13">
        <f>VLOOKUP(A:A,[5]TDSheet!$A:$D,4,0)</f>
        <v>282</v>
      </c>
      <c r="AC66" s="13">
        <f>VLOOKUP(A:A,[1]TDSheet!$A:$AC,29,0)</f>
        <v>0</v>
      </c>
      <c r="AD66" s="13">
        <f>VLOOKUP(A:A,[1]TDSheet!$A:$AD,30,0)</f>
        <v>190.4</v>
      </c>
      <c r="AE66" s="13">
        <f>VLOOKUP(A:A,[1]TDSheet!$A:$AE,31,0)</f>
        <v>277.8</v>
      </c>
      <c r="AF66" s="13">
        <f>VLOOKUP(A:A,[1]TDSheet!$A:$AF,32,0)</f>
        <v>158</v>
      </c>
      <c r="AG66" s="13">
        <f>VLOOKUP(A:A,[4]TDSheet!$A:$D,4,0)</f>
        <v>143</v>
      </c>
      <c r="AH66" s="13">
        <f>VLOOKUP(A:A,[1]TDSheet!$A:$AH,34,0)</f>
        <v>0</v>
      </c>
      <c r="AI66" s="13">
        <f t="shared" si="17"/>
        <v>105</v>
      </c>
      <c r="AJ66" s="13">
        <f t="shared" si="18"/>
        <v>105</v>
      </c>
      <c r="AK66" s="13">
        <f t="shared" si="19"/>
        <v>87.5</v>
      </c>
      <c r="AL66" s="13">
        <f t="shared" si="20"/>
        <v>73.5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1343</v>
      </c>
      <c r="D67" s="8">
        <v>1130</v>
      </c>
      <c r="E67" s="8">
        <v>1740</v>
      </c>
      <c r="F67" s="8">
        <v>675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1777</v>
      </c>
      <c r="K67" s="13">
        <f t="shared" si="13"/>
        <v>-37</v>
      </c>
      <c r="L67" s="13">
        <f>VLOOKUP(A:A,[1]TDSheet!$A:$N,14,0)</f>
        <v>550</v>
      </c>
      <c r="M67" s="13">
        <f>VLOOKUP(A:A,[1]TDSheet!$A:$W,23,0)</f>
        <v>350</v>
      </c>
      <c r="N67" s="13">
        <f>VLOOKUP(A:A,[3]TDSheet!$A:$C,3,0)</f>
        <v>138</v>
      </c>
      <c r="O67" s="13"/>
      <c r="P67" s="13"/>
      <c r="Q67" s="13"/>
      <c r="R67" s="13"/>
      <c r="S67" s="13"/>
      <c r="T67" s="14">
        <v>450</v>
      </c>
      <c r="U67" s="14">
        <v>450</v>
      </c>
      <c r="V67" s="13">
        <f t="shared" si="14"/>
        <v>285.60000000000002</v>
      </c>
      <c r="W67" s="14">
        <v>400</v>
      </c>
      <c r="X67" s="15">
        <f t="shared" si="15"/>
        <v>10.066526610644257</v>
      </c>
      <c r="Y67" s="13">
        <f t="shared" si="16"/>
        <v>2.3634453781512601</v>
      </c>
      <c r="Z67" s="13"/>
      <c r="AA67" s="13"/>
      <c r="AB67" s="13">
        <f>VLOOKUP(A:A,[5]TDSheet!$A:$D,4,0)</f>
        <v>312</v>
      </c>
      <c r="AC67" s="13">
        <f>VLOOKUP(A:A,[1]TDSheet!$A:$AC,29,0)</f>
        <v>0</v>
      </c>
      <c r="AD67" s="13">
        <f>VLOOKUP(A:A,[1]TDSheet!$A:$AD,30,0)</f>
        <v>315.60000000000002</v>
      </c>
      <c r="AE67" s="13">
        <f>VLOOKUP(A:A,[1]TDSheet!$A:$AE,31,0)</f>
        <v>426.2</v>
      </c>
      <c r="AF67" s="13">
        <f>VLOOKUP(A:A,[1]TDSheet!$A:$AF,32,0)</f>
        <v>267.75</v>
      </c>
      <c r="AG67" s="13">
        <f>VLOOKUP(A:A,[4]TDSheet!$A:$D,4,0)</f>
        <v>272</v>
      </c>
      <c r="AH67" s="13">
        <f>VLOOKUP(A:A,[1]TDSheet!$A:$AH,34,0)</f>
        <v>0</v>
      </c>
      <c r="AI67" s="13">
        <f t="shared" si="17"/>
        <v>157.5</v>
      </c>
      <c r="AJ67" s="13">
        <f t="shared" si="18"/>
        <v>157.5</v>
      </c>
      <c r="AK67" s="13">
        <f t="shared" si="19"/>
        <v>140</v>
      </c>
      <c r="AL67" s="13">
        <f t="shared" si="20"/>
        <v>48.3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554</v>
      </c>
      <c r="D68" s="8">
        <v>541</v>
      </c>
      <c r="E68" s="8">
        <v>1040</v>
      </c>
      <c r="F68" s="8">
        <v>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1207</v>
      </c>
      <c r="K68" s="13">
        <f t="shared" si="13"/>
        <v>-167</v>
      </c>
      <c r="L68" s="13">
        <f>VLOOKUP(A:A,[1]TDSheet!$A:$N,14,0)</f>
        <v>100</v>
      </c>
      <c r="M68" s="13">
        <f>VLOOKUP(A:A,[1]TDSheet!$A:$W,23,0)</f>
        <v>700</v>
      </c>
      <c r="N68" s="13">
        <f>VLOOKUP(A:A,[3]TDSheet!$A:$C,3,0)</f>
        <v>102</v>
      </c>
      <c r="O68" s="13"/>
      <c r="P68" s="13"/>
      <c r="Q68" s="13"/>
      <c r="R68" s="13"/>
      <c r="S68" s="13"/>
      <c r="T68" s="14">
        <v>200</v>
      </c>
      <c r="U68" s="14">
        <v>300</v>
      </c>
      <c r="V68" s="13">
        <f t="shared" si="14"/>
        <v>151.6</v>
      </c>
      <c r="W68" s="14">
        <v>200</v>
      </c>
      <c r="X68" s="15">
        <f t="shared" si="15"/>
        <v>9.9340369393139838</v>
      </c>
      <c r="Y68" s="13">
        <f t="shared" si="16"/>
        <v>3.9577836411609502E-2</v>
      </c>
      <c r="Z68" s="13"/>
      <c r="AA68" s="13"/>
      <c r="AB68" s="13">
        <f>VLOOKUP(A:A,[5]TDSheet!$A:$D,4,0)</f>
        <v>282</v>
      </c>
      <c r="AC68" s="13">
        <f>VLOOKUP(A:A,[1]TDSheet!$A:$AC,29,0)</f>
        <v>0</v>
      </c>
      <c r="AD68" s="13">
        <f>VLOOKUP(A:A,[1]TDSheet!$A:$AD,30,0)</f>
        <v>164.4</v>
      </c>
      <c r="AE68" s="13">
        <f>VLOOKUP(A:A,[1]TDSheet!$A:$AE,31,0)</f>
        <v>180.8</v>
      </c>
      <c r="AF68" s="13">
        <f>VLOOKUP(A:A,[1]TDSheet!$A:$AF,32,0)</f>
        <v>98.25</v>
      </c>
      <c r="AG68" s="13">
        <f>VLOOKUP(A:A,[4]TDSheet!$A:$D,4,0)</f>
        <v>82</v>
      </c>
      <c r="AH68" s="13">
        <f>VLOOKUP(A:A,[1]TDSheet!$A:$AH,34,0)</f>
        <v>0</v>
      </c>
      <c r="AI68" s="13">
        <f t="shared" si="17"/>
        <v>80</v>
      </c>
      <c r="AJ68" s="13">
        <f t="shared" si="18"/>
        <v>120</v>
      </c>
      <c r="AK68" s="13">
        <f t="shared" si="19"/>
        <v>80</v>
      </c>
      <c r="AL68" s="13">
        <f t="shared" si="20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195.584</v>
      </c>
      <c r="D69" s="8">
        <v>225.46</v>
      </c>
      <c r="E69" s="8">
        <v>303.53100000000001</v>
      </c>
      <c r="F69" s="8">
        <v>114.82899999999999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302.05399999999997</v>
      </c>
      <c r="K69" s="13">
        <f t="shared" si="13"/>
        <v>1.4770000000000323</v>
      </c>
      <c r="L69" s="13">
        <f>VLOOKUP(A:A,[1]TDSheet!$A:$N,14,0)</f>
        <v>70</v>
      </c>
      <c r="M69" s="13">
        <f>VLOOKUP(A:A,[1]TDSheet!$A:$W,23,0)</f>
        <v>100</v>
      </c>
      <c r="N69" s="13">
        <f>VLOOKUP(A:A,[3]TDSheet!$A:$C,3,0)</f>
        <v>104</v>
      </c>
      <c r="O69" s="13"/>
      <c r="P69" s="13"/>
      <c r="Q69" s="13"/>
      <c r="R69" s="13"/>
      <c r="S69" s="13"/>
      <c r="T69" s="14"/>
      <c r="U69" s="14">
        <v>80</v>
      </c>
      <c r="V69" s="13">
        <f t="shared" si="14"/>
        <v>41.236200000000004</v>
      </c>
      <c r="W69" s="14">
        <v>50</v>
      </c>
      <c r="X69" s="15">
        <f t="shared" si="15"/>
        <v>10.059826075147564</v>
      </c>
      <c r="Y69" s="13">
        <f t="shared" si="16"/>
        <v>2.7846649303282063</v>
      </c>
      <c r="Z69" s="13"/>
      <c r="AA69" s="13"/>
      <c r="AB69" s="13">
        <f>VLOOKUP(A:A,[5]TDSheet!$A:$D,4,0)</f>
        <v>97.35</v>
      </c>
      <c r="AC69" s="13">
        <f>VLOOKUP(A:A,[1]TDSheet!$A:$AC,29,0)</f>
        <v>0</v>
      </c>
      <c r="AD69" s="13">
        <f>VLOOKUP(A:A,[1]TDSheet!$A:$AD,30,0)</f>
        <v>39.6128</v>
      </c>
      <c r="AE69" s="13">
        <f>VLOOKUP(A:A,[1]TDSheet!$A:$AE,31,0)</f>
        <v>60.189200000000007</v>
      </c>
      <c r="AF69" s="13">
        <f>VLOOKUP(A:A,[1]TDSheet!$A:$AF,32,0)</f>
        <v>37.630249999999997</v>
      </c>
      <c r="AG69" s="13">
        <f>VLOOKUP(A:A,[4]TDSheet!$A:$D,4,0)</f>
        <v>29.97</v>
      </c>
      <c r="AH69" s="13" t="e">
        <f>VLOOKUP(A:A,[1]TDSheet!$A:$AH,34,0)</f>
        <v>#N/A</v>
      </c>
      <c r="AI69" s="13">
        <f t="shared" si="17"/>
        <v>0</v>
      </c>
      <c r="AJ69" s="13">
        <f t="shared" si="18"/>
        <v>80</v>
      </c>
      <c r="AK69" s="13">
        <f t="shared" si="19"/>
        <v>50</v>
      </c>
      <c r="AL69" s="13">
        <f t="shared" si="20"/>
        <v>104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797.81500000000005</v>
      </c>
      <c r="D70" s="8">
        <v>1929.4010000000001</v>
      </c>
      <c r="E70" s="8">
        <v>959.25</v>
      </c>
      <c r="F70" s="8">
        <v>1366.5119999999999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1289.556</v>
      </c>
      <c r="K70" s="13">
        <f t="shared" si="13"/>
        <v>-330.30600000000004</v>
      </c>
      <c r="L70" s="13">
        <f>VLOOKUP(A:A,[1]TDSheet!$A:$N,14,0)</f>
        <v>350</v>
      </c>
      <c r="M70" s="13">
        <f>VLOOKUP(A:A,[1]TDSheet!$A:$W,23,0)</f>
        <v>0</v>
      </c>
      <c r="N70" s="13">
        <f>VLOOKUP(A:A,[3]TDSheet!$A:$C,3,0)</f>
        <v>220</v>
      </c>
      <c r="O70" s="13"/>
      <c r="P70" s="13"/>
      <c r="Q70" s="13"/>
      <c r="R70" s="13"/>
      <c r="S70" s="13"/>
      <c r="T70" s="14"/>
      <c r="U70" s="14">
        <v>100</v>
      </c>
      <c r="V70" s="13">
        <f t="shared" si="14"/>
        <v>152.2124</v>
      </c>
      <c r="W70" s="14">
        <v>100</v>
      </c>
      <c r="X70" s="15">
        <f t="shared" si="15"/>
        <v>12.591037261090422</v>
      </c>
      <c r="Y70" s="13">
        <f t="shared" si="16"/>
        <v>8.9776654201628769</v>
      </c>
      <c r="Z70" s="13"/>
      <c r="AA70" s="13"/>
      <c r="AB70" s="13">
        <f>VLOOKUP(A:A,[5]TDSheet!$A:$D,4,0)</f>
        <v>198.18799999999999</v>
      </c>
      <c r="AC70" s="13">
        <f>VLOOKUP(A:A,[1]TDSheet!$A:$AC,29,0)</f>
        <v>0</v>
      </c>
      <c r="AD70" s="13">
        <f>VLOOKUP(A:A,[1]TDSheet!$A:$AD,30,0)</f>
        <v>198.50200000000001</v>
      </c>
      <c r="AE70" s="13">
        <f>VLOOKUP(A:A,[1]TDSheet!$A:$AE,31,0)</f>
        <v>405.75779999999997</v>
      </c>
      <c r="AF70" s="13">
        <f>VLOOKUP(A:A,[1]TDSheet!$A:$AF,32,0)</f>
        <v>227.89500000000001</v>
      </c>
      <c r="AG70" s="13">
        <f>VLOOKUP(A:A,[4]TDSheet!$A:$D,4,0)</f>
        <v>308.041</v>
      </c>
      <c r="AH70" s="13" t="str">
        <f>VLOOKUP(A:A,[1]TDSheet!$A:$AH,34,0)</f>
        <v>декак</v>
      </c>
      <c r="AI70" s="13">
        <f t="shared" si="17"/>
        <v>0</v>
      </c>
      <c r="AJ70" s="13">
        <f t="shared" si="18"/>
        <v>100</v>
      </c>
      <c r="AK70" s="13">
        <f t="shared" si="19"/>
        <v>100</v>
      </c>
      <c r="AL70" s="13">
        <f t="shared" si="20"/>
        <v>220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154.148</v>
      </c>
      <c r="D71" s="8">
        <v>111.512</v>
      </c>
      <c r="E71" s="8">
        <v>171.75899999999999</v>
      </c>
      <c r="F71" s="8">
        <v>89.369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173.114</v>
      </c>
      <c r="K71" s="13">
        <f t="shared" si="13"/>
        <v>-1.3550000000000182</v>
      </c>
      <c r="L71" s="13">
        <f>VLOOKUP(A:A,[1]TDSheet!$A:$N,14,0)</f>
        <v>0</v>
      </c>
      <c r="M71" s="13">
        <f>VLOOKUP(A:A,[1]TDSheet!$A:$W,23,0)</f>
        <v>30</v>
      </c>
      <c r="N71" s="13">
        <f>VLOOKUP(A:A,[3]TDSheet!$A:$C,3,0)</f>
        <v>42</v>
      </c>
      <c r="O71" s="13"/>
      <c r="P71" s="13"/>
      <c r="Q71" s="13"/>
      <c r="R71" s="13"/>
      <c r="S71" s="13"/>
      <c r="T71" s="14">
        <v>30</v>
      </c>
      <c r="U71" s="14">
        <v>50</v>
      </c>
      <c r="V71" s="13">
        <f t="shared" si="14"/>
        <v>20.092799999999997</v>
      </c>
      <c r="W71" s="14">
        <v>20</v>
      </c>
      <c r="X71" s="15">
        <f t="shared" si="15"/>
        <v>10.917791447682754</v>
      </c>
      <c r="Y71" s="13">
        <f t="shared" si="16"/>
        <v>4.4478121516165006</v>
      </c>
      <c r="Z71" s="13"/>
      <c r="AA71" s="13"/>
      <c r="AB71" s="13">
        <f>VLOOKUP(A:A,[5]TDSheet!$A:$D,4,0)</f>
        <v>71.295000000000002</v>
      </c>
      <c r="AC71" s="13">
        <f>VLOOKUP(A:A,[1]TDSheet!$A:$AC,29,0)</f>
        <v>0</v>
      </c>
      <c r="AD71" s="13">
        <f>VLOOKUP(A:A,[1]TDSheet!$A:$AD,30,0)</f>
        <v>22.986799999999999</v>
      </c>
      <c r="AE71" s="13">
        <f>VLOOKUP(A:A,[1]TDSheet!$A:$AE,31,0)</f>
        <v>30.972000000000001</v>
      </c>
      <c r="AF71" s="13">
        <f>VLOOKUP(A:A,[1]TDSheet!$A:$AF,32,0)</f>
        <v>17.91825</v>
      </c>
      <c r="AG71" s="13">
        <f>VLOOKUP(A:A,[4]TDSheet!$A:$D,4,0)</f>
        <v>26.995999999999999</v>
      </c>
      <c r="AH71" s="13">
        <f>VLOOKUP(A:A,[1]TDSheet!$A:$AH,34,0)</f>
        <v>0</v>
      </c>
      <c r="AI71" s="13">
        <f t="shared" si="17"/>
        <v>30</v>
      </c>
      <c r="AJ71" s="13">
        <f t="shared" si="18"/>
        <v>50</v>
      </c>
      <c r="AK71" s="13">
        <f t="shared" si="19"/>
        <v>20</v>
      </c>
      <c r="AL71" s="13">
        <f t="shared" si="20"/>
        <v>42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4.407</v>
      </c>
      <c r="D72" s="8">
        <v>60.872999999999998</v>
      </c>
      <c r="E72" s="8">
        <v>37.616999999999997</v>
      </c>
      <c r="F72" s="8">
        <v>27.663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37.466999999999999</v>
      </c>
      <c r="K72" s="13">
        <f t="shared" ref="K72:K116" si="21">E72-J72</f>
        <v>0.14999999999999858</v>
      </c>
      <c r="L72" s="13">
        <f>VLOOKUP(A:A,[1]TDSheet!$A:$N,14,0)</f>
        <v>0</v>
      </c>
      <c r="M72" s="13">
        <f>VLOOKUP(A:A,[1]TDSheet!$A:$W,23,0)</f>
        <v>0</v>
      </c>
      <c r="N72" s="13">
        <f>VLOOKUP(A:A,[3]TDSheet!$A:$C,3,0)</f>
        <v>0</v>
      </c>
      <c r="O72" s="13"/>
      <c r="P72" s="13"/>
      <c r="Q72" s="13"/>
      <c r="R72" s="13"/>
      <c r="S72" s="13"/>
      <c r="T72" s="14"/>
      <c r="U72" s="14"/>
      <c r="V72" s="13">
        <f t="shared" ref="V72:V116" si="22">(E72-AB72-AC72)/5</f>
        <v>0.58999999999999919</v>
      </c>
      <c r="W72" s="14"/>
      <c r="X72" s="15">
        <f t="shared" ref="X72:X116" si="23">(F72+L72+M72+T72+U72+W72)/V72</f>
        <v>46.886440677966164</v>
      </c>
      <c r="Y72" s="13">
        <f t="shared" ref="Y72:Y116" si="24">F72/V72</f>
        <v>46.886440677966164</v>
      </c>
      <c r="Z72" s="13"/>
      <c r="AA72" s="13"/>
      <c r="AB72" s="13">
        <f>VLOOKUP(A:A,[5]TDSheet!$A:$D,4,0)</f>
        <v>34.667000000000002</v>
      </c>
      <c r="AC72" s="13">
        <f>VLOOKUP(A:A,[1]TDSheet!$A:$AC,29,0)</f>
        <v>0</v>
      </c>
      <c r="AD72" s="13">
        <f>VLOOKUP(A:A,[1]TDSheet!$A:$AD,30,0)</f>
        <v>2.5043999999999995</v>
      </c>
      <c r="AE72" s="13">
        <f>VLOOKUP(A:A,[1]TDSheet!$A:$AE,31,0)</f>
        <v>1.3096000000000001</v>
      </c>
      <c r="AF72" s="13">
        <f>VLOOKUP(A:A,[1]TDSheet!$A:$AF,32,0)</f>
        <v>2.7450000000000001</v>
      </c>
      <c r="AG72" s="13">
        <f>VLOOKUP(A:A,[4]TDSheet!$A:$D,4,0)</f>
        <v>1.466</v>
      </c>
      <c r="AH72" s="19" t="str">
        <f>VLOOKUP(A:A,[1]TDSheet!$A:$AH,34,0)</f>
        <v>увел</v>
      </c>
      <c r="AI72" s="13">
        <f t="shared" ref="AI72:AI116" si="25">T72*H72</f>
        <v>0</v>
      </c>
      <c r="AJ72" s="13">
        <f t="shared" ref="AJ72:AJ116" si="26">U72*H72</f>
        <v>0</v>
      </c>
      <c r="AK72" s="13">
        <f t="shared" ref="AK72:AK116" si="27">W72*H72</f>
        <v>0</v>
      </c>
      <c r="AL72" s="13">
        <f t="shared" ref="AL72:AL116" si="28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1048.857</v>
      </c>
      <c r="D73" s="8">
        <v>1921.5740000000001</v>
      </c>
      <c r="E73" s="17">
        <v>2678</v>
      </c>
      <c r="F73" s="17">
        <v>617</v>
      </c>
      <c r="G73" s="1">
        <f>VLOOKUP(A:A,[1]TDSheet!$A:$G,7,0)</f>
        <v>0</v>
      </c>
      <c r="H73" s="20">
        <f>VLOOKUP(A:A,[1]TDSheet!$A:$H,8,0)</f>
        <v>1</v>
      </c>
      <c r="I73" s="1">
        <f>VLOOKUP(A:A,[1]TDSheet!$A:$I,9,0)</f>
        <v>40</v>
      </c>
      <c r="J73" s="13">
        <f>VLOOKUP(A:A,[2]TDSheet!$A:$F,6,0)</f>
        <v>2610.578</v>
      </c>
      <c r="K73" s="13">
        <f t="shared" si="21"/>
        <v>67.422000000000025</v>
      </c>
      <c r="L73" s="13">
        <f>VLOOKUP(A:A,[1]TDSheet!$A:$N,14,0)</f>
        <v>450</v>
      </c>
      <c r="M73" s="13">
        <f>VLOOKUP(A:A,[1]TDSheet!$A:$W,23,0)</f>
        <v>350</v>
      </c>
      <c r="N73" s="13">
        <f>VLOOKUP(A:A,[3]TDSheet!$A:$C,3,0)</f>
        <v>947.5</v>
      </c>
      <c r="O73" s="13"/>
      <c r="P73" s="13"/>
      <c r="Q73" s="13"/>
      <c r="R73" s="13"/>
      <c r="S73" s="13"/>
      <c r="T73" s="14">
        <v>300</v>
      </c>
      <c r="U73" s="14">
        <v>800</v>
      </c>
      <c r="V73" s="13">
        <f t="shared" si="22"/>
        <v>290.0052</v>
      </c>
      <c r="W73" s="14">
        <v>400</v>
      </c>
      <c r="X73" s="15">
        <f t="shared" si="23"/>
        <v>10.058440331414747</v>
      </c>
      <c r="Y73" s="13">
        <f t="shared" si="24"/>
        <v>2.1275480577589643</v>
      </c>
      <c r="Z73" s="13"/>
      <c r="AA73" s="13"/>
      <c r="AB73" s="13">
        <f>VLOOKUP(A:A,[5]TDSheet!$A:$D,4,0)</f>
        <v>1227.9739999999999</v>
      </c>
      <c r="AC73" s="13">
        <f>VLOOKUP(A:A,[1]TDSheet!$A:$AC,29,0)</f>
        <v>0</v>
      </c>
      <c r="AD73" s="13">
        <f>VLOOKUP(A:A,[1]TDSheet!$A:$AD,30,0)</f>
        <v>380.77320000000009</v>
      </c>
      <c r="AE73" s="13">
        <f>VLOOKUP(A:A,[1]TDSheet!$A:$AE,31,0)</f>
        <v>403.07759999999996</v>
      </c>
      <c r="AF73" s="13">
        <f>VLOOKUP(A:A,[1]TDSheet!$A:$AF,32,0)</f>
        <v>255.25</v>
      </c>
      <c r="AG73" s="13">
        <f>VLOOKUP(A:A,[4]TDSheet!$A:$D,4,0)</f>
        <v>483.67200000000003</v>
      </c>
      <c r="AH73" s="13" t="e">
        <f>VLOOKUP(A:A,[1]TDSheet!$A:$AH,34,0)</f>
        <v>#N/A</v>
      </c>
      <c r="AI73" s="13">
        <f t="shared" si="25"/>
        <v>300</v>
      </c>
      <c r="AJ73" s="13">
        <f t="shared" si="26"/>
        <v>800</v>
      </c>
      <c r="AK73" s="13">
        <f t="shared" si="27"/>
        <v>400</v>
      </c>
      <c r="AL73" s="13">
        <f t="shared" si="28"/>
        <v>947.5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1627</v>
      </c>
      <c r="D74" s="8">
        <v>9227</v>
      </c>
      <c r="E74" s="8">
        <v>7446</v>
      </c>
      <c r="F74" s="8">
        <v>3331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7466</v>
      </c>
      <c r="K74" s="13">
        <f t="shared" si="21"/>
        <v>-20</v>
      </c>
      <c r="L74" s="13">
        <f>VLOOKUP(A:A,[1]TDSheet!$A:$N,14,0)</f>
        <v>1400</v>
      </c>
      <c r="M74" s="13">
        <f>VLOOKUP(A:A,[1]TDSheet!$A:$W,23,0)</f>
        <v>0</v>
      </c>
      <c r="N74" s="13">
        <f>VLOOKUP(A:A,[3]TDSheet!$A:$C,3,0)</f>
        <v>762.5</v>
      </c>
      <c r="O74" s="13"/>
      <c r="P74" s="13"/>
      <c r="Q74" s="13"/>
      <c r="R74" s="13"/>
      <c r="S74" s="13"/>
      <c r="T74" s="14"/>
      <c r="U74" s="14">
        <v>800</v>
      </c>
      <c r="V74" s="13">
        <f t="shared" si="22"/>
        <v>607.20000000000005</v>
      </c>
      <c r="W74" s="14">
        <v>600</v>
      </c>
      <c r="X74" s="15">
        <f t="shared" si="23"/>
        <v>10.097167325428194</v>
      </c>
      <c r="Y74" s="13">
        <f t="shared" si="24"/>
        <v>5.4858366271409746</v>
      </c>
      <c r="Z74" s="13"/>
      <c r="AA74" s="13"/>
      <c r="AB74" s="13">
        <f>VLOOKUP(A:A,[5]TDSheet!$A:$D,4,0)</f>
        <v>810</v>
      </c>
      <c r="AC74" s="13">
        <f>VLOOKUP(A:A,[1]TDSheet!$A:$AC,29,0)</f>
        <v>3600</v>
      </c>
      <c r="AD74" s="13">
        <f>VLOOKUP(A:A,[1]TDSheet!$A:$AD,30,0)</f>
        <v>664.8</v>
      </c>
      <c r="AE74" s="13">
        <f>VLOOKUP(A:A,[1]TDSheet!$A:$AE,31,0)</f>
        <v>874.8</v>
      </c>
      <c r="AF74" s="13">
        <f>VLOOKUP(A:A,[1]TDSheet!$A:$AF,32,0)</f>
        <v>796.5</v>
      </c>
      <c r="AG74" s="13">
        <f>VLOOKUP(A:A,[4]TDSheet!$A:$D,4,0)</f>
        <v>770</v>
      </c>
      <c r="AH74" s="13">
        <f>VLOOKUP(A:A,[1]TDSheet!$A:$AH,34,0)</f>
        <v>0</v>
      </c>
      <c r="AI74" s="13">
        <f t="shared" si="25"/>
        <v>0</v>
      </c>
      <c r="AJ74" s="13">
        <f t="shared" si="26"/>
        <v>360</v>
      </c>
      <c r="AK74" s="13">
        <f t="shared" si="27"/>
        <v>270</v>
      </c>
      <c r="AL74" s="13">
        <f t="shared" si="28"/>
        <v>343.125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1697</v>
      </c>
      <c r="D75" s="8">
        <v>5430</v>
      </c>
      <c r="E75" s="8">
        <v>4434</v>
      </c>
      <c r="F75" s="8">
        <v>2644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4455</v>
      </c>
      <c r="K75" s="13">
        <f t="shared" si="21"/>
        <v>-21</v>
      </c>
      <c r="L75" s="13">
        <f>VLOOKUP(A:A,[1]TDSheet!$A:$N,14,0)</f>
        <v>1200</v>
      </c>
      <c r="M75" s="13">
        <f>VLOOKUP(A:A,[1]TDSheet!$A:$W,23,0)</f>
        <v>700</v>
      </c>
      <c r="N75" s="13">
        <f>VLOOKUP(A:A,[3]TDSheet!$A:$C,3,0)</f>
        <v>560</v>
      </c>
      <c r="O75" s="13"/>
      <c r="P75" s="13"/>
      <c r="Q75" s="13"/>
      <c r="R75" s="13"/>
      <c r="S75" s="13"/>
      <c r="T75" s="14">
        <v>500</v>
      </c>
      <c r="U75" s="14">
        <v>800</v>
      </c>
      <c r="V75" s="13">
        <f t="shared" si="22"/>
        <v>660.8</v>
      </c>
      <c r="W75" s="14">
        <v>800</v>
      </c>
      <c r="X75" s="15">
        <f t="shared" si="23"/>
        <v>10.054479418886199</v>
      </c>
      <c r="Y75" s="13">
        <f t="shared" si="24"/>
        <v>4.0012106537530272</v>
      </c>
      <c r="Z75" s="13"/>
      <c r="AA75" s="13"/>
      <c r="AB75" s="13">
        <f>VLOOKUP(A:A,[5]TDSheet!$A:$D,4,0)</f>
        <v>560</v>
      </c>
      <c r="AC75" s="13">
        <f>VLOOKUP(A:A,[1]TDSheet!$A:$AC,29,0)</f>
        <v>570</v>
      </c>
      <c r="AD75" s="13">
        <f>VLOOKUP(A:A,[1]TDSheet!$A:$AD,30,0)</f>
        <v>676.6</v>
      </c>
      <c r="AE75" s="13">
        <f>VLOOKUP(A:A,[1]TDSheet!$A:$AE,31,0)</f>
        <v>981.4</v>
      </c>
      <c r="AF75" s="13">
        <f>VLOOKUP(A:A,[1]TDSheet!$A:$AF,32,0)</f>
        <v>733.5</v>
      </c>
      <c r="AG75" s="13">
        <f>VLOOKUP(A:A,[4]TDSheet!$A:$D,4,0)</f>
        <v>864</v>
      </c>
      <c r="AH75" s="13" t="str">
        <f>VLOOKUP(A:A,[1]TDSheet!$A:$AH,34,0)</f>
        <v>оконч</v>
      </c>
      <c r="AI75" s="13">
        <f t="shared" si="25"/>
        <v>225</v>
      </c>
      <c r="AJ75" s="13">
        <f t="shared" si="26"/>
        <v>360</v>
      </c>
      <c r="AK75" s="13">
        <f t="shared" si="27"/>
        <v>360</v>
      </c>
      <c r="AL75" s="13">
        <f t="shared" si="28"/>
        <v>252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403</v>
      </c>
      <c r="D76" s="8">
        <v>8340</v>
      </c>
      <c r="E76" s="8">
        <v>1410</v>
      </c>
      <c r="F76" s="8">
        <v>657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1406</v>
      </c>
      <c r="K76" s="13">
        <f t="shared" si="21"/>
        <v>4</v>
      </c>
      <c r="L76" s="13">
        <f>VLOOKUP(A:A,[1]TDSheet!$A:$N,14,0)</f>
        <v>550</v>
      </c>
      <c r="M76" s="13">
        <f>VLOOKUP(A:A,[1]TDSheet!$A:$W,23,0)</f>
        <v>400</v>
      </c>
      <c r="N76" s="13">
        <f>VLOOKUP(A:A,[3]TDSheet!$A:$C,3,0)</f>
        <v>113</v>
      </c>
      <c r="O76" s="13"/>
      <c r="P76" s="13"/>
      <c r="Q76" s="13"/>
      <c r="R76" s="13"/>
      <c r="S76" s="13"/>
      <c r="T76" s="14">
        <v>200</v>
      </c>
      <c r="U76" s="14">
        <v>400</v>
      </c>
      <c r="V76" s="13">
        <f t="shared" si="22"/>
        <v>255.6</v>
      </c>
      <c r="W76" s="14">
        <v>350</v>
      </c>
      <c r="X76" s="15">
        <f t="shared" si="23"/>
        <v>10.003912363067293</v>
      </c>
      <c r="Y76" s="13">
        <f t="shared" si="24"/>
        <v>2.5704225352112675</v>
      </c>
      <c r="Z76" s="13"/>
      <c r="AA76" s="13"/>
      <c r="AB76" s="13">
        <f>VLOOKUP(A:A,[5]TDSheet!$A:$D,4,0)</f>
        <v>132</v>
      </c>
      <c r="AC76" s="13">
        <f>VLOOKUP(A:A,[1]TDSheet!$A:$AC,29,0)</f>
        <v>0</v>
      </c>
      <c r="AD76" s="13">
        <f>VLOOKUP(A:A,[1]TDSheet!$A:$AD,30,0)</f>
        <v>235.8</v>
      </c>
      <c r="AE76" s="13">
        <f>VLOOKUP(A:A,[1]TDSheet!$A:$AE,31,0)</f>
        <v>371.4</v>
      </c>
      <c r="AF76" s="13">
        <f>VLOOKUP(A:A,[1]TDSheet!$A:$AF,32,0)</f>
        <v>259</v>
      </c>
      <c r="AG76" s="13">
        <f>VLOOKUP(A:A,[4]TDSheet!$A:$D,4,0)</f>
        <v>352</v>
      </c>
      <c r="AH76" s="13" t="str">
        <f>VLOOKUP(A:A,[1]TDSheet!$A:$AH,34,0)</f>
        <v>проддек</v>
      </c>
      <c r="AI76" s="13">
        <f t="shared" si="25"/>
        <v>90</v>
      </c>
      <c r="AJ76" s="13">
        <f t="shared" si="26"/>
        <v>180</v>
      </c>
      <c r="AK76" s="13">
        <f t="shared" si="27"/>
        <v>157.5</v>
      </c>
      <c r="AL76" s="13">
        <f t="shared" si="28"/>
        <v>50.85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195</v>
      </c>
      <c r="D77" s="8">
        <v>288</v>
      </c>
      <c r="E77" s="8">
        <v>451</v>
      </c>
      <c r="F77" s="8">
        <v>24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583</v>
      </c>
      <c r="K77" s="13">
        <f t="shared" si="21"/>
        <v>-132</v>
      </c>
      <c r="L77" s="13">
        <f>VLOOKUP(A:A,[1]TDSheet!$A:$N,14,0)</f>
        <v>40</v>
      </c>
      <c r="M77" s="13">
        <f>VLOOKUP(A:A,[1]TDSheet!$A:$W,23,0)</f>
        <v>230</v>
      </c>
      <c r="N77" s="13">
        <f>VLOOKUP(A:A,[3]TDSheet!$A:$C,3,0)</f>
        <v>195</v>
      </c>
      <c r="O77" s="13"/>
      <c r="P77" s="13"/>
      <c r="Q77" s="13"/>
      <c r="R77" s="13"/>
      <c r="S77" s="13"/>
      <c r="T77" s="14">
        <v>30</v>
      </c>
      <c r="U77" s="14">
        <v>70</v>
      </c>
      <c r="V77" s="13">
        <f t="shared" si="22"/>
        <v>45.8</v>
      </c>
      <c r="W77" s="14">
        <v>60</v>
      </c>
      <c r="X77" s="15">
        <f t="shared" si="23"/>
        <v>9.9126637554585155</v>
      </c>
      <c r="Y77" s="13">
        <f t="shared" si="24"/>
        <v>0.5240174672489083</v>
      </c>
      <c r="Z77" s="13"/>
      <c r="AA77" s="13"/>
      <c r="AB77" s="13">
        <f>VLOOKUP(A:A,[5]TDSheet!$A:$D,4,0)</f>
        <v>222</v>
      </c>
      <c r="AC77" s="13">
        <f>VLOOKUP(A:A,[1]TDSheet!$A:$AC,29,0)</f>
        <v>0</v>
      </c>
      <c r="AD77" s="13">
        <f>VLOOKUP(A:A,[1]TDSheet!$A:$AD,30,0)</f>
        <v>59.6</v>
      </c>
      <c r="AE77" s="13">
        <f>VLOOKUP(A:A,[1]TDSheet!$A:$AE,31,0)</f>
        <v>49.6</v>
      </c>
      <c r="AF77" s="13">
        <f>VLOOKUP(A:A,[1]TDSheet!$A:$AF,32,0)</f>
        <v>31.25</v>
      </c>
      <c r="AG77" s="13">
        <f>VLOOKUP(A:A,[4]TDSheet!$A:$D,4,0)</f>
        <v>5</v>
      </c>
      <c r="AH77" s="13" t="e">
        <f>VLOOKUP(A:A,[1]TDSheet!$A:$AH,34,0)</f>
        <v>#N/A</v>
      </c>
      <c r="AI77" s="13">
        <f t="shared" si="25"/>
        <v>12</v>
      </c>
      <c r="AJ77" s="13">
        <f t="shared" si="26"/>
        <v>28</v>
      </c>
      <c r="AK77" s="13">
        <f t="shared" si="27"/>
        <v>24</v>
      </c>
      <c r="AL77" s="13">
        <f t="shared" si="28"/>
        <v>78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189</v>
      </c>
      <c r="D78" s="8">
        <v>254</v>
      </c>
      <c r="E78" s="8">
        <v>454</v>
      </c>
      <c r="F78" s="8">
        <v>-34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497</v>
      </c>
      <c r="K78" s="13">
        <f t="shared" si="21"/>
        <v>-43</v>
      </c>
      <c r="L78" s="13">
        <f>VLOOKUP(A:A,[1]TDSheet!$A:$N,14,0)</f>
        <v>30</v>
      </c>
      <c r="M78" s="13">
        <f>VLOOKUP(A:A,[1]TDSheet!$A:$W,23,0)</f>
        <v>300</v>
      </c>
      <c r="N78" s="13">
        <f>VLOOKUP(A:A,[3]TDSheet!$A:$C,3,0)</f>
        <v>157.5</v>
      </c>
      <c r="O78" s="13"/>
      <c r="P78" s="13"/>
      <c r="Q78" s="13"/>
      <c r="R78" s="13"/>
      <c r="S78" s="13"/>
      <c r="T78" s="14">
        <v>60</v>
      </c>
      <c r="U78" s="14">
        <v>120</v>
      </c>
      <c r="V78" s="13">
        <f t="shared" si="22"/>
        <v>56</v>
      </c>
      <c r="W78" s="14">
        <v>80</v>
      </c>
      <c r="X78" s="15">
        <f t="shared" si="23"/>
        <v>9.9285714285714288</v>
      </c>
      <c r="Y78" s="13">
        <f t="shared" si="24"/>
        <v>-0.6071428571428571</v>
      </c>
      <c r="Z78" s="13"/>
      <c r="AA78" s="13"/>
      <c r="AB78" s="13">
        <f>VLOOKUP(A:A,[5]TDSheet!$A:$D,4,0)</f>
        <v>174</v>
      </c>
      <c r="AC78" s="13">
        <f>VLOOKUP(A:A,[1]TDSheet!$A:$AC,29,0)</f>
        <v>0</v>
      </c>
      <c r="AD78" s="13">
        <f>VLOOKUP(A:A,[1]TDSheet!$A:$AD,30,0)</f>
        <v>68.8</v>
      </c>
      <c r="AE78" s="13">
        <f>VLOOKUP(A:A,[1]TDSheet!$A:$AE,31,0)</f>
        <v>46.4</v>
      </c>
      <c r="AF78" s="13">
        <f>VLOOKUP(A:A,[1]TDSheet!$A:$AF,32,0)</f>
        <v>29.5</v>
      </c>
      <c r="AG78" s="13">
        <f>VLOOKUP(A:A,[4]TDSheet!$A:$D,4,0)</f>
        <v>16</v>
      </c>
      <c r="AH78" s="13" t="e">
        <f>VLOOKUP(A:A,[1]TDSheet!$A:$AH,34,0)</f>
        <v>#N/A</v>
      </c>
      <c r="AI78" s="13">
        <f t="shared" si="25"/>
        <v>24</v>
      </c>
      <c r="AJ78" s="13">
        <f t="shared" si="26"/>
        <v>48</v>
      </c>
      <c r="AK78" s="13">
        <f t="shared" si="27"/>
        <v>32</v>
      </c>
      <c r="AL78" s="13">
        <f t="shared" si="28"/>
        <v>63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809.55899999999997</v>
      </c>
      <c r="D79" s="8">
        <v>1685.528</v>
      </c>
      <c r="E79" s="8">
        <v>1381.164</v>
      </c>
      <c r="F79" s="8">
        <v>1108.52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1361.1130000000001</v>
      </c>
      <c r="K79" s="13">
        <f t="shared" si="21"/>
        <v>20.050999999999931</v>
      </c>
      <c r="L79" s="13">
        <f>VLOOKUP(A:A,[1]TDSheet!$A:$N,14,0)</f>
        <v>350</v>
      </c>
      <c r="M79" s="13">
        <f>VLOOKUP(A:A,[1]TDSheet!$A:$W,23,0)</f>
        <v>200</v>
      </c>
      <c r="N79" s="13">
        <f>VLOOKUP(A:A,[3]TDSheet!$A:$C,3,0)</f>
        <v>210</v>
      </c>
      <c r="O79" s="13"/>
      <c r="P79" s="13"/>
      <c r="Q79" s="13"/>
      <c r="R79" s="13"/>
      <c r="S79" s="13"/>
      <c r="T79" s="14"/>
      <c r="U79" s="14"/>
      <c r="V79" s="13">
        <f t="shared" si="22"/>
        <v>175.12479999999999</v>
      </c>
      <c r="W79" s="14">
        <v>100</v>
      </c>
      <c r="X79" s="15">
        <f t="shared" si="23"/>
        <v>10.041524672690562</v>
      </c>
      <c r="Y79" s="13">
        <f t="shared" si="24"/>
        <v>6.3298858870930905</v>
      </c>
      <c r="Z79" s="13"/>
      <c r="AA79" s="13"/>
      <c r="AB79" s="13">
        <f>VLOOKUP(A:A,[5]TDSheet!$A:$D,4,0)</f>
        <v>505.54</v>
      </c>
      <c r="AC79" s="13">
        <f>VLOOKUP(A:A,[1]TDSheet!$A:$AC,29,0)</f>
        <v>0</v>
      </c>
      <c r="AD79" s="13">
        <f>VLOOKUP(A:A,[1]TDSheet!$A:$AD,30,0)</f>
        <v>190.34459999999999</v>
      </c>
      <c r="AE79" s="13">
        <f>VLOOKUP(A:A,[1]TDSheet!$A:$AE,31,0)</f>
        <v>329.14319999999998</v>
      </c>
      <c r="AF79" s="13">
        <f>VLOOKUP(A:A,[1]TDSheet!$A:$AF,32,0)</f>
        <v>226.20325</v>
      </c>
      <c r="AG79" s="13">
        <f>VLOOKUP(A:A,[4]TDSheet!$A:$D,4,0)</f>
        <v>167.31200000000001</v>
      </c>
      <c r="AH79" s="13" t="str">
        <f>VLOOKUP(A:A,[1]TDSheet!$A:$AH,34,0)</f>
        <v>оконч</v>
      </c>
      <c r="AI79" s="13">
        <f t="shared" si="25"/>
        <v>0</v>
      </c>
      <c r="AJ79" s="13">
        <f t="shared" si="26"/>
        <v>0</v>
      </c>
      <c r="AK79" s="13">
        <f t="shared" si="27"/>
        <v>100</v>
      </c>
      <c r="AL79" s="13">
        <f t="shared" si="28"/>
        <v>210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11.574</v>
      </c>
      <c r="D80" s="8">
        <v>5.9119999999999999</v>
      </c>
      <c r="E80" s="8">
        <v>4.9459999999999997</v>
      </c>
      <c r="F80" s="8">
        <v>7.6180000000000003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10.052</v>
      </c>
      <c r="K80" s="13">
        <f t="shared" si="21"/>
        <v>-5.1059999999999999</v>
      </c>
      <c r="L80" s="13">
        <f>VLOOKUP(A:A,[1]TDSheet!$A:$N,14,0)</f>
        <v>0</v>
      </c>
      <c r="M80" s="13">
        <f>VLOOKUP(A:A,[1]TDSheet!$A:$W,23,0)</f>
        <v>0</v>
      </c>
      <c r="N80" s="13">
        <f>VLOOKUP(A:A,[3]TDSheet!$A:$C,3,0)</f>
        <v>0</v>
      </c>
      <c r="O80" s="13"/>
      <c r="P80" s="13"/>
      <c r="Q80" s="13"/>
      <c r="R80" s="13"/>
      <c r="S80" s="13"/>
      <c r="T80" s="14"/>
      <c r="U80" s="14"/>
      <c r="V80" s="13">
        <f t="shared" si="22"/>
        <v>0.98919999999999997</v>
      </c>
      <c r="W80" s="14"/>
      <c r="X80" s="15">
        <f t="shared" si="23"/>
        <v>7.7011726647796204</v>
      </c>
      <c r="Y80" s="13">
        <f t="shared" si="24"/>
        <v>7.7011726647796204</v>
      </c>
      <c r="Z80" s="13"/>
      <c r="AA80" s="13"/>
      <c r="AB80" s="13">
        <v>0</v>
      </c>
      <c r="AC80" s="13">
        <f>VLOOKUP(A:A,[1]TDSheet!$A:$AC,29,0)</f>
        <v>0</v>
      </c>
      <c r="AD80" s="13">
        <f>VLOOKUP(A:A,[1]TDSheet!$A:$AD,30,0)</f>
        <v>2.7971999999999992</v>
      </c>
      <c r="AE80" s="13">
        <f>VLOOKUP(A:A,[1]TDSheet!$A:$AE,31,0)</f>
        <v>2.1294</v>
      </c>
      <c r="AF80" s="13">
        <f>VLOOKUP(A:A,[1]TDSheet!$A:$AF,32,0)</f>
        <v>1.7302500000000001</v>
      </c>
      <c r="AG80" s="13">
        <f>VLOOKUP(A:A,[4]TDSheet!$A:$D,4,0)</f>
        <v>2.016</v>
      </c>
      <c r="AH80" s="13" t="str">
        <f>VLOOKUP(A:A,[1]TDSheet!$A:$AH,34,0)</f>
        <v>увел</v>
      </c>
      <c r="AI80" s="13">
        <f t="shared" si="25"/>
        <v>0</v>
      </c>
      <c r="AJ80" s="13">
        <f t="shared" si="26"/>
        <v>0</v>
      </c>
      <c r="AK80" s="13">
        <f t="shared" si="27"/>
        <v>0</v>
      </c>
      <c r="AL80" s="13">
        <f t="shared" si="28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383</v>
      </c>
      <c r="D81" s="8">
        <v>538</v>
      </c>
      <c r="E81" s="8">
        <v>331</v>
      </c>
      <c r="F81" s="8">
        <v>563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359</v>
      </c>
      <c r="K81" s="13">
        <f t="shared" si="21"/>
        <v>-28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4"/>
      <c r="U81" s="14"/>
      <c r="V81" s="13">
        <f t="shared" si="22"/>
        <v>66.2</v>
      </c>
      <c r="W81" s="14">
        <v>500</v>
      </c>
      <c r="X81" s="15">
        <f t="shared" si="23"/>
        <v>16.05740181268882</v>
      </c>
      <c r="Y81" s="13">
        <f t="shared" si="24"/>
        <v>8.5045317220543808</v>
      </c>
      <c r="Z81" s="13"/>
      <c r="AA81" s="13"/>
      <c r="AB81" s="13">
        <v>0</v>
      </c>
      <c r="AC81" s="13">
        <f>VLOOKUP(A:A,[1]TDSheet!$A:$AC,29,0)</f>
        <v>0</v>
      </c>
      <c r="AD81" s="13">
        <f>VLOOKUP(A:A,[1]TDSheet!$A:$AD,30,0)</f>
        <v>58.8</v>
      </c>
      <c r="AE81" s="13">
        <f>VLOOKUP(A:A,[1]TDSheet!$A:$AE,31,0)</f>
        <v>64</v>
      </c>
      <c r="AF81" s="13">
        <f>VLOOKUP(A:A,[1]TDSheet!$A:$AF,32,0)</f>
        <v>45</v>
      </c>
      <c r="AG81" s="13">
        <f>VLOOKUP(A:A,[4]TDSheet!$A:$D,4,0)</f>
        <v>39</v>
      </c>
      <c r="AH81" s="13" t="e">
        <f>VLOOKUP(A:A,[1]TDSheet!$A:$AH,34,0)</f>
        <v>#N/A</v>
      </c>
      <c r="AI81" s="13">
        <f t="shared" si="25"/>
        <v>0</v>
      </c>
      <c r="AJ81" s="13">
        <f t="shared" si="26"/>
        <v>0</v>
      </c>
      <c r="AK81" s="13">
        <f t="shared" si="27"/>
        <v>50</v>
      </c>
      <c r="AL81" s="13">
        <f t="shared" si="28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3.28</v>
      </c>
      <c r="D82" s="8">
        <v>333.44200000000001</v>
      </c>
      <c r="E82" s="8">
        <v>184.732</v>
      </c>
      <c r="F82" s="8">
        <v>131.14099999999999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213.24100000000001</v>
      </c>
      <c r="K82" s="13">
        <f t="shared" si="21"/>
        <v>-28.509000000000015</v>
      </c>
      <c r="L82" s="13">
        <f>VLOOKUP(A:A,[1]TDSheet!$A:$N,14,0)</f>
        <v>60</v>
      </c>
      <c r="M82" s="13">
        <f>VLOOKUP(A:A,[1]TDSheet!$A:$W,23,0)</f>
        <v>0</v>
      </c>
      <c r="N82" s="13">
        <f>VLOOKUP(A:A,[3]TDSheet!$A:$C,3,0)</f>
        <v>104</v>
      </c>
      <c r="O82" s="13"/>
      <c r="P82" s="13"/>
      <c r="Q82" s="13"/>
      <c r="R82" s="13"/>
      <c r="S82" s="13"/>
      <c r="T82" s="14"/>
      <c r="U82" s="14"/>
      <c r="V82" s="13">
        <f t="shared" si="22"/>
        <v>19.609400000000001</v>
      </c>
      <c r="W82" s="14">
        <v>20</v>
      </c>
      <c r="X82" s="15">
        <f t="shared" si="23"/>
        <v>10.767336073515763</v>
      </c>
      <c r="Y82" s="13">
        <f t="shared" si="24"/>
        <v>6.6876599997960158</v>
      </c>
      <c r="Z82" s="13"/>
      <c r="AA82" s="13"/>
      <c r="AB82" s="13">
        <f>VLOOKUP(A:A,[5]TDSheet!$A:$D,4,0)</f>
        <v>86.685000000000002</v>
      </c>
      <c r="AC82" s="13">
        <f>VLOOKUP(A:A,[1]TDSheet!$A:$AC,29,0)</f>
        <v>0</v>
      </c>
      <c r="AD82" s="13">
        <f>VLOOKUP(A:A,[1]TDSheet!$A:$AD,30,0)</f>
        <v>15.088999999999999</v>
      </c>
      <c r="AE82" s="13">
        <f>VLOOKUP(A:A,[1]TDSheet!$A:$AE,31,0)</f>
        <v>29.625400000000003</v>
      </c>
      <c r="AF82" s="13">
        <f>VLOOKUP(A:A,[1]TDSheet!$A:$AF,32,0)</f>
        <v>28.352250000000002</v>
      </c>
      <c r="AG82" s="13">
        <f>VLOOKUP(A:A,[4]TDSheet!$A:$D,4,0)</f>
        <v>28.77</v>
      </c>
      <c r="AH82" s="13" t="e">
        <f>VLOOKUP(A:A,[1]TDSheet!$A:$AH,34,0)</f>
        <v>#N/A</v>
      </c>
      <c r="AI82" s="13">
        <f t="shared" si="25"/>
        <v>0</v>
      </c>
      <c r="AJ82" s="13">
        <f t="shared" si="26"/>
        <v>0</v>
      </c>
      <c r="AK82" s="13">
        <f t="shared" si="27"/>
        <v>20</v>
      </c>
      <c r="AL82" s="13">
        <f t="shared" si="28"/>
        <v>104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2208</v>
      </c>
      <c r="D83" s="8">
        <v>1319</v>
      </c>
      <c r="E83" s="8">
        <v>3093</v>
      </c>
      <c r="F83" s="8">
        <v>353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3122</v>
      </c>
      <c r="K83" s="13">
        <f t="shared" si="21"/>
        <v>-29</v>
      </c>
      <c r="L83" s="13">
        <f>VLOOKUP(A:A,[1]TDSheet!$A:$N,14,0)</f>
        <v>500</v>
      </c>
      <c r="M83" s="13">
        <f>VLOOKUP(A:A,[1]TDSheet!$A:$W,23,0)</f>
        <v>1000</v>
      </c>
      <c r="N83" s="13">
        <f>VLOOKUP(A:A,[3]TDSheet!$A:$C,3,0)</f>
        <v>450</v>
      </c>
      <c r="O83" s="13"/>
      <c r="P83" s="13"/>
      <c r="Q83" s="13"/>
      <c r="R83" s="13"/>
      <c r="S83" s="13"/>
      <c r="T83" s="14">
        <v>1000</v>
      </c>
      <c r="U83" s="14">
        <v>1500</v>
      </c>
      <c r="V83" s="13">
        <f t="shared" si="22"/>
        <v>492.6</v>
      </c>
      <c r="W83" s="14">
        <v>500</v>
      </c>
      <c r="X83" s="15">
        <f t="shared" si="23"/>
        <v>9.8518067397482731</v>
      </c>
      <c r="Y83" s="13">
        <f t="shared" si="24"/>
        <v>0.71660576532683717</v>
      </c>
      <c r="Z83" s="13"/>
      <c r="AA83" s="13"/>
      <c r="AB83" s="13">
        <f>VLOOKUP(A:A,[5]TDSheet!$A:$D,4,0)</f>
        <v>630</v>
      </c>
      <c r="AC83" s="13">
        <f>VLOOKUP(A:A,[1]TDSheet!$A:$AC,29,0)</f>
        <v>0</v>
      </c>
      <c r="AD83" s="13">
        <f>VLOOKUP(A:A,[1]TDSheet!$A:$AD,30,0)</f>
        <v>691.4</v>
      </c>
      <c r="AE83" s="13">
        <f>VLOOKUP(A:A,[1]TDSheet!$A:$AE,31,0)</f>
        <v>739.8</v>
      </c>
      <c r="AF83" s="13">
        <f>VLOOKUP(A:A,[1]TDSheet!$A:$AF,32,0)</f>
        <v>375.25</v>
      </c>
      <c r="AG83" s="13">
        <f>VLOOKUP(A:A,[4]TDSheet!$A:$D,4,0)</f>
        <v>745</v>
      </c>
      <c r="AH83" s="13" t="str">
        <f>VLOOKUP(A:A,[1]TDSheet!$A:$AH,34,0)</f>
        <v>???</v>
      </c>
      <c r="AI83" s="13">
        <f t="shared" si="25"/>
        <v>400</v>
      </c>
      <c r="AJ83" s="13">
        <f t="shared" si="26"/>
        <v>600</v>
      </c>
      <c r="AK83" s="13">
        <f t="shared" si="27"/>
        <v>200</v>
      </c>
      <c r="AL83" s="13">
        <f t="shared" si="28"/>
        <v>180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1191</v>
      </c>
      <c r="D84" s="8">
        <v>1565</v>
      </c>
      <c r="E84" s="8">
        <v>2285</v>
      </c>
      <c r="F84" s="8">
        <v>418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2315</v>
      </c>
      <c r="K84" s="13">
        <f t="shared" si="21"/>
        <v>-30</v>
      </c>
      <c r="L84" s="13">
        <f>VLOOKUP(A:A,[1]TDSheet!$A:$N,14,0)</f>
        <v>300</v>
      </c>
      <c r="M84" s="13">
        <f>VLOOKUP(A:A,[1]TDSheet!$A:$W,23,0)</f>
        <v>600</v>
      </c>
      <c r="N84" s="13">
        <f>VLOOKUP(A:A,[3]TDSheet!$A:$C,3,0)</f>
        <v>450</v>
      </c>
      <c r="O84" s="13"/>
      <c r="P84" s="13"/>
      <c r="Q84" s="13"/>
      <c r="R84" s="13"/>
      <c r="S84" s="13"/>
      <c r="T84" s="14">
        <v>800</v>
      </c>
      <c r="U84" s="14">
        <v>1000</v>
      </c>
      <c r="V84" s="13">
        <f t="shared" si="22"/>
        <v>346.6</v>
      </c>
      <c r="W84" s="14">
        <v>300</v>
      </c>
      <c r="X84" s="15">
        <f t="shared" si="23"/>
        <v>9.8615118291979229</v>
      </c>
      <c r="Y84" s="13">
        <f t="shared" si="24"/>
        <v>1.2060011540680899</v>
      </c>
      <c r="Z84" s="13"/>
      <c r="AA84" s="13"/>
      <c r="AB84" s="13">
        <f>VLOOKUP(A:A,[5]TDSheet!$A:$D,4,0)</f>
        <v>552</v>
      </c>
      <c r="AC84" s="13">
        <f>VLOOKUP(A:A,[1]TDSheet!$A:$AC,29,0)</f>
        <v>0</v>
      </c>
      <c r="AD84" s="13">
        <f>VLOOKUP(A:A,[1]TDSheet!$A:$AD,30,0)</f>
        <v>446.6</v>
      </c>
      <c r="AE84" s="13">
        <f>VLOOKUP(A:A,[1]TDSheet!$A:$AE,31,0)</f>
        <v>470.6</v>
      </c>
      <c r="AF84" s="13">
        <f>VLOOKUP(A:A,[1]TDSheet!$A:$AF,32,0)</f>
        <v>285</v>
      </c>
      <c r="AG84" s="13">
        <f>VLOOKUP(A:A,[4]TDSheet!$A:$D,4,0)</f>
        <v>446</v>
      </c>
      <c r="AH84" s="13" t="e">
        <f>VLOOKUP(A:A,[1]TDSheet!$A:$AH,34,0)</f>
        <v>#N/A</v>
      </c>
      <c r="AI84" s="13">
        <f t="shared" si="25"/>
        <v>320</v>
      </c>
      <c r="AJ84" s="13">
        <f t="shared" si="26"/>
        <v>400</v>
      </c>
      <c r="AK84" s="13">
        <f t="shared" si="27"/>
        <v>120</v>
      </c>
      <c r="AL84" s="13">
        <f t="shared" si="28"/>
        <v>180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307.11099999999999</v>
      </c>
      <c r="D85" s="8">
        <v>432.35700000000003</v>
      </c>
      <c r="E85" s="8">
        <v>427.28500000000003</v>
      </c>
      <c r="F85" s="8">
        <v>299.15100000000001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434.34699999999998</v>
      </c>
      <c r="K85" s="13">
        <f t="shared" si="21"/>
        <v>-7.061999999999955</v>
      </c>
      <c r="L85" s="13">
        <f>VLOOKUP(A:A,[1]TDSheet!$A:$N,14,0)</f>
        <v>150</v>
      </c>
      <c r="M85" s="13">
        <f>VLOOKUP(A:A,[1]TDSheet!$A:$W,23,0)</f>
        <v>0</v>
      </c>
      <c r="N85" s="13">
        <f>VLOOKUP(A:A,[3]TDSheet!$A:$C,3,0)</f>
        <v>145</v>
      </c>
      <c r="O85" s="13"/>
      <c r="P85" s="13"/>
      <c r="Q85" s="13"/>
      <c r="R85" s="13"/>
      <c r="S85" s="13"/>
      <c r="T85" s="14"/>
      <c r="U85" s="14">
        <v>120</v>
      </c>
      <c r="V85" s="13">
        <f t="shared" si="22"/>
        <v>64.378000000000014</v>
      </c>
      <c r="W85" s="14">
        <v>70</v>
      </c>
      <c r="X85" s="15">
        <f t="shared" si="23"/>
        <v>9.9280965547236626</v>
      </c>
      <c r="Y85" s="13">
        <f t="shared" si="24"/>
        <v>4.6467892758395717</v>
      </c>
      <c r="Z85" s="13"/>
      <c r="AA85" s="13"/>
      <c r="AB85" s="13">
        <f>VLOOKUP(A:A,[5]TDSheet!$A:$D,4,0)</f>
        <v>105.395</v>
      </c>
      <c r="AC85" s="13">
        <f>VLOOKUP(A:A,[1]TDSheet!$A:$AC,29,0)</f>
        <v>0</v>
      </c>
      <c r="AD85" s="13">
        <f>VLOOKUP(A:A,[1]TDSheet!$A:$AD,30,0)</f>
        <v>85.197600000000008</v>
      </c>
      <c r="AE85" s="13">
        <f>VLOOKUP(A:A,[1]TDSheet!$A:$AE,31,0)</f>
        <v>147.91839999999999</v>
      </c>
      <c r="AF85" s="13">
        <f>VLOOKUP(A:A,[1]TDSheet!$A:$AF,32,0)</f>
        <v>78.433750000000003</v>
      </c>
      <c r="AG85" s="13">
        <f>VLOOKUP(A:A,[4]TDSheet!$A:$D,4,0)</f>
        <v>63.259</v>
      </c>
      <c r="AH85" s="13" t="e">
        <f>VLOOKUP(A:A,[1]TDSheet!$A:$AH,34,0)</f>
        <v>#N/A</v>
      </c>
      <c r="AI85" s="13">
        <f t="shared" si="25"/>
        <v>0</v>
      </c>
      <c r="AJ85" s="13">
        <f t="shared" si="26"/>
        <v>120</v>
      </c>
      <c r="AK85" s="13">
        <f t="shared" si="27"/>
        <v>70</v>
      </c>
      <c r="AL85" s="13">
        <f t="shared" si="28"/>
        <v>145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330.67</v>
      </c>
      <c r="D86" s="8">
        <v>373.81799999999998</v>
      </c>
      <c r="E86" s="8">
        <v>380.39800000000002</v>
      </c>
      <c r="F86" s="8">
        <v>315.93700000000001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385.76600000000002</v>
      </c>
      <c r="K86" s="13">
        <f t="shared" si="21"/>
        <v>-5.367999999999995</v>
      </c>
      <c r="L86" s="13">
        <f>VLOOKUP(A:A,[1]TDSheet!$A:$N,14,0)</f>
        <v>140</v>
      </c>
      <c r="M86" s="13">
        <f>VLOOKUP(A:A,[1]TDSheet!$A:$W,23,0)</f>
        <v>0</v>
      </c>
      <c r="N86" s="13">
        <f>VLOOKUP(A:A,[3]TDSheet!$A:$C,3,0)</f>
        <v>121</v>
      </c>
      <c r="O86" s="13"/>
      <c r="P86" s="13"/>
      <c r="Q86" s="13"/>
      <c r="R86" s="13"/>
      <c r="S86" s="13"/>
      <c r="T86" s="14"/>
      <c r="U86" s="14">
        <v>50</v>
      </c>
      <c r="V86" s="13">
        <f t="shared" si="22"/>
        <v>55.884</v>
      </c>
      <c r="W86" s="14">
        <v>50</v>
      </c>
      <c r="X86" s="15">
        <f t="shared" si="23"/>
        <v>9.9480531100135998</v>
      </c>
      <c r="Y86" s="13">
        <f t="shared" si="24"/>
        <v>5.6534428458950687</v>
      </c>
      <c r="Z86" s="13"/>
      <c r="AA86" s="13"/>
      <c r="AB86" s="13">
        <f>VLOOKUP(A:A,[5]TDSheet!$A:$D,4,0)</f>
        <v>100.97799999999999</v>
      </c>
      <c r="AC86" s="13">
        <f>VLOOKUP(A:A,[1]TDSheet!$A:$AC,29,0)</f>
        <v>0</v>
      </c>
      <c r="AD86" s="13">
        <f>VLOOKUP(A:A,[1]TDSheet!$A:$AD,30,0)</f>
        <v>72.741399999999999</v>
      </c>
      <c r="AE86" s="13">
        <f>VLOOKUP(A:A,[1]TDSheet!$A:$AE,31,0)</f>
        <v>107.89499999999998</v>
      </c>
      <c r="AF86" s="13">
        <f>VLOOKUP(A:A,[1]TDSheet!$A:$AF,32,0)</f>
        <v>73.8185</v>
      </c>
      <c r="AG86" s="13">
        <f>VLOOKUP(A:A,[4]TDSheet!$A:$D,4,0)</f>
        <v>64.61</v>
      </c>
      <c r="AH86" s="13" t="e">
        <f>VLOOKUP(A:A,[1]TDSheet!$A:$AH,34,0)</f>
        <v>#N/A</v>
      </c>
      <c r="AI86" s="13">
        <f t="shared" si="25"/>
        <v>0</v>
      </c>
      <c r="AJ86" s="13">
        <f t="shared" si="26"/>
        <v>50</v>
      </c>
      <c r="AK86" s="13">
        <f t="shared" si="27"/>
        <v>50</v>
      </c>
      <c r="AL86" s="13">
        <f t="shared" si="28"/>
        <v>121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497.12299999999999</v>
      </c>
      <c r="D87" s="8">
        <v>572.35400000000004</v>
      </c>
      <c r="E87" s="8">
        <v>735.15899999999999</v>
      </c>
      <c r="F87" s="8">
        <v>316.66699999999997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735.33399999999995</v>
      </c>
      <c r="K87" s="13">
        <f t="shared" si="21"/>
        <v>-0.17499999999995453</v>
      </c>
      <c r="L87" s="13">
        <f>VLOOKUP(A:A,[1]TDSheet!$A:$N,14,0)</f>
        <v>200</v>
      </c>
      <c r="M87" s="13">
        <f>VLOOKUP(A:A,[1]TDSheet!$A:$W,23,0)</f>
        <v>100</v>
      </c>
      <c r="N87" s="13">
        <f>VLOOKUP(A:A,[3]TDSheet!$A:$C,3,0)</f>
        <v>179.5</v>
      </c>
      <c r="O87" s="13"/>
      <c r="P87" s="13"/>
      <c r="Q87" s="13"/>
      <c r="R87" s="13"/>
      <c r="S87" s="13"/>
      <c r="T87" s="14">
        <v>150</v>
      </c>
      <c r="U87" s="14">
        <v>220</v>
      </c>
      <c r="V87" s="13">
        <f t="shared" si="22"/>
        <v>112.3578</v>
      </c>
      <c r="W87" s="14">
        <v>130</v>
      </c>
      <c r="X87" s="15">
        <f t="shared" si="23"/>
        <v>9.938491141691987</v>
      </c>
      <c r="Y87" s="13">
        <f t="shared" si="24"/>
        <v>2.8183802103636775</v>
      </c>
      <c r="Z87" s="13"/>
      <c r="AA87" s="13"/>
      <c r="AB87" s="13">
        <f>VLOOKUP(A:A,[5]TDSheet!$A:$D,4,0)</f>
        <v>173.37</v>
      </c>
      <c r="AC87" s="13">
        <f>VLOOKUP(A:A,[1]TDSheet!$A:$AC,29,0)</f>
        <v>0</v>
      </c>
      <c r="AD87" s="13">
        <f>VLOOKUP(A:A,[1]TDSheet!$A:$AD,30,0)</f>
        <v>140.84759999999997</v>
      </c>
      <c r="AE87" s="13">
        <f>VLOOKUP(A:A,[1]TDSheet!$A:$AE,31,0)</f>
        <v>210.4074</v>
      </c>
      <c r="AF87" s="13">
        <f>VLOOKUP(A:A,[1]TDSheet!$A:$AF,32,0)</f>
        <v>109.0095</v>
      </c>
      <c r="AG87" s="13">
        <f>VLOOKUP(A:A,[4]TDSheet!$A:$D,4,0)</f>
        <v>119.876</v>
      </c>
      <c r="AH87" s="13" t="e">
        <f>VLOOKUP(A:A,[1]TDSheet!$A:$AH,34,0)</f>
        <v>#N/A</v>
      </c>
      <c r="AI87" s="13">
        <f t="shared" si="25"/>
        <v>150</v>
      </c>
      <c r="AJ87" s="13">
        <f t="shared" si="26"/>
        <v>220</v>
      </c>
      <c r="AK87" s="13">
        <f t="shared" si="27"/>
        <v>130</v>
      </c>
      <c r="AL87" s="13">
        <f t="shared" si="28"/>
        <v>179.5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443.916</v>
      </c>
      <c r="D88" s="8">
        <v>426.78199999999998</v>
      </c>
      <c r="E88" s="8">
        <v>508.17200000000003</v>
      </c>
      <c r="F88" s="8">
        <v>351.36099999999999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515.85</v>
      </c>
      <c r="K88" s="13">
        <f t="shared" si="21"/>
        <v>-7.6779999999999973</v>
      </c>
      <c r="L88" s="13">
        <f>VLOOKUP(A:A,[1]TDSheet!$A:$N,14,0)</f>
        <v>150</v>
      </c>
      <c r="M88" s="13">
        <f>VLOOKUP(A:A,[1]TDSheet!$A:$W,23,0)</f>
        <v>0</v>
      </c>
      <c r="N88" s="13">
        <f>VLOOKUP(A:A,[3]TDSheet!$A:$C,3,0)</f>
        <v>143.5</v>
      </c>
      <c r="O88" s="13"/>
      <c r="P88" s="13"/>
      <c r="Q88" s="13"/>
      <c r="R88" s="13"/>
      <c r="S88" s="13"/>
      <c r="T88" s="14">
        <v>60</v>
      </c>
      <c r="U88" s="14">
        <v>150</v>
      </c>
      <c r="V88" s="13">
        <f t="shared" si="22"/>
        <v>80.512200000000007</v>
      </c>
      <c r="W88" s="14">
        <v>90</v>
      </c>
      <c r="X88" s="15">
        <f t="shared" si="23"/>
        <v>9.9532865826545525</v>
      </c>
      <c r="Y88" s="13">
        <f t="shared" si="24"/>
        <v>4.3640715320162657</v>
      </c>
      <c r="Z88" s="13"/>
      <c r="AA88" s="13"/>
      <c r="AB88" s="13">
        <f>VLOOKUP(A:A,[5]TDSheet!$A:$D,4,0)</f>
        <v>105.611</v>
      </c>
      <c r="AC88" s="13">
        <f>VLOOKUP(A:A,[1]TDSheet!$A:$AC,29,0)</f>
        <v>0</v>
      </c>
      <c r="AD88" s="13">
        <f>VLOOKUP(A:A,[1]TDSheet!$A:$AD,30,0)</f>
        <v>109.6422</v>
      </c>
      <c r="AE88" s="13">
        <f>VLOOKUP(A:A,[1]TDSheet!$A:$AE,31,0)</f>
        <v>161.6728</v>
      </c>
      <c r="AF88" s="13">
        <f>VLOOKUP(A:A,[1]TDSheet!$A:$AF,32,0)</f>
        <v>91.800250000000005</v>
      </c>
      <c r="AG88" s="13">
        <f>VLOOKUP(A:A,[4]TDSheet!$A:$D,4,0)</f>
        <v>83.453000000000003</v>
      </c>
      <c r="AH88" s="13" t="e">
        <f>VLOOKUP(A:A,[1]TDSheet!$A:$AH,34,0)</f>
        <v>#N/A</v>
      </c>
      <c r="AI88" s="13">
        <f t="shared" si="25"/>
        <v>60</v>
      </c>
      <c r="AJ88" s="13">
        <f t="shared" si="26"/>
        <v>150</v>
      </c>
      <c r="AK88" s="13">
        <f t="shared" si="27"/>
        <v>90</v>
      </c>
      <c r="AL88" s="13">
        <f t="shared" si="28"/>
        <v>143.5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45</v>
      </c>
      <c r="D89" s="8">
        <v>24</v>
      </c>
      <c r="E89" s="8">
        <v>56</v>
      </c>
      <c r="F89" s="8">
        <v>13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58</v>
      </c>
      <c r="K89" s="13">
        <f t="shared" si="21"/>
        <v>-2</v>
      </c>
      <c r="L89" s="13">
        <f>VLOOKUP(A:A,[1]TDSheet!$A:$N,14,0)</f>
        <v>0</v>
      </c>
      <c r="M89" s="13">
        <f>VLOOKUP(A:A,[1]TDSheet!$A:$W,23,0)</f>
        <v>20</v>
      </c>
      <c r="N89" s="13">
        <f>VLOOKUP(A:A,[3]TDSheet!$A:$C,3,0)</f>
        <v>40</v>
      </c>
      <c r="O89" s="13"/>
      <c r="P89" s="13"/>
      <c r="Q89" s="13"/>
      <c r="R89" s="13"/>
      <c r="S89" s="13"/>
      <c r="T89" s="14">
        <v>20</v>
      </c>
      <c r="U89" s="14"/>
      <c r="V89" s="13">
        <f t="shared" si="22"/>
        <v>6.4</v>
      </c>
      <c r="W89" s="14">
        <v>10</v>
      </c>
      <c r="X89" s="15">
        <f t="shared" si="23"/>
        <v>9.84375</v>
      </c>
      <c r="Y89" s="13">
        <f t="shared" si="24"/>
        <v>2.03125</v>
      </c>
      <c r="Z89" s="13"/>
      <c r="AA89" s="13"/>
      <c r="AB89" s="13">
        <f>VLOOKUP(A:A,[5]TDSheet!$A:$D,4,0)</f>
        <v>24</v>
      </c>
      <c r="AC89" s="13">
        <f>VLOOKUP(A:A,[1]TDSheet!$A:$AC,29,0)</f>
        <v>0</v>
      </c>
      <c r="AD89" s="13">
        <f>VLOOKUP(A:A,[1]TDSheet!$A:$AD,30,0)</f>
        <v>7</v>
      </c>
      <c r="AE89" s="13">
        <f>VLOOKUP(A:A,[1]TDSheet!$A:$AE,31,0)</f>
        <v>6</v>
      </c>
      <c r="AF89" s="13">
        <f>VLOOKUP(A:A,[1]TDSheet!$A:$AF,32,0)</f>
        <v>4.5</v>
      </c>
      <c r="AG89" s="13">
        <f>VLOOKUP(A:A,[4]TDSheet!$A:$D,4,0)</f>
        <v>9</v>
      </c>
      <c r="AH89" s="13" t="str">
        <f>VLOOKUP(A:A,[1]TDSheet!$A:$AH,34,0)</f>
        <v>ф</v>
      </c>
      <c r="AI89" s="13">
        <f t="shared" si="25"/>
        <v>12</v>
      </c>
      <c r="AJ89" s="13">
        <f t="shared" si="26"/>
        <v>0</v>
      </c>
      <c r="AK89" s="13">
        <f t="shared" si="27"/>
        <v>6</v>
      </c>
      <c r="AL89" s="13">
        <f t="shared" si="28"/>
        <v>24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6</v>
      </c>
      <c r="D90" s="8">
        <v>60</v>
      </c>
      <c r="E90" s="8">
        <v>44</v>
      </c>
      <c r="F90" s="8">
        <v>22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48</v>
      </c>
      <c r="K90" s="13">
        <f t="shared" si="21"/>
        <v>-4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40</v>
      </c>
      <c r="O90" s="13"/>
      <c r="P90" s="13"/>
      <c r="Q90" s="13"/>
      <c r="R90" s="13"/>
      <c r="S90" s="13"/>
      <c r="T90" s="14">
        <v>10</v>
      </c>
      <c r="U90" s="14"/>
      <c r="V90" s="13">
        <f t="shared" si="22"/>
        <v>4</v>
      </c>
      <c r="W90" s="14">
        <v>10</v>
      </c>
      <c r="X90" s="15">
        <f t="shared" si="23"/>
        <v>10.5</v>
      </c>
      <c r="Y90" s="13">
        <f t="shared" si="24"/>
        <v>5.5</v>
      </c>
      <c r="Z90" s="13"/>
      <c r="AA90" s="13"/>
      <c r="AB90" s="13">
        <f>VLOOKUP(A:A,[5]TDSheet!$A:$D,4,0)</f>
        <v>24</v>
      </c>
      <c r="AC90" s="13">
        <f>VLOOKUP(A:A,[1]TDSheet!$A:$AC,29,0)</f>
        <v>0</v>
      </c>
      <c r="AD90" s="13">
        <f>VLOOKUP(A:A,[1]TDSheet!$A:$AD,30,0)</f>
        <v>5.2</v>
      </c>
      <c r="AE90" s="13">
        <f>VLOOKUP(A:A,[1]TDSheet!$A:$AE,31,0)</f>
        <v>7.6</v>
      </c>
      <c r="AF90" s="13">
        <f>VLOOKUP(A:A,[1]TDSheet!$A:$AF,32,0)</f>
        <v>2.75</v>
      </c>
      <c r="AG90" s="13">
        <f>VLOOKUP(A:A,[4]TDSheet!$A:$D,4,0)</f>
        <v>3</v>
      </c>
      <c r="AH90" s="13" t="str">
        <f>VLOOKUP(A:A,[1]TDSheet!$A:$AH,34,0)</f>
        <v>ф</v>
      </c>
      <c r="AI90" s="13">
        <f t="shared" si="25"/>
        <v>6</v>
      </c>
      <c r="AJ90" s="13">
        <f t="shared" si="26"/>
        <v>0</v>
      </c>
      <c r="AK90" s="13">
        <f t="shared" si="27"/>
        <v>6</v>
      </c>
      <c r="AL90" s="13">
        <f t="shared" si="28"/>
        <v>24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44</v>
      </c>
      <c r="D91" s="8">
        <v>36</v>
      </c>
      <c r="E91" s="8">
        <v>68</v>
      </c>
      <c r="F91" s="8">
        <v>12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78</v>
      </c>
      <c r="K91" s="13">
        <f t="shared" si="21"/>
        <v>-10</v>
      </c>
      <c r="L91" s="13">
        <f>VLOOKUP(A:A,[1]TDSheet!$A:$N,14,0)</f>
        <v>20</v>
      </c>
      <c r="M91" s="13">
        <f>VLOOKUP(A:A,[1]TDSheet!$A:$W,23,0)</f>
        <v>0</v>
      </c>
      <c r="N91" s="13">
        <f>VLOOKUP(A:A,[3]TDSheet!$A:$C,3,0)</f>
        <v>40</v>
      </c>
      <c r="O91" s="13"/>
      <c r="P91" s="13"/>
      <c r="Q91" s="13"/>
      <c r="R91" s="13"/>
      <c r="S91" s="13"/>
      <c r="T91" s="14">
        <v>20</v>
      </c>
      <c r="U91" s="14">
        <v>30</v>
      </c>
      <c r="V91" s="13">
        <f t="shared" si="22"/>
        <v>8.8000000000000007</v>
      </c>
      <c r="W91" s="14">
        <v>10</v>
      </c>
      <c r="X91" s="15">
        <f t="shared" si="23"/>
        <v>10.454545454545453</v>
      </c>
      <c r="Y91" s="13">
        <f t="shared" si="24"/>
        <v>1.3636363636363635</v>
      </c>
      <c r="Z91" s="13"/>
      <c r="AA91" s="13"/>
      <c r="AB91" s="13">
        <f>VLOOKUP(A:A,[5]TDSheet!$A:$D,4,0)</f>
        <v>24</v>
      </c>
      <c r="AC91" s="13">
        <f>VLOOKUP(A:A,[1]TDSheet!$A:$AC,29,0)</f>
        <v>0</v>
      </c>
      <c r="AD91" s="13">
        <f>VLOOKUP(A:A,[1]TDSheet!$A:$AD,30,0)</f>
        <v>7.2</v>
      </c>
      <c r="AE91" s="13">
        <f>VLOOKUP(A:A,[1]TDSheet!$A:$AE,31,0)</f>
        <v>6.8</v>
      </c>
      <c r="AF91" s="13">
        <f>VLOOKUP(A:A,[1]TDSheet!$A:$AF,32,0)</f>
        <v>7.5</v>
      </c>
      <c r="AG91" s="13">
        <f>VLOOKUP(A:A,[4]TDSheet!$A:$D,4,0)</f>
        <v>11</v>
      </c>
      <c r="AH91" s="13" t="str">
        <f>VLOOKUP(A:A,[1]TDSheet!$A:$AH,34,0)</f>
        <v>ф</v>
      </c>
      <c r="AI91" s="13">
        <f t="shared" si="25"/>
        <v>12</v>
      </c>
      <c r="AJ91" s="13">
        <f t="shared" si="26"/>
        <v>18</v>
      </c>
      <c r="AK91" s="13">
        <f t="shared" si="27"/>
        <v>6</v>
      </c>
      <c r="AL91" s="13">
        <f t="shared" si="28"/>
        <v>24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128.155</v>
      </c>
      <c r="D92" s="8">
        <v>1080.9970000000001</v>
      </c>
      <c r="E92" s="8">
        <v>338.36599999999999</v>
      </c>
      <c r="F92" s="8">
        <v>114.027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381.58300000000003</v>
      </c>
      <c r="K92" s="13">
        <f t="shared" si="21"/>
        <v>-43.217000000000041</v>
      </c>
      <c r="L92" s="13">
        <f>VLOOKUP(A:A,[1]TDSheet!$A:$N,14,0)</f>
        <v>80</v>
      </c>
      <c r="M92" s="13">
        <f>VLOOKUP(A:A,[1]TDSheet!$A:$W,23,0)</f>
        <v>60</v>
      </c>
      <c r="N92" s="13">
        <f>VLOOKUP(A:A,[3]TDSheet!$A:$C,3,0)</f>
        <v>105</v>
      </c>
      <c r="O92" s="13"/>
      <c r="P92" s="13"/>
      <c r="Q92" s="13"/>
      <c r="R92" s="13"/>
      <c r="S92" s="13"/>
      <c r="T92" s="14"/>
      <c r="U92" s="14">
        <v>50</v>
      </c>
      <c r="V92" s="13">
        <f t="shared" si="22"/>
        <v>37.811399999999999</v>
      </c>
      <c r="W92" s="14">
        <v>50</v>
      </c>
      <c r="X92" s="15">
        <f t="shared" si="23"/>
        <v>9.3629698979672789</v>
      </c>
      <c r="Y92" s="13">
        <f t="shared" si="24"/>
        <v>3.0156778114536889</v>
      </c>
      <c r="Z92" s="13"/>
      <c r="AA92" s="13"/>
      <c r="AB92" s="13">
        <f>VLOOKUP(A:A,[5]TDSheet!$A:$D,4,0)</f>
        <v>149.309</v>
      </c>
      <c r="AC92" s="13">
        <f>VLOOKUP(A:A,[1]TDSheet!$A:$AC,29,0)</f>
        <v>0</v>
      </c>
      <c r="AD92" s="13">
        <f>VLOOKUP(A:A,[1]TDSheet!$A:$AD,30,0)</f>
        <v>51.748199999999997</v>
      </c>
      <c r="AE92" s="13">
        <f>VLOOKUP(A:A,[1]TDSheet!$A:$AE,31,0)</f>
        <v>47.940000000000005</v>
      </c>
      <c r="AF92" s="13">
        <f>VLOOKUP(A:A,[1]TDSheet!$A:$AF,32,0)</f>
        <v>43.354750000000003</v>
      </c>
      <c r="AG92" s="13">
        <f>VLOOKUP(A:A,[4]TDSheet!$A:$D,4,0)</f>
        <v>47.768000000000001</v>
      </c>
      <c r="AH92" s="13" t="e">
        <f>VLOOKUP(A:A,[1]TDSheet!$A:$AH,34,0)</f>
        <v>#N/A</v>
      </c>
      <c r="AI92" s="13">
        <f t="shared" si="25"/>
        <v>0</v>
      </c>
      <c r="AJ92" s="13">
        <f t="shared" si="26"/>
        <v>50</v>
      </c>
      <c r="AK92" s="13">
        <f t="shared" si="27"/>
        <v>50</v>
      </c>
      <c r="AL92" s="13">
        <f t="shared" si="28"/>
        <v>105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-2</v>
      </c>
      <c r="D93" s="8">
        <v>10</v>
      </c>
      <c r="E93" s="8">
        <v>12</v>
      </c>
      <c r="F93" s="8">
        <v>-5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150</v>
      </c>
      <c r="J93" s="13">
        <f>VLOOKUP(A:A,[2]TDSheet!$A:$F,6,0)</f>
        <v>48</v>
      </c>
      <c r="K93" s="13">
        <f t="shared" si="21"/>
        <v>-36</v>
      </c>
      <c r="L93" s="13">
        <f>VLOOKUP(A:A,[1]TDSheet!$A:$N,14,0)</f>
        <v>0</v>
      </c>
      <c r="M93" s="13">
        <f>VLOOKUP(A:A,[1]TDSheet!$A:$W,23,0)</f>
        <v>0</v>
      </c>
      <c r="N93" s="13">
        <f>VLOOKUP(A:A,[3]TDSheet!$A:$C,3,0)</f>
        <v>0</v>
      </c>
      <c r="O93" s="13"/>
      <c r="P93" s="13"/>
      <c r="Q93" s="13"/>
      <c r="R93" s="13"/>
      <c r="S93" s="13"/>
      <c r="T93" s="14"/>
      <c r="U93" s="14"/>
      <c r="V93" s="13">
        <f t="shared" si="22"/>
        <v>2.4</v>
      </c>
      <c r="W93" s="14"/>
      <c r="X93" s="15">
        <f t="shared" si="23"/>
        <v>-2.0833333333333335</v>
      </c>
      <c r="Y93" s="13">
        <f t="shared" si="24"/>
        <v>-2.0833333333333335</v>
      </c>
      <c r="Z93" s="13"/>
      <c r="AA93" s="13"/>
      <c r="AB93" s="13">
        <v>0</v>
      </c>
      <c r="AC93" s="13">
        <f>VLOOKUP(A:A,[1]TDSheet!$A:$AC,29,0)</f>
        <v>0</v>
      </c>
      <c r="AD93" s="13">
        <f>VLOOKUP(A:A,[1]TDSheet!$A:$AD,30,0)</f>
        <v>59.4</v>
      </c>
      <c r="AE93" s="13">
        <f>VLOOKUP(A:A,[1]TDSheet!$A:$AE,31,0)</f>
        <v>39.4</v>
      </c>
      <c r="AF93" s="13">
        <f>VLOOKUP(A:A,[1]TDSheet!$A:$AF,32,0)</f>
        <v>5.5</v>
      </c>
      <c r="AG93" s="13">
        <f>VLOOKUP(A:A,[4]TDSheet!$A:$D,4,0)</f>
        <v>5</v>
      </c>
      <c r="AH93" s="13" t="str">
        <f>VLOOKUP(A:A,[1]TDSheet!$A:$AH,34,0)</f>
        <v>увел</v>
      </c>
      <c r="AI93" s="13">
        <f t="shared" si="25"/>
        <v>0</v>
      </c>
      <c r="AJ93" s="13">
        <f t="shared" si="26"/>
        <v>0</v>
      </c>
      <c r="AK93" s="13">
        <f t="shared" si="27"/>
        <v>0</v>
      </c>
      <c r="AL93" s="13">
        <f t="shared" si="28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36.180999999999997</v>
      </c>
      <c r="D94" s="8">
        <v>21.725000000000001</v>
      </c>
      <c r="E94" s="8">
        <v>18.898</v>
      </c>
      <c r="F94" s="8">
        <v>39.008000000000003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3">
        <f>VLOOKUP(A:A,[2]TDSheet!$A:$F,6,0)</f>
        <v>18.25</v>
      </c>
      <c r="K94" s="13">
        <f t="shared" si="21"/>
        <v>0.64799999999999969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4"/>
      <c r="U94" s="14"/>
      <c r="V94" s="13">
        <f t="shared" si="22"/>
        <v>3.7795999999999998</v>
      </c>
      <c r="W94" s="14"/>
      <c r="X94" s="15">
        <f t="shared" si="23"/>
        <v>10.32066885384697</v>
      </c>
      <c r="Y94" s="13">
        <f t="shared" si="24"/>
        <v>10.32066885384697</v>
      </c>
      <c r="Z94" s="13"/>
      <c r="AA94" s="13"/>
      <c r="AB94" s="13">
        <v>0</v>
      </c>
      <c r="AC94" s="13">
        <f>VLOOKUP(A:A,[1]TDSheet!$A:$AC,29,0)</f>
        <v>0</v>
      </c>
      <c r="AD94" s="13">
        <f>VLOOKUP(A:A,[1]TDSheet!$A:$AD,30,0)</f>
        <v>9.1934000000000005</v>
      </c>
      <c r="AE94" s="13">
        <f>VLOOKUP(A:A,[1]TDSheet!$A:$AE,31,0)</f>
        <v>10.2028</v>
      </c>
      <c r="AF94" s="13">
        <f>VLOOKUP(A:A,[1]TDSheet!$A:$AF,32,0)</f>
        <v>3.0394999999999999</v>
      </c>
      <c r="AG94" s="13">
        <f>VLOOKUP(A:A,[4]TDSheet!$A:$D,4,0)</f>
        <v>1.3580000000000001</v>
      </c>
      <c r="AH94" s="13" t="str">
        <f>VLOOKUP(A:A,[1]TDSheet!$A:$AH,34,0)</f>
        <v>увел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170.33600000000001</v>
      </c>
      <c r="D95" s="8">
        <v>88.72</v>
      </c>
      <c r="E95" s="8">
        <v>122.04</v>
      </c>
      <c r="F95" s="8">
        <v>135.59200000000001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121.608</v>
      </c>
      <c r="K95" s="13">
        <f t="shared" si="21"/>
        <v>0.43200000000000216</v>
      </c>
      <c r="L95" s="13">
        <f>VLOOKUP(A:A,[1]TDSheet!$A:$N,14,0)</f>
        <v>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4"/>
      <c r="U95" s="14">
        <v>20</v>
      </c>
      <c r="V95" s="13">
        <f t="shared" si="22"/>
        <v>17.966799999999999</v>
      </c>
      <c r="W95" s="14">
        <v>30</v>
      </c>
      <c r="X95" s="15">
        <f t="shared" si="23"/>
        <v>10.329719259968387</v>
      </c>
      <c r="Y95" s="13">
        <f t="shared" si="24"/>
        <v>7.5468085580069921</v>
      </c>
      <c r="Z95" s="13"/>
      <c r="AA95" s="13"/>
      <c r="AB95" s="13">
        <f>VLOOKUP(A:A,[5]TDSheet!$A:$D,4,0)</f>
        <v>32.206000000000003</v>
      </c>
      <c r="AC95" s="13">
        <f>VLOOKUP(A:A,[1]TDSheet!$A:$AC,29,0)</f>
        <v>0</v>
      </c>
      <c r="AD95" s="13">
        <f>VLOOKUP(A:A,[1]TDSheet!$A:$AD,30,0)</f>
        <v>30.357400000000002</v>
      </c>
      <c r="AE95" s="13">
        <f>VLOOKUP(A:A,[1]TDSheet!$A:$AE,31,0)</f>
        <v>48.072199999999995</v>
      </c>
      <c r="AF95" s="13">
        <f>VLOOKUP(A:A,[1]TDSheet!$A:$AF,32,0)</f>
        <v>19.438749999999999</v>
      </c>
      <c r="AG95" s="13">
        <f>VLOOKUP(A:A,[4]TDSheet!$A:$D,4,0)</f>
        <v>13.422000000000001</v>
      </c>
      <c r="AH95" s="13" t="str">
        <f>VLOOKUP(A:A,[1]TDSheet!$A:$AH,34,0)</f>
        <v>увел</v>
      </c>
      <c r="AI95" s="13">
        <f t="shared" si="25"/>
        <v>0</v>
      </c>
      <c r="AJ95" s="13">
        <f t="shared" si="26"/>
        <v>20</v>
      </c>
      <c r="AK95" s="13">
        <f t="shared" si="27"/>
        <v>30</v>
      </c>
      <c r="AL95" s="13">
        <f t="shared" si="28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111</v>
      </c>
      <c r="D96" s="8">
        <v>349.24400000000003</v>
      </c>
      <c r="E96" s="8">
        <v>321</v>
      </c>
      <c r="F96" s="8">
        <v>131.244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331</v>
      </c>
      <c r="K96" s="13">
        <f t="shared" si="21"/>
        <v>-10</v>
      </c>
      <c r="L96" s="13">
        <f>VLOOKUP(A:A,[1]TDSheet!$A:$N,14,0)</f>
        <v>60</v>
      </c>
      <c r="M96" s="13">
        <f>VLOOKUP(A:A,[1]TDSheet!$A:$W,23,0)</f>
        <v>90</v>
      </c>
      <c r="N96" s="13">
        <f>VLOOKUP(A:A,[3]TDSheet!$A:$C,3,0)</f>
        <v>68</v>
      </c>
      <c r="O96" s="13"/>
      <c r="P96" s="13"/>
      <c r="Q96" s="13"/>
      <c r="R96" s="13"/>
      <c r="S96" s="13"/>
      <c r="T96" s="14">
        <v>50</v>
      </c>
      <c r="U96" s="14">
        <v>50</v>
      </c>
      <c r="V96" s="13">
        <f t="shared" si="22"/>
        <v>41.4</v>
      </c>
      <c r="W96" s="14">
        <v>50</v>
      </c>
      <c r="X96" s="15">
        <f t="shared" si="23"/>
        <v>10.416521739130436</v>
      </c>
      <c r="Y96" s="13">
        <f t="shared" si="24"/>
        <v>3.1701449275362319</v>
      </c>
      <c r="Z96" s="13"/>
      <c r="AA96" s="13"/>
      <c r="AB96" s="13">
        <f>VLOOKUP(A:A,[5]TDSheet!$A:$D,4,0)</f>
        <v>114</v>
      </c>
      <c r="AC96" s="13">
        <f>VLOOKUP(A:A,[1]TDSheet!$A:$AC,29,0)</f>
        <v>0</v>
      </c>
      <c r="AD96" s="13">
        <f>VLOOKUP(A:A,[1]TDSheet!$A:$AD,30,0)</f>
        <v>36.6</v>
      </c>
      <c r="AE96" s="13">
        <f>VLOOKUP(A:A,[1]TDSheet!$A:$AE,31,0)</f>
        <v>51</v>
      </c>
      <c r="AF96" s="13">
        <f>VLOOKUP(A:A,[1]TDSheet!$A:$AF,32,0)</f>
        <v>38.25</v>
      </c>
      <c r="AG96" s="13">
        <f>VLOOKUP(A:A,[4]TDSheet!$A:$D,4,0)</f>
        <v>42</v>
      </c>
      <c r="AH96" s="13" t="str">
        <f>VLOOKUP(A:A,[1]TDSheet!$A:$AH,34,0)</f>
        <v>ф</v>
      </c>
      <c r="AI96" s="13">
        <f t="shared" si="25"/>
        <v>30</v>
      </c>
      <c r="AJ96" s="13">
        <f t="shared" si="26"/>
        <v>30</v>
      </c>
      <c r="AK96" s="13">
        <f t="shared" si="27"/>
        <v>30</v>
      </c>
      <c r="AL96" s="13">
        <f t="shared" si="28"/>
        <v>40.799999999999997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121</v>
      </c>
      <c r="D97" s="8">
        <v>266</v>
      </c>
      <c r="E97" s="8">
        <v>329</v>
      </c>
      <c r="F97" s="8">
        <v>51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335</v>
      </c>
      <c r="K97" s="13">
        <f t="shared" si="21"/>
        <v>-6</v>
      </c>
      <c r="L97" s="13">
        <f>VLOOKUP(A:A,[1]TDSheet!$A:$N,14,0)</f>
        <v>60</v>
      </c>
      <c r="M97" s="13">
        <f>VLOOKUP(A:A,[1]TDSheet!$A:$W,23,0)</f>
        <v>110</v>
      </c>
      <c r="N97" s="13">
        <f>VLOOKUP(A:A,[3]TDSheet!$A:$C,3,0)</f>
        <v>62</v>
      </c>
      <c r="O97" s="13"/>
      <c r="P97" s="13"/>
      <c r="Q97" s="13"/>
      <c r="R97" s="13"/>
      <c r="S97" s="13"/>
      <c r="T97" s="14">
        <v>80</v>
      </c>
      <c r="U97" s="14">
        <v>80</v>
      </c>
      <c r="V97" s="13">
        <f t="shared" si="22"/>
        <v>43</v>
      </c>
      <c r="W97" s="14">
        <v>50</v>
      </c>
      <c r="X97" s="15">
        <f t="shared" si="23"/>
        <v>10.023255813953488</v>
      </c>
      <c r="Y97" s="13">
        <f t="shared" si="24"/>
        <v>1.1860465116279071</v>
      </c>
      <c r="Z97" s="13"/>
      <c r="AA97" s="13"/>
      <c r="AB97" s="13">
        <f>VLOOKUP(A:A,[5]TDSheet!$A:$D,4,0)</f>
        <v>114</v>
      </c>
      <c r="AC97" s="13">
        <f>VLOOKUP(A:A,[1]TDSheet!$A:$AC,29,0)</f>
        <v>0</v>
      </c>
      <c r="AD97" s="13">
        <f>VLOOKUP(A:A,[1]TDSheet!$A:$AD,30,0)</f>
        <v>41</v>
      </c>
      <c r="AE97" s="13">
        <f>VLOOKUP(A:A,[1]TDSheet!$A:$AE,31,0)</f>
        <v>53</v>
      </c>
      <c r="AF97" s="13">
        <f>VLOOKUP(A:A,[1]TDSheet!$A:$AF,32,0)</f>
        <v>31.25</v>
      </c>
      <c r="AG97" s="13">
        <f>VLOOKUP(A:A,[4]TDSheet!$A:$D,4,0)</f>
        <v>49</v>
      </c>
      <c r="AH97" s="13" t="str">
        <f>VLOOKUP(A:A,[1]TDSheet!$A:$AH,34,0)</f>
        <v>ф</v>
      </c>
      <c r="AI97" s="13">
        <f t="shared" si="25"/>
        <v>48</v>
      </c>
      <c r="AJ97" s="13">
        <f t="shared" si="26"/>
        <v>48</v>
      </c>
      <c r="AK97" s="13">
        <f t="shared" si="27"/>
        <v>30</v>
      </c>
      <c r="AL97" s="13">
        <f t="shared" si="28"/>
        <v>37.199999999999996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14</v>
      </c>
      <c r="C98" s="8">
        <v>-15</v>
      </c>
      <c r="D98" s="8">
        <v>62</v>
      </c>
      <c r="E98" s="8">
        <v>41</v>
      </c>
      <c r="F98" s="8">
        <v>-2</v>
      </c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150</v>
      </c>
      <c r="J98" s="13">
        <f>VLOOKUP(A:A,[2]TDSheet!$A:$F,6,0)</f>
        <v>72</v>
      </c>
      <c r="K98" s="13">
        <f t="shared" si="21"/>
        <v>-31</v>
      </c>
      <c r="L98" s="13">
        <f>VLOOKUP(A:A,[1]TDSheet!$A:$N,14,0)</f>
        <v>0</v>
      </c>
      <c r="M98" s="13">
        <f>VLOOKUP(A:A,[1]TDSheet!$A:$W,23,0)</f>
        <v>0</v>
      </c>
      <c r="N98" s="13">
        <f>VLOOKUP(A:A,[3]TDSheet!$A:$C,3,0)</f>
        <v>0</v>
      </c>
      <c r="O98" s="13"/>
      <c r="P98" s="13"/>
      <c r="Q98" s="13"/>
      <c r="R98" s="13"/>
      <c r="S98" s="13"/>
      <c r="T98" s="14"/>
      <c r="U98" s="14"/>
      <c r="V98" s="13">
        <f t="shared" si="22"/>
        <v>8.1999999999999993</v>
      </c>
      <c r="W98" s="14"/>
      <c r="X98" s="15">
        <f t="shared" si="23"/>
        <v>-0.24390243902439027</v>
      </c>
      <c r="Y98" s="13">
        <f t="shared" si="24"/>
        <v>-0.24390243902439027</v>
      </c>
      <c r="Z98" s="13"/>
      <c r="AA98" s="13"/>
      <c r="AB98" s="13">
        <v>0</v>
      </c>
      <c r="AC98" s="13">
        <f>VLOOKUP(A:A,[1]TDSheet!$A:$AC,29,0)</f>
        <v>0</v>
      </c>
      <c r="AD98" s="13">
        <f>VLOOKUP(A:A,[1]TDSheet!$A:$AD,30,0)</f>
        <v>55.8</v>
      </c>
      <c r="AE98" s="13">
        <f>VLOOKUP(A:A,[1]TDSheet!$A:$AE,31,0)</f>
        <v>88</v>
      </c>
      <c r="AF98" s="13">
        <f>VLOOKUP(A:A,[1]TDSheet!$A:$AF,32,0)</f>
        <v>50.75</v>
      </c>
      <c r="AG98" s="13">
        <v>0</v>
      </c>
      <c r="AH98" s="13" t="str">
        <f>VLOOKUP(A:A,[1]TDSheet!$A:$AH,34,0)</f>
        <v>паша</v>
      </c>
      <c r="AI98" s="13">
        <f t="shared" si="25"/>
        <v>0</v>
      </c>
      <c r="AJ98" s="13">
        <f t="shared" si="26"/>
        <v>0</v>
      </c>
      <c r="AK98" s="13">
        <f t="shared" si="27"/>
        <v>0</v>
      </c>
      <c r="AL98" s="13">
        <f t="shared" si="28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943</v>
      </c>
      <c r="D99" s="8">
        <v>8642</v>
      </c>
      <c r="E99" s="8">
        <v>2254</v>
      </c>
      <c r="F99" s="8">
        <v>360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3">
        <f>VLOOKUP(A:A,[2]TDSheet!$A:$F,6,0)</f>
        <v>2283</v>
      </c>
      <c r="K99" s="13">
        <f t="shared" si="21"/>
        <v>-29</v>
      </c>
      <c r="L99" s="13">
        <f>VLOOKUP(A:A,[1]TDSheet!$A:$N,14,0)</f>
        <v>500</v>
      </c>
      <c r="M99" s="13">
        <f>VLOOKUP(A:A,[1]TDSheet!$A:$W,23,0)</f>
        <v>800</v>
      </c>
      <c r="N99" s="13">
        <f>VLOOKUP(A:A,[3]TDSheet!$A:$C,3,0)</f>
        <v>725</v>
      </c>
      <c r="O99" s="13"/>
      <c r="P99" s="13"/>
      <c r="Q99" s="13"/>
      <c r="R99" s="13"/>
      <c r="S99" s="13"/>
      <c r="T99" s="14">
        <v>500</v>
      </c>
      <c r="U99" s="14">
        <v>70</v>
      </c>
      <c r="V99" s="13">
        <f t="shared" si="22"/>
        <v>338</v>
      </c>
      <c r="W99" s="14">
        <v>800</v>
      </c>
      <c r="X99" s="15">
        <f t="shared" si="23"/>
        <v>8.9644970414201186</v>
      </c>
      <c r="Y99" s="13">
        <f t="shared" si="24"/>
        <v>1.0650887573964498</v>
      </c>
      <c r="Z99" s="13"/>
      <c r="AA99" s="13"/>
      <c r="AB99" s="13">
        <f>VLOOKUP(A:A,[5]TDSheet!$A:$D,4,0)</f>
        <v>564</v>
      </c>
      <c r="AC99" s="13">
        <f>VLOOKUP(A:A,[1]TDSheet!$A:$AC,29,0)</f>
        <v>0</v>
      </c>
      <c r="AD99" s="13">
        <f>VLOOKUP(A:A,[1]TDSheet!$A:$AD,30,0)</f>
        <v>366</v>
      </c>
      <c r="AE99" s="13">
        <f>VLOOKUP(A:A,[1]TDSheet!$A:$AE,31,0)</f>
        <v>395.4</v>
      </c>
      <c r="AF99" s="13">
        <f>VLOOKUP(A:A,[1]TDSheet!$A:$AF,32,0)</f>
        <v>272</v>
      </c>
      <c r="AG99" s="13">
        <f>VLOOKUP(A:A,[4]TDSheet!$A:$D,4,0)</f>
        <v>340</v>
      </c>
      <c r="AH99" s="13" t="e">
        <f>VLOOKUP(A:A,[1]TDSheet!$A:$AH,34,0)</f>
        <v>#N/A</v>
      </c>
      <c r="AI99" s="13">
        <f t="shared" si="25"/>
        <v>140</v>
      </c>
      <c r="AJ99" s="13">
        <f t="shared" si="26"/>
        <v>19.600000000000001</v>
      </c>
      <c r="AK99" s="13">
        <f t="shared" si="27"/>
        <v>224.00000000000003</v>
      </c>
      <c r="AL99" s="13">
        <f t="shared" si="28"/>
        <v>203.00000000000003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335</v>
      </c>
      <c r="D100" s="8">
        <v>1089</v>
      </c>
      <c r="E100" s="8">
        <v>432</v>
      </c>
      <c r="F100" s="8">
        <v>43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3">
        <f>VLOOKUP(A:A,[2]TDSheet!$A:$F,6,0)</f>
        <v>652</v>
      </c>
      <c r="K100" s="13">
        <f t="shared" si="21"/>
        <v>-220</v>
      </c>
      <c r="L100" s="13">
        <f>VLOOKUP(A:A,[1]TDSheet!$A:$N,14,0)</f>
        <v>80</v>
      </c>
      <c r="M100" s="13">
        <f>VLOOKUP(A:A,[1]TDSheet!$A:$W,23,0)</f>
        <v>350</v>
      </c>
      <c r="N100" s="13">
        <f>VLOOKUP(A:A,[3]TDSheet!$A:$C,3,0)</f>
        <v>33</v>
      </c>
      <c r="O100" s="13"/>
      <c r="P100" s="13"/>
      <c r="Q100" s="13"/>
      <c r="R100" s="13"/>
      <c r="S100" s="13"/>
      <c r="T100" s="14">
        <v>40</v>
      </c>
      <c r="U100" s="14">
        <v>100</v>
      </c>
      <c r="V100" s="13">
        <f t="shared" si="22"/>
        <v>73.599999999999994</v>
      </c>
      <c r="W100" s="14">
        <v>100</v>
      </c>
      <c r="X100" s="15">
        <f t="shared" si="23"/>
        <v>9.6875</v>
      </c>
      <c r="Y100" s="13">
        <f t="shared" si="24"/>
        <v>0.58423913043478271</v>
      </c>
      <c r="Z100" s="13"/>
      <c r="AA100" s="13"/>
      <c r="AB100" s="13">
        <f>VLOOKUP(A:A,[5]TDSheet!$A:$D,4,0)</f>
        <v>64</v>
      </c>
      <c r="AC100" s="13">
        <f>VLOOKUP(A:A,[1]TDSheet!$A:$AC,29,0)</f>
        <v>0</v>
      </c>
      <c r="AD100" s="13">
        <f>VLOOKUP(A:A,[1]TDSheet!$A:$AD,30,0)</f>
        <v>111.6</v>
      </c>
      <c r="AE100" s="13">
        <f>VLOOKUP(A:A,[1]TDSheet!$A:$AE,31,0)</f>
        <v>87.4</v>
      </c>
      <c r="AF100" s="13">
        <f>VLOOKUP(A:A,[1]TDSheet!$A:$AF,32,0)</f>
        <v>58.75</v>
      </c>
      <c r="AG100" s="13">
        <v>0</v>
      </c>
      <c r="AH100" s="13" t="e">
        <f>VLOOKUP(A:A,[1]TDSheet!$A:$AH,34,0)</f>
        <v>#N/A</v>
      </c>
      <c r="AI100" s="13">
        <f t="shared" si="25"/>
        <v>13.200000000000001</v>
      </c>
      <c r="AJ100" s="13">
        <f t="shared" si="26"/>
        <v>33</v>
      </c>
      <c r="AK100" s="13">
        <f t="shared" si="27"/>
        <v>33</v>
      </c>
      <c r="AL100" s="13">
        <f t="shared" si="28"/>
        <v>10.89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14</v>
      </c>
      <c r="C101" s="8">
        <v>255</v>
      </c>
      <c r="D101" s="8">
        <v>185</v>
      </c>
      <c r="E101" s="8">
        <v>274</v>
      </c>
      <c r="F101" s="8">
        <v>10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3">
        <f>VLOOKUP(A:A,[2]TDSheet!$A:$F,6,0)</f>
        <v>301</v>
      </c>
      <c r="K101" s="13">
        <f t="shared" si="21"/>
        <v>-27</v>
      </c>
      <c r="L101" s="13">
        <f>VLOOKUP(A:A,[1]TDSheet!$A:$N,14,0)</f>
        <v>0</v>
      </c>
      <c r="M101" s="13">
        <f>VLOOKUP(A:A,[1]TDSheet!$A:$W,23,0)</f>
        <v>200</v>
      </c>
      <c r="N101" s="13">
        <v>0</v>
      </c>
      <c r="O101" s="13"/>
      <c r="P101" s="13"/>
      <c r="Q101" s="13"/>
      <c r="R101" s="13"/>
      <c r="S101" s="13"/>
      <c r="T101" s="14">
        <v>120</v>
      </c>
      <c r="U101" s="14">
        <v>120</v>
      </c>
      <c r="V101" s="13">
        <f t="shared" si="22"/>
        <v>54.8</v>
      </c>
      <c r="W101" s="14">
        <v>90</v>
      </c>
      <c r="X101" s="15">
        <f t="shared" si="23"/>
        <v>9.8540145985401466</v>
      </c>
      <c r="Y101" s="13">
        <f t="shared" si="24"/>
        <v>0.18248175182481752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55.4</v>
      </c>
      <c r="AE101" s="13">
        <f>VLOOKUP(A:A,[1]TDSheet!$A:$AE,31,0)</f>
        <v>67</v>
      </c>
      <c r="AF101" s="13">
        <f>VLOOKUP(A:A,[1]TDSheet!$A:$AF,32,0)</f>
        <v>33.75</v>
      </c>
      <c r="AG101" s="13">
        <f>VLOOKUP(A:A,[4]TDSheet!$A:$D,4,0)</f>
        <v>30</v>
      </c>
      <c r="AH101" s="13" t="e">
        <f>VLOOKUP(A:A,[1]TDSheet!$A:$AH,34,0)</f>
        <v>#N/A</v>
      </c>
      <c r="AI101" s="13">
        <f t="shared" si="25"/>
        <v>42</v>
      </c>
      <c r="AJ101" s="13">
        <f t="shared" si="26"/>
        <v>42</v>
      </c>
      <c r="AK101" s="13">
        <f t="shared" si="27"/>
        <v>31.499999999999996</v>
      </c>
      <c r="AL101" s="13">
        <f t="shared" si="28"/>
        <v>0</v>
      </c>
      <c r="AM101" s="13"/>
      <c r="AN101" s="13"/>
    </row>
    <row r="102" spans="1:40" s="1" customFormat="1" ht="11.1" customHeight="1" outlineLevel="1" x14ac:dyDescent="0.2">
      <c r="A102" s="7" t="s">
        <v>113</v>
      </c>
      <c r="B102" s="7" t="s">
        <v>14</v>
      </c>
      <c r="C102" s="8"/>
      <c r="D102" s="8">
        <v>39</v>
      </c>
      <c r="E102" s="8">
        <v>30</v>
      </c>
      <c r="F102" s="8">
        <v>2</v>
      </c>
      <c r="G102" s="1">
        <f>VLOOKUP(A:A,[1]TDSheet!$A:$G,7,0)</f>
        <v>0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74</v>
      </c>
      <c r="K102" s="13">
        <f t="shared" si="21"/>
        <v>-44</v>
      </c>
      <c r="L102" s="13">
        <f>VLOOKUP(A:A,[1]TDSheet!$A:$N,14,0)</f>
        <v>0</v>
      </c>
      <c r="M102" s="13">
        <f>VLOOKUP(A:A,[1]TDSheet!$A:$W,23,0)</f>
        <v>40</v>
      </c>
      <c r="N102" s="13">
        <v>0</v>
      </c>
      <c r="O102" s="13"/>
      <c r="P102" s="13"/>
      <c r="Q102" s="13"/>
      <c r="R102" s="13"/>
      <c r="S102" s="13"/>
      <c r="T102" s="14"/>
      <c r="U102" s="14">
        <v>30</v>
      </c>
      <c r="V102" s="13">
        <f t="shared" si="22"/>
        <v>6</v>
      </c>
      <c r="W102" s="14"/>
      <c r="X102" s="15">
        <f t="shared" si="23"/>
        <v>12</v>
      </c>
      <c r="Y102" s="13">
        <f t="shared" si="24"/>
        <v>0.33333333333333331</v>
      </c>
      <c r="Z102" s="13"/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VLOOKUP(A:A,[4]TDSheet!$A:$D,4,0)</f>
        <v>5</v>
      </c>
      <c r="AH102" s="13" t="e">
        <f>VLOOKUP(A:A,[1]TDSheet!$A:$AH,34,0)</f>
        <v>#N/A</v>
      </c>
      <c r="AI102" s="13">
        <f t="shared" si="25"/>
        <v>0</v>
      </c>
      <c r="AJ102" s="13">
        <f t="shared" si="26"/>
        <v>9.9</v>
      </c>
      <c r="AK102" s="13">
        <f t="shared" si="27"/>
        <v>0</v>
      </c>
      <c r="AL102" s="13">
        <f t="shared" si="28"/>
        <v>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1675</v>
      </c>
      <c r="D103" s="8">
        <v>6524</v>
      </c>
      <c r="E103" s="8">
        <v>5533</v>
      </c>
      <c r="F103" s="8">
        <v>300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3">
        <f>VLOOKUP(A:A,[2]TDSheet!$A:$F,6,0)</f>
        <v>5771</v>
      </c>
      <c r="K103" s="13">
        <f t="shared" si="21"/>
        <v>-238</v>
      </c>
      <c r="L103" s="13">
        <f>VLOOKUP(A:A,[1]TDSheet!$A:$N,14,0)</f>
        <v>1000</v>
      </c>
      <c r="M103" s="13">
        <f>VLOOKUP(A:A,[1]TDSheet!$A:$W,23,0)</f>
        <v>1900</v>
      </c>
      <c r="N103" s="13">
        <v>930</v>
      </c>
      <c r="O103" s="13"/>
      <c r="P103" s="13"/>
      <c r="Q103" s="13"/>
      <c r="R103" s="13"/>
      <c r="S103" s="13"/>
      <c r="T103" s="14">
        <v>800</v>
      </c>
      <c r="U103" s="14">
        <v>1200</v>
      </c>
      <c r="V103" s="13">
        <f t="shared" si="22"/>
        <v>623</v>
      </c>
      <c r="W103" s="14">
        <v>900</v>
      </c>
      <c r="X103" s="15">
        <f t="shared" si="23"/>
        <v>9.791332263242376</v>
      </c>
      <c r="Y103" s="13">
        <f t="shared" si="24"/>
        <v>0.48154093097913325</v>
      </c>
      <c r="Z103" s="13"/>
      <c r="AA103" s="13"/>
      <c r="AB103" s="13">
        <f>VLOOKUP(A:A,[5]TDSheet!$A:$D,4,0)</f>
        <v>2418</v>
      </c>
      <c r="AC103" s="13">
        <f>VLOOKUP(A:A,[1]TDSheet!$A:$AC,29,0)</f>
        <v>0</v>
      </c>
      <c r="AD103" s="13">
        <f>VLOOKUP(A:A,[1]TDSheet!$A:$AD,30,0)</f>
        <v>659.6</v>
      </c>
      <c r="AE103" s="13">
        <f>VLOOKUP(A:A,[1]TDSheet!$A:$AE,31,0)</f>
        <v>611</v>
      </c>
      <c r="AF103" s="13">
        <f>VLOOKUP(A:A,[1]TDSheet!$A:$AF,32,0)</f>
        <v>446.75</v>
      </c>
      <c r="AG103" s="13">
        <f>VLOOKUP(A:A,[4]TDSheet!$A:$D,4,0)</f>
        <v>687</v>
      </c>
      <c r="AH103" s="13" t="e">
        <f>VLOOKUP(A:A,[1]TDSheet!$A:$AH,34,0)</f>
        <v>#N/A</v>
      </c>
      <c r="AI103" s="13">
        <f t="shared" si="25"/>
        <v>280</v>
      </c>
      <c r="AJ103" s="13">
        <f t="shared" si="26"/>
        <v>420</v>
      </c>
      <c r="AK103" s="13">
        <f t="shared" si="27"/>
        <v>315</v>
      </c>
      <c r="AL103" s="13">
        <f t="shared" si="28"/>
        <v>325.5</v>
      </c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2996</v>
      </c>
      <c r="D104" s="8">
        <v>6626</v>
      </c>
      <c r="E104" s="8">
        <v>8713</v>
      </c>
      <c r="F104" s="8">
        <v>795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3">
        <f>VLOOKUP(A:A,[2]TDSheet!$A:$F,6,0)</f>
        <v>8745</v>
      </c>
      <c r="K104" s="13">
        <f t="shared" si="21"/>
        <v>-32</v>
      </c>
      <c r="L104" s="13">
        <f>VLOOKUP(A:A,[1]TDSheet!$A:$N,14,0)</f>
        <v>1500</v>
      </c>
      <c r="M104" s="13">
        <f>VLOOKUP(A:A,[1]TDSheet!$A:$W,23,0)</f>
        <v>2800</v>
      </c>
      <c r="N104" s="13">
        <v>2063</v>
      </c>
      <c r="O104" s="13"/>
      <c r="P104" s="13"/>
      <c r="Q104" s="13"/>
      <c r="R104" s="13"/>
      <c r="S104" s="13"/>
      <c r="T104" s="14">
        <v>1500</v>
      </c>
      <c r="U104" s="14">
        <v>2800</v>
      </c>
      <c r="V104" s="13">
        <f t="shared" si="22"/>
        <v>1071.8</v>
      </c>
      <c r="W104" s="14">
        <v>1100</v>
      </c>
      <c r="X104" s="15">
        <f t="shared" si="23"/>
        <v>9.7919387945512231</v>
      </c>
      <c r="Y104" s="13">
        <f t="shared" si="24"/>
        <v>0.74174286247434229</v>
      </c>
      <c r="Z104" s="13"/>
      <c r="AA104" s="13"/>
      <c r="AB104" s="13">
        <f>VLOOKUP(A:A,[5]TDSheet!$A:$D,4,0)</f>
        <v>3354</v>
      </c>
      <c r="AC104" s="13">
        <f>VLOOKUP(A:A,[1]TDSheet!$A:$AC,29,0)</f>
        <v>0</v>
      </c>
      <c r="AD104" s="13">
        <f>VLOOKUP(A:A,[1]TDSheet!$A:$AD,30,0)</f>
        <v>998.6</v>
      </c>
      <c r="AE104" s="13">
        <f>VLOOKUP(A:A,[1]TDSheet!$A:$AE,31,0)</f>
        <v>1049.4000000000001</v>
      </c>
      <c r="AF104" s="13">
        <f>VLOOKUP(A:A,[1]TDSheet!$A:$AF,32,0)</f>
        <v>745.25</v>
      </c>
      <c r="AG104" s="13">
        <f>VLOOKUP(A:A,[4]TDSheet!$A:$D,4,0)</f>
        <v>1106</v>
      </c>
      <c r="AH104" s="13" t="e">
        <f>VLOOKUP(A:A,[1]TDSheet!$A:$AH,34,0)</f>
        <v>#N/A</v>
      </c>
      <c r="AI104" s="13">
        <f t="shared" si="25"/>
        <v>525</v>
      </c>
      <c r="AJ104" s="13">
        <f t="shared" si="26"/>
        <v>979.99999999999989</v>
      </c>
      <c r="AK104" s="13">
        <f t="shared" si="27"/>
        <v>385</v>
      </c>
      <c r="AL104" s="13">
        <f t="shared" si="28"/>
        <v>722.05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14</v>
      </c>
      <c r="C105" s="8">
        <v>92</v>
      </c>
      <c r="D105" s="8">
        <v>5</v>
      </c>
      <c r="E105" s="8">
        <v>35</v>
      </c>
      <c r="F105" s="8">
        <v>38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65</v>
      </c>
      <c r="K105" s="13">
        <f t="shared" si="21"/>
        <v>-30</v>
      </c>
      <c r="L105" s="13">
        <f>VLOOKUP(A:A,[1]TDSheet!$A:$N,14,0)</f>
        <v>0</v>
      </c>
      <c r="M105" s="13">
        <f>VLOOKUP(A:A,[1]TDSheet!$A:$W,23,0)</f>
        <v>50</v>
      </c>
      <c r="N105" s="13">
        <v>0</v>
      </c>
      <c r="O105" s="13"/>
      <c r="P105" s="13"/>
      <c r="Q105" s="13"/>
      <c r="R105" s="13"/>
      <c r="S105" s="13"/>
      <c r="T105" s="14"/>
      <c r="U105" s="14"/>
      <c r="V105" s="13">
        <f t="shared" si="22"/>
        <v>7</v>
      </c>
      <c r="W105" s="14"/>
      <c r="X105" s="15">
        <f t="shared" si="23"/>
        <v>12.571428571428571</v>
      </c>
      <c r="Y105" s="13">
        <f t="shared" si="24"/>
        <v>5.4285714285714288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0</v>
      </c>
      <c r="AE105" s="13">
        <f>VLOOKUP(A:A,[1]TDSheet!$A:$AE,31,0)</f>
        <v>0.6</v>
      </c>
      <c r="AF105" s="13">
        <f>VLOOKUP(A:A,[1]TDSheet!$A:$AF,32,0)</f>
        <v>5</v>
      </c>
      <c r="AG105" s="13">
        <f>VLOOKUP(A:A,[4]TDSheet!$A:$D,4,0)</f>
        <v>1</v>
      </c>
      <c r="AH105" s="13" t="e">
        <f>VLOOKUP(A:A,[1]TDSheet!$A:$AH,34,0)</f>
        <v>#N/A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>
        <f t="shared" si="28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14</v>
      </c>
      <c r="C106" s="8">
        <v>128</v>
      </c>
      <c r="D106" s="8">
        <v>9</v>
      </c>
      <c r="E106" s="8">
        <v>86</v>
      </c>
      <c r="F106" s="8">
        <v>37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113</v>
      </c>
      <c r="K106" s="13">
        <f t="shared" si="21"/>
        <v>-27</v>
      </c>
      <c r="L106" s="13">
        <f>VLOOKUP(A:A,[1]TDSheet!$A:$N,14,0)</f>
        <v>0</v>
      </c>
      <c r="M106" s="13">
        <f>VLOOKUP(A:A,[1]TDSheet!$A:$W,23,0)</f>
        <v>120</v>
      </c>
      <c r="N106" s="13">
        <v>0</v>
      </c>
      <c r="O106" s="13"/>
      <c r="P106" s="13"/>
      <c r="Q106" s="13"/>
      <c r="R106" s="13"/>
      <c r="S106" s="13"/>
      <c r="T106" s="14"/>
      <c r="U106" s="14"/>
      <c r="V106" s="13">
        <f t="shared" si="22"/>
        <v>17.2</v>
      </c>
      <c r="W106" s="14">
        <v>50</v>
      </c>
      <c r="X106" s="15">
        <f t="shared" si="23"/>
        <v>12.034883720930234</v>
      </c>
      <c r="Y106" s="13">
        <f t="shared" si="24"/>
        <v>2.1511627906976747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0</v>
      </c>
      <c r="AE106" s="13">
        <f>VLOOKUP(A:A,[1]TDSheet!$A:$AE,31,0)</f>
        <v>8.8000000000000007</v>
      </c>
      <c r="AF106" s="13">
        <f>VLOOKUP(A:A,[1]TDSheet!$A:$AF,32,0)</f>
        <v>24.25</v>
      </c>
      <c r="AG106" s="13">
        <f>VLOOKUP(A:A,[4]TDSheet!$A:$D,4,0)</f>
        <v>2</v>
      </c>
      <c r="AH106" s="13" t="e">
        <f>VLOOKUP(A:A,[1]TDSheet!$A:$AH,34,0)</f>
        <v>#N/A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8</v>
      </c>
      <c r="C107" s="8">
        <v>345.67899999999997</v>
      </c>
      <c r="D107" s="8"/>
      <c r="E107" s="17">
        <v>33.460999999999999</v>
      </c>
      <c r="F107" s="17">
        <v>312.21800000000002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32.75</v>
      </c>
      <c r="K107" s="13">
        <f t="shared" si="21"/>
        <v>0.71099999999999852</v>
      </c>
      <c r="L107" s="13">
        <f>VLOOKUP(A:A,[1]TDSheet!$A:$N,14,0)</f>
        <v>0</v>
      </c>
      <c r="M107" s="13">
        <f>VLOOKUP(A:A,[1]TDSheet!$A:$W,23,0)</f>
        <v>0</v>
      </c>
      <c r="N107" s="13">
        <v>0</v>
      </c>
      <c r="O107" s="13"/>
      <c r="P107" s="13"/>
      <c r="Q107" s="13"/>
      <c r="R107" s="13"/>
      <c r="S107" s="13"/>
      <c r="T107" s="14"/>
      <c r="U107" s="14"/>
      <c r="V107" s="13">
        <f t="shared" si="22"/>
        <v>6.6921999999999997</v>
      </c>
      <c r="W107" s="14"/>
      <c r="X107" s="15">
        <f t="shared" si="23"/>
        <v>46.654015122082427</v>
      </c>
      <c r="Y107" s="13">
        <f t="shared" si="24"/>
        <v>46.654015122082427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3.0615000000000001</v>
      </c>
      <c r="AG107" s="13">
        <f>VLOOKUP(A:A,[4]TDSheet!$A:$D,4,0)</f>
        <v>14.544</v>
      </c>
      <c r="AH107" s="13" t="e">
        <f>VLOOKUP(A:A,[1]TDSheet!$A:$AH,34,0)</f>
        <v>#N/A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>
        <f t="shared" si="28"/>
        <v>0</v>
      </c>
      <c r="AM107" s="13"/>
      <c r="AN107" s="13"/>
    </row>
    <row r="108" spans="1:40" s="1" customFormat="1" ht="21.95" customHeight="1" outlineLevel="1" x14ac:dyDescent="0.2">
      <c r="A108" s="7" t="s">
        <v>115</v>
      </c>
      <c r="B108" s="7" t="s">
        <v>14</v>
      </c>
      <c r="C108" s="8">
        <v>117</v>
      </c>
      <c r="D108" s="8">
        <v>216</v>
      </c>
      <c r="E108" s="8">
        <v>257</v>
      </c>
      <c r="F108" s="8">
        <v>67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3">
        <f>VLOOKUP(A:A,[2]TDSheet!$A:$F,6,0)</f>
        <v>358</v>
      </c>
      <c r="K108" s="13">
        <f t="shared" si="21"/>
        <v>-101</v>
      </c>
      <c r="L108" s="13">
        <f>VLOOKUP(A:A,[1]TDSheet!$A:$N,14,0)</f>
        <v>200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4"/>
      <c r="U108" s="14"/>
      <c r="V108" s="13">
        <f t="shared" si="22"/>
        <v>51.4</v>
      </c>
      <c r="W108" s="14">
        <v>100</v>
      </c>
      <c r="X108" s="15">
        <f t="shared" si="23"/>
        <v>11.031128404669261</v>
      </c>
      <c r="Y108" s="13">
        <f t="shared" si="24"/>
        <v>1.3035019455252919</v>
      </c>
      <c r="Z108" s="13"/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20.75</v>
      </c>
      <c r="AG108" s="13">
        <f>VLOOKUP(A:A,[4]TDSheet!$A:$D,4,0)</f>
        <v>72</v>
      </c>
      <c r="AH108" s="13" t="e">
        <f>VLOOKUP(A:A,[1]TDSheet!$A:$AH,34,0)</f>
        <v>#N/A</v>
      </c>
      <c r="AI108" s="13">
        <f t="shared" si="25"/>
        <v>0</v>
      </c>
      <c r="AJ108" s="13">
        <f t="shared" si="26"/>
        <v>0</v>
      </c>
      <c r="AK108" s="13">
        <f t="shared" si="27"/>
        <v>6</v>
      </c>
      <c r="AL108" s="13">
        <f t="shared" si="28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>
        <v>136</v>
      </c>
      <c r="D109" s="8">
        <v>173</v>
      </c>
      <c r="E109" s="8">
        <v>230</v>
      </c>
      <c r="F109" s="8">
        <v>70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3">
        <f>VLOOKUP(A:A,[2]TDSheet!$A:$F,6,0)</f>
        <v>300</v>
      </c>
      <c r="K109" s="13">
        <f t="shared" si="21"/>
        <v>-70</v>
      </c>
      <c r="L109" s="13">
        <f>VLOOKUP(A:A,[1]TDSheet!$A:$N,14,0)</f>
        <v>150</v>
      </c>
      <c r="M109" s="13">
        <f>VLOOKUP(A:A,[1]TDSheet!$A:$W,23,0)</f>
        <v>100</v>
      </c>
      <c r="N109" s="13">
        <v>0</v>
      </c>
      <c r="O109" s="13"/>
      <c r="P109" s="13"/>
      <c r="Q109" s="13"/>
      <c r="R109" s="13"/>
      <c r="S109" s="13"/>
      <c r="T109" s="14"/>
      <c r="U109" s="14">
        <v>200</v>
      </c>
      <c r="V109" s="13">
        <f t="shared" si="22"/>
        <v>46</v>
      </c>
      <c r="W109" s="14"/>
      <c r="X109" s="15">
        <f t="shared" si="23"/>
        <v>11.304347826086957</v>
      </c>
      <c r="Y109" s="13">
        <f t="shared" si="24"/>
        <v>1.5217391304347827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16</v>
      </c>
      <c r="AG109" s="13">
        <f>VLOOKUP(A:A,[4]TDSheet!$A:$D,4,0)</f>
        <v>50</v>
      </c>
      <c r="AH109" s="13" t="e">
        <f>VLOOKUP(A:A,[1]TDSheet!$A:$AH,34,0)</f>
        <v>#N/A</v>
      </c>
      <c r="AI109" s="13">
        <f t="shared" si="25"/>
        <v>0</v>
      </c>
      <c r="AJ109" s="13">
        <f t="shared" si="26"/>
        <v>12</v>
      </c>
      <c r="AK109" s="13">
        <f t="shared" si="27"/>
        <v>0</v>
      </c>
      <c r="AL109" s="13">
        <f t="shared" si="28"/>
        <v>0</v>
      </c>
      <c r="AM109" s="13"/>
      <c r="AN109" s="13"/>
    </row>
    <row r="110" spans="1:40" s="1" customFormat="1" ht="11.1" customHeight="1" outlineLevel="1" x14ac:dyDescent="0.2">
      <c r="A110" s="7" t="s">
        <v>117</v>
      </c>
      <c r="B110" s="7" t="s">
        <v>14</v>
      </c>
      <c r="C110" s="8">
        <v>114</v>
      </c>
      <c r="D110" s="8">
        <v>218</v>
      </c>
      <c r="E110" s="8">
        <v>264</v>
      </c>
      <c r="F110" s="8">
        <v>57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3">
        <f>VLOOKUP(A:A,[2]TDSheet!$A:$F,6,0)</f>
        <v>409</v>
      </c>
      <c r="K110" s="13">
        <f t="shared" si="21"/>
        <v>-145</v>
      </c>
      <c r="L110" s="13">
        <f>VLOOKUP(A:A,[1]TDSheet!$A:$N,14,0)</f>
        <v>200</v>
      </c>
      <c r="M110" s="13">
        <f>VLOOKUP(A:A,[1]TDSheet!$A:$W,23,0)</f>
        <v>200</v>
      </c>
      <c r="N110" s="13">
        <v>0</v>
      </c>
      <c r="O110" s="13"/>
      <c r="P110" s="13"/>
      <c r="Q110" s="13"/>
      <c r="R110" s="13"/>
      <c r="S110" s="13"/>
      <c r="T110" s="14"/>
      <c r="U110" s="14"/>
      <c r="V110" s="13">
        <f t="shared" si="22"/>
        <v>52.8</v>
      </c>
      <c r="W110" s="14">
        <v>100</v>
      </c>
      <c r="X110" s="15">
        <f t="shared" si="23"/>
        <v>10.549242424242426</v>
      </c>
      <c r="Y110" s="13">
        <f t="shared" si="24"/>
        <v>1.0795454545454546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21.5</v>
      </c>
      <c r="AG110" s="13">
        <f>VLOOKUP(A:A,[4]TDSheet!$A:$D,4,0)</f>
        <v>84</v>
      </c>
      <c r="AH110" s="13" t="e">
        <f>VLOOKUP(A:A,[1]TDSheet!$A:$AH,34,0)</f>
        <v>#N/A</v>
      </c>
      <c r="AI110" s="13">
        <f t="shared" si="25"/>
        <v>0</v>
      </c>
      <c r="AJ110" s="13">
        <f t="shared" si="26"/>
        <v>0</v>
      </c>
      <c r="AK110" s="13">
        <f t="shared" si="27"/>
        <v>6</v>
      </c>
      <c r="AL110" s="13">
        <f t="shared" si="28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108</v>
      </c>
      <c r="E111" s="8">
        <v>86</v>
      </c>
      <c r="F111" s="8">
        <v>22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89</v>
      </c>
      <c r="K111" s="13">
        <f t="shared" si="21"/>
        <v>-3</v>
      </c>
      <c r="L111" s="13">
        <f>VLOOKUP(A:A,[1]TDSheet!$A:$N,14,0)</f>
        <v>0</v>
      </c>
      <c r="M111" s="13">
        <f>VLOOKUP(A:A,[1]TDSheet!$A:$W,23,0)</f>
        <v>50</v>
      </c>
      <c r="N111" s="13">
        <v>0</v>
      </c>
      <c r="O111" s="13"/>
      <c r="P111" s="13"/>
      <c r="Q111" s="13"/>
      <c r="R111" s="13"/>
      <c r="S111" s="13"/>
      <c r="T111" s="14">
        <v>50</v>
      </c>
      <c r="U111" s="14">
        <v>50</v>
      </c>
      <c r="V111" s="13">
        <f t="shared" si="22"/>
        <v>17.2</v>
      </c>
      <c r="W111" s="14"/>
      <c r="X111" s="15">
        <f t="shared" si="23"/>
        <v>10</v>
      </c>
      <c r="Y111" s="13">
        <f t="shared" si="24"/>
        <v>1.2790697674418605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VLOOKUP(A:A,[4]TDSheet!$A:$D,4,0)</f>
        <v>18</v>
      </c>
      <c r="AH111" s="13" t="e">
        <f>VLOOKUP(A:A,[1]TDSheet!$A:$AH,34,0)</f>
        <v>#N/A</v>
      </c>
      <c r="AI111" s="13">
        <f t="shared" si="25"/>
        <v>14.000000000000002</v>
      </c>
      <c r="AJ111" s="13">
        <f t="shared" si="26"/>
        <v>14.000000000000002</v>
      </c>
      <c r="AK111" s="13">
        <f t="shared" si="27"/>
        <v>0</v>
      </c>
      <c r="AL111" s="13">
        <f t="shared" si="28"/>
        <v>0</v>
      </c>
      <c r="AM111" s="13"/>
      <c r="AN111" s="13"/>
    </row>
    <row r="112" spans="1:40" s="1" customFormat="1" ht="11.1" customHeight="1" outlineLevel="1" x14ac:dyDescent="0.2">
      <c r="A112" s="7" t="s">
        <v>109</v>
      </c>
      <c r="B112" s="7" t="s">
        <v>14</v>
      </c>
      <c r="C112" s="8">
        <v>-131</v>
      </c>
      <c r="D112" s="8">
        <v>751</v>
      </c>
      <c r="E112" s="17">
        <v>992</v>
      </c>
      <c r="F112" s="18">
        <v>-398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1020</v>
      </c>
      <c r="K112" s="13">
        <f t="shared" si="21"/>
        <v>-28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4"/>
      <c r="U112" s="14"/>
      <c r="V112" s="13">
        <f t="shared" si="22"/>
        <v>198.4</v>
      </c>
      <c r="W112" s="14"/>
      <c r="X112" s="15">
        <f t="shared" si="23"/>
        <v>-2.006048387096774</v>
      </c>
      <c r="Y112" s="13">
        <f t="shared" si="24"/>
        <v>-2.006048387096774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219.6</v>
      </c>
      <c r="AE112" s="13">
        <f>VLOOKUP(A:A,[1]TDSheet!$A:$AE,31,0)</f>
        <v>222.4</v>
      </c>
      <c r="AF112" s="13">
        <f>VLOOKUP(A:A,[1]TDSheet!$A:$AF,32,0)</f>
        <v>110.75</v>
      </c>
      <c r="AG112" s="13">
        <f>VLOOKUP(A:A,[4]TDSheet!$A:$D,4,0)</f>
        <v>195</v>
      </c>
      <c r="AH112" s="13" t="e">
        <f>VLOOKUP(A:A,[1]TDSheet!$A:$AH,34,0)</f>
        <v>#N/A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/>
      <c r="AN112" s="13"/>
    </row>
    <row r="113" spans="1:40" s="1" customFormat="1" ht="11.1" customHeight="1" outlineLevel="1" x14ac:dyDescent="0.2">
      <c r="A113" s="7" t="s">
        <v>110</v>
      </c>
      <c r="B113" s="7" t="s">
        <v>8</v>
      </c>
      <c r="C113" s="8">
        <v>-81.382999999999996</v>
      </c>
      <c r="D113" s="8">
        <v>334.07299999999998</v>
      </c>
      <c r="E113" s="17">
        <v>352.24200000000002</v>
      </c>
      <c r="F113" s="18">
        <v>-105.008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333.93</v>
      </c>
      <c r="K113" s="13">
        <f t="shared" si="21"/>
        <v>18.312000000000012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4"/>
      <c r="U113" s="14"/>
      <c r="V113" s="13">
        <f t="shared" si="22"/>
        <v>70.448400000000007</v>
      </c>
      <c r="W113" s="14"/>
      <c r="X113" s="15">
        <f t="shared" si="23"/>
        <v>-1.4905661448663132</v>
      </c>
      <c r="Y113" s="13">
        <f t="shared" si="24"/>
        <v>-1.4905661448663132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73.536599999999993</v>
      </c>
      <c r="AE113" s="13">
        <f>VLOOKUP(A:A,[1]TDSheet!$A:$AE,31,0)</f>
        <v>81.027799999999999</v>
      </c>
      <c r="AF113" s="13">
        <f>VLOOKUP(A:A,[1]TDSheet!$A:$AF,32,0)</f>
        <v>77.343000000000004</v>
      </c>
      <c r="AG113" s="13">
        <f>VLOOKUP(A:A,[4]TDSheet!$A:$D,4,0)</f>
        <v>57.280999999999999</v>
      </c>
      <c r="AH113" s="13" t="e">
        <f>VLOOKUP(A:A,[1]TDSheet!$A:$AH,34,0)</f>
        <v>#N/A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/>
      <c r="AN113" s="13"/>
    </row>
    <row r="114" spans="1:40" s="1" customFormat="1" ht="21.95" customHeight="1" outlineLevel="1" x14ac:dyDescent="0.2">
      <c r="A114" s="7" t="s">
        <v>111</v>
      </c>
      <c r="B114" s="7" t="s">
        <v>8</v>
      </c>
      <c r="C114" s="8">
        <v>-29.629000000000001</v>
      </c>
      <c r="D114" s="8">
        <v>146.18799999999999</v>
      </c>
      <c r="E114" s="17">
        <v>187.24100000000001</v>
      </c>
      <c r="F114" s="18">
        <v>-72.117999999999995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186.68299999999999</v>
      </c>
      <c r="K114" s="13">
        <f t="shared" si="21"/>
        <v>0.55800000000002115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4"/>
      <c r="U114" s="14"/>
      <c r="V114" s="13">
        <f t="shared" si="22"/>
        <v>37.4482</v>
      </c>
      <c r="W114" s="14"/>
      <c r="X114" s="15">
        <f t="shared" si="23"/>
        <v>-1.9258068478591761</v>
      </c>
      <c r="Y114" s="13">
        <f t="shared" si="24"/>
        <v>-1.9258068478591761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49.922600000000003</v>
      </c>
      <c r="AE114" s="13">
        <f>VLOOKUP(A:A,[1]TDSheet!$A:$AE,31,0)</f>
        <v>86.917600000000007</v>
      </c>
      <c r="AF114" s="13">
        <f>VLOOKUP(A:A,[1]TDSheet!$A:$AF,32,0)</f>
        <v>40.085000000000001</v>
      </c>
      <c r="AG114" s="13">
        <f>VLOOKUP(A:A,[4]TDSheet!$A:$D,4,0)</f>
        <v>46.390999999999998</v>
      </c>
      <c r="AH114" s="13" t="e">
        <f>VLOOKUP(A:A,[1]TDSheet!$A:$AH,34,0)</f>
        <v>#N/A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-182</v>
      </c>
      <c r="D115" s="8">
        <v>398</v>
      </c>
      <c r="E115" s="17">
        <v>338</v>
      </c>
      <c r="F115" s="18">
        <v>-137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353</v>
      </c>
      <c r="K115" s="13">
        <f t="shared" si="21"/>
        <v>-15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4"/>
      <c r="U115" s="14"/>
      <c r="V115" s="13">
        <f t="shared" si="22"/>
        <v>67.599999999999994</v>
      </c>
      <c r="W115" s="14"/>
      <c r="X115" s="15">
        <f t="shared" si="23"/>
        <v>-2.0266272189349115</v>
      </c>
      <c r="Y115" s="13">
        <f t="shared" si="24"/>
        <v>-2.0266272189349115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64.599999999999994</v>
      </c>
      <c r="AE115" s="13">
        <f>VLOOKUP(A:A,[1]TDSheet!$A:$AE,31,0)</f>
        <v>117.8</v>
      </c>
      <c r="AF115" s="13">
        <f>VLOOKUP(A:A,[1]TDSheet!$A:$AF,32,0)</f>
        <v>72.5</v>
      </c>
      <c r="AG115" s="13">
        <f>VLOOKUP(A:A,[4]TDSheet!$A:$D,4,0)</f>
        <v>59</v>
      </c>
      <c r="AH115" s="13" t="e">
        <f>VLOOKUP(A:A,[1]TDSheet!$A:$AH,34,0)</f>
        <v>#N/A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/>
      <c r="AN115" s="13"/>
    </row>
    <row r="116" spans="1:40" s="1" customFormat="1" ht="11.1" customHeight="1" outlineLevel="1" x14ac:dyDescent="0.2">
      <c r="A116" s="7" t="s">
        <v>112</v>
      </c>
      <c r="B116" s="7" t="s">
        <v>14</v>
      </c>
      <c r="C116" s="8">
        <v>-156</v>
      </c>
      <c r="D116" s="8">
        <v>396</v>
      </c>
      <c r="E116" s="17">
        <v>352</v>
      </c>
      <c r="F116" s="18">
        <v>-124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367</v>
      </c>
      <c r="K116" s="13">
        <f t="shared" si="21"/>
        <v>-15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4"/>
      <c r="U116" s="14"/>
      <c r="V116" s="13">
        <f t="shared" si="22"/>
        <v>70.400000000000006</v>
      </c>
      <c r="W116" s="14"/>
      <c r="X116" s="15">
        <f t="shared" si="23"/>
        <v>-1.7613636363636362</v>
      </c>
      <c r="Y116" s="13">
        <f t="shared" si="24"/>
        <v>-1.7613636363636362</v>
      </c>
      <c r="Z116" s="13"/>
      <c r="AA116" s="13"/>
      <c r="AB116" s="13">
        <v>0</v>
      </c>
      <c r="AC116" s="13">
        <f>VLOOKUP(A:A,[1]TDSheet!$A:$AC,29,0)</f>
        <v>0</v>
      </c>
      <c r="AD116" s="13">
        <f>VLOOKUP(A:A,[1]TDSheet!$A:$AD,30,0)</f>
        <v>65.599999999999994</v>
      </c>
      <c r="AE116" s="13">
        <f>VLOOKUP(A:A,[1]TDSheet!$A:$AE,31,0)</f>
        <v>131.6</v>
      </c>
      <c r="AF116" s="13">
        <f>VLOOKUP(A:A,[1]TDSheet!$A:$AF,32,0)</f>
        <v>64.5</v>
      </c>
      <c r="AG116" s="13">
        <f>VLOOKUP(A:A,[4]TDSheet!$A:$D,4,0)</f>
        <v>51</v>
      </c>
      <c r="AH116" s="13" t="e">
        <f>VLOOKUP(A:A,[1]TDSheet!$A:$AH,34,0)</f>
        <v>#N/A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2024-01-12T11:10:58Z</dcterms:modified>
</cp:coreProperties>
</file>