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2FA108-4755-47C2-8B0D-9A2F56D71C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W457" i="1"/>
  <c r="V455" i="1"/>
  <c r="V454" i="1"/>
  <c r="X453" i="1"/>
  <c r="W453" i="1"/>
  <c r="W452" i="1"/>
  <c r="W455" i="1" s="1"/>
  <c r="V450" i="1"/>
  <c r="V449" i="1"/>
  <c r="W448" i="1"/>
  <c r="X448" i="1" s="1"/>
  <c r="W447" i="1"/>
  <c r="V443" i="1"/>
  <c r="V442" i="1"/>
  <c r="W441" i="1"/>
  <c r="N441" i="1"/>
  <c r="W440" i="1"/>
  <c r="X440" i="1" s="1"/>
  <c r="N440" i="1"/>
  <c r="V438" i="1"/>
  <c r="V437" i="1"/>
  <c r="W436" i="1"/>
  <c r="X436" i="1" s="1"/>
  <c r="W435" i="1"/>
  <c r="X435" i="1" s="1"/>
  <c r="X434" i="1"/>
  <c r="W434" i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W409" i="1" s="1"/>
  <c r="V406" i="1"/>
  <c r="V405" i="1"/>
  <c r="W404" i="1"/>
  <c r="V402" i="1"/>
  <c r="V401" i="1"/>
  <c r="W400" i="1"/>
  <c r="W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N386" i="1"/>
  <c r="W385" i="1"/>
  <c r="X385" i="1" s="1"/>
  <c r="N385" i="1"/>
  <c r="V382" i="1"/>
  <c r="V381" i="1"/>
  <c r="W380" i="1"/>
  <c r="X380" i="1" s="1"/>
  <c r="W379" i="1"/>
  <c r="X379" i="1" s="1"/>
  <c r="X378" i="1"/>
  <c r="W378" i="1"/>
  <c r="W377" i="1"/>
  <c r="W381" i="1" s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X367" i="1"/>
  <c r="W367" i="1"/>
  <c r="N367" i="1"/>
  <c r="W366" i="1"/>
  <c r="W371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N350" i="1"/>
  <c r="V348" i="1"/>
  <c r="V347" i="1"/>
  <c r="W346" i="1"/>
  <c r="X346" i="1" s="1"/>
  <c r="N346" i="1"/>
  <c r="W345" i="1"/>
  <c r="X345" i="1" s="1"/>
  <c r="X347" i="1" s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V330" i="1"/>
  <c r="V329" i="1"/>
  <c r="W328" i="1"/>
  <c r="X328" i="1" s="1"/>
  <c r="N328" i="1"/>
  <c r="W327" i="1"/>
  <c r="X327" i="1" s="1"/>
  <c r="X329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X314" i="1"/>
  <c r="X315" i="1" s="1"/>
  <c r="W314" i="1"/>
  <c r="W315" i="1" s="1"/>
  <c r="N314" i="1"/>
  <c r="V312" i="1"/>
  <c r="V311" i="1"/>
  <c r="W310" i="1"/>
  <c r="X310" i="1" s="1"/>
  <c r="N310" i="1"/>
  <c r="W309" i="1"/>
  <c r="X309" i="1" s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V288" i="1"/>
  <c r="V287" i="1"/>
  <c r="W286" i="1"/>
  <c r="W288" i="1" s="1"/>
  <c r="N286" i="1"/>
  <c r="V284" i="1"/>
  <c r="V283" i="1"/>
  <c r="W282" i="1"/>
  <c r="N282" i="1"/>
  <c r="V280" i="1"/>
  <c r="V279" i="1"/>
  <c r="W278" i="1"/>
  <c r="W280" i="1" s="1"/>
  <c r="N278" i="1"/>
  <c r="V276" i="1"/>
  <c r="V275" i="1"/>
  <c r="W274" i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X222" i="1" s="1"/>
  <c r="N222" i="1"/>
  <c r="W221" i="1"/>
  <c r="W224" i="1" s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W190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X154" i="1"/>
  <c r="X156" i="1" s="1"/>
  <c r="W154" i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X136" i="1"/>
  <c r="W136" i="1"/>
  <c r="N136" i="1"/>
  <c r="V133" i="1"/>
  <c r="V132" i="1"/>
  <c r="W131" i="1"/>
  <c r="X131" i="1" s="1"/>
  <c r="N131" i="1"/>
  <c r="W130" i="1"/>
  <c r="X130" i="1" s="1"/>
  <c r="N130" i="1"/>
  <c r="W129" i="1"/>
  <c r="X129" i="1" s="1"/>
  <c r="X132" i="1" s="1"/>
  <c r="N129" i="1"/>
  <c r="V125" i="1"/>
  <c r="V124" i="1"/>
  <c r="X123" i="1"/>
  <c r="W123" i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W51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H9" i="1" s="1"/>
  <c r="D7" i="1"/>
  <c r="O6" i="1"/>
  <c r="N2" i="1"/>
  <c r="X145" i="1" l="1"/>
  <c r="X22" i="1"/>
  <c r="X23" i="1" s="1"/>
  <c r="W41" i="1"/>
  <c r="W89" i="1"/>
  <c r="W99" i="1"/>
  <c r="W110" i="1"/>
  <c r="W117" i="1"/>
  <c r="X124" i="1"/>
  <c r="X248" i="1"/>
  <c r="W316" i="1"/>
  <c r="P481" i="1"/>
  <c r="X339" i="1"/>
  <c r="X340" i="1" s="1"/>
  <c r="W340" i="1"/>
  <c r="W387" i="1"/>
  <c r="X408" i="1"/>
  <c r="X409" i="1" s="1"/>
  <c r="W442" i="1"/>
  <c r="W265" i="1"/>
  <c r="X258" i="1"/>
  <c r="X265" i="1" s="1"/>
  <c r="W275" i="1"/>
  <c r="X274" i="1"/>
  <c r="X275" i="1" s="1"/>
  <c r="W284" i="1"/>
  <c r="W283" i="1"/>
  <c r="X282" i="1"/>
  <c r="X283" i="1" s="1"/>
  <c r="W374" i="1"/>
  <c r="W450" i="1"/>
  <c r="W449" i="1"/>
  <c r="X447" i="1"/>
  <c r="X449" i="1" s="1"/>
  <c r="W461" i="1"/>
  <c r="X458" i="1"/>
  <c r="V471" i="1"/>
  <c r="W32" i="1"/>
  <c r="W37" i="1"/>
  <c r="W45" i="1"/>
  <c r="D481" i="1"/>
  <c r="W59" i="1"/>
  <c r="X91" i="1"/>
  <c r="X98" i="1" s="1"/>
  <c r="W124" i="1"/>
  <c r="J481" i="1"/>
  <c r="W196" i="1"/>
  <c r="W195" i="1"/>
  <c r="X194" i="1"/>
  <c r="X195" i="1" s="1"/>
  <c r="W219" i="1"/>
  <c r="W218" i="1"/>
  <c r="X217" i="1"/>
  <c r="X218" i="1" s="1"/>
  <c r="W429" i="1"/>
  <c r="W462" i="1"/>
  <c r="X457" i="1"/>
  <c r="W469" i="1"/>
  <c r="X464" i="1"/>
  <c r="W146" i="1"/>
  <c r="W156" i="1"/>
  <c r="W183" i="1"/>
  <c r="L481" i="1"/>
  <c r="W242" i="1"/>
  <c r="X306" i="1"/>
  <c r="W363" i="1"/>
  <c r="W370" i="1"/>
  <c r="W410" i="1"/>
  <c r="W428" i="1"/>
  <c r="X59" i="1"/>
  <c r="X163" i="1"/>
  <c r="X236" i="1"/>
  <c r="X32" i="1"/>
  <c r="X300" i="1"/>
  <c r="X311" i="1"/>
  <c r="X469" i="1"/>
  <c r="X80" i="1"/>
  <c r="X214" i="1"/>
  <c r="F9" i="1"/>
  <c r="F10" i="1"/>
  <c r="J9" i="1"/>
  <c r="W60" i="1"/>
  <c r="W88" i="1"/>
  <c r="W118" i="1"/>
  <c r="W132" i="1"/>
  <c r="W145" i="1"/>
  <c r="W164" i="1"/>
  <c r="W271" i="1"/>
  <c r="X268" i="1"/>
  <c r="X270" i="1" s="1"/>
  <c r="W307" i="1"/>
  <c r="W329" i="1"/>
  <c r="W336" i="1"/>
  <c r="W347" i="1"/>
  <c r="X397" i="1"/>
  <c r="W398" i="1"/>
  <c r="X437" i="1"/>
  <c r="W443" i="1"/>
  <c r="X441" i="1"/>
  <c r="X442" i="1" s="1"/>
  <c r="A10" i="1"/>
  <c r="B481" i="1"/>
  <c r="W472" i="1"/>
  <c r="X35" i="1"/>
  <c r="X36" i="1" s="1"/>
  <c r="X39" i="1"/>
  <c r="X40" i="1" s="1"/>
  <c r="X43" i="1"/>
  <c r="X44" i="1" s="1"/>
  <c r="X49" i="1"/>
  <c r="X51" i="1" s="1"/>
  <c r="W52" i="1"/>
  <c r="E481" i="1"/>
  <c r="X83" i="1"/>
  <c r="X88" i="1" s="1"/>
  <c r="X113" i="1"/>
  <c r="X117" i="1" s="1"/>
  <c r="F481" i="1"/>
  <c r="W125" i="1"/>
  <c r="W152" i="1"/>
  <c r="X149" i="1"/>
  <c r="X151" i="1" s="1"/>
  <c r="I481" i="1"/>
  <c r="W157" i="1"/>
  <c r="W191" i="1"/>
  <c r="W225" i="1"/>
  <c r="W243" i="1"/>
  <c r="W248" i="1"/>
  <c r="W255" i="1"/>
  <c r="W254" i="1"/>
  <c r="W270" i="1"/>
  <c r="W276" i="1"/>
  <c r="N481" i="1"/>
  <c r="X278" i="1"/>
  <c r="X279" i="1" s="1"/>
  <c r="W287" i="1"/>
  <c r="O481" i="1"/>
  <c r="W301" i="1"/>
  <c r="W306" i="1"/>
  <c r="W311" i="1"/>
  <c r="W312" i="1"/>
  <c r="W325" i="1"/>
  <c r="X336" i="1"/>
  <c r="W364" i="1"/>
  <c r="X350" i="1"/>
  <c r="X363" i="1" s="1"/>
  <c r="X366" i="1"/>
  <c r="X370" i="1" s="1"/>
  <c r="W375" i="1"/>
  <c r="W382" i="1"/>
  <c r="W402" i="1"/>
  <c r="X400" i="1"/>
  <c r="X401" i="1" s="1"/>
  <c r="S481" i="1"/>
  <c r="W437" i="1"/>
  <c r="T481" i="1"/>
  <c r="W454" i="1"/>
  <c r="X452" i="1"/>
  <c r="X454" i="1" s="1"/>
  <c r="H481" i="1"/>
  <c r="W33" i="1"/>
  <c r="W81" i="1"/>
  <c r="W98" i="1"/>
  <c r="W111" i="1"/>
  <c r="W236" i="1"/>
  <c r="W266" i="1"/>
  <c r="W300" i="1"/>
  <c r="W337" i="1"/>
  <c r="W388" i="1"/>
  <c r="X386" i="1"/>
  <c r="X387" i="1" s="1"/>
  <c r="R481" i="1"/>
  <c r="W397" i="1"/>
  <c r="W405" i="1"/>
  <c r="W406" i="1"/>
  <c r="X423" i="1"/>
  <c r="W473" i="1"/>
  <c r="M481" i="1"/>
  <c r="V475" i="1"/>
  <c r="W24" i="1"/>
  <c r="W80" i="1"/>
  <c r="X101" i="1"/>
  <c r="X110" i="1" s="1"/>
  <c r="G481" i="1"/>
  <c r="W133" i="1"/>
  <c r="W163" i="1"/>
  <c r="X166" i="1"/>
  <c r="X183" i="1" s="1"/>
  <c r="W184" i="1"/>
  <c r="X187" i="1"/>
  <c r="X190" i="1" s="1"/>
  <c r="W214" i="1"/>
  <c r="X221" i="1"/>
  <c r="X224" i="1" s="1"/>
  <c r="W237" i="1"/>
  <c r="X239" i="1"/>
  <c r="X242" i="1" s="1"/>
  <c r="W249" i="1"/>
  <c r="W279" i="1"/>
  <c r="X286" i="1"/>
  <c r="X287" i="1" s="1"/>
  <c r="X319" i="1"/>
  <c r="X324" i="1" s="1"/>
  <c r="W324" i="1"/>
  <c r="W330" i="1"/>
  <c r="W348" i="1"/>
  <c r="X377" i="1"/>
  <c r="X381" i="1" s="1"/>
  <c r="X404" i="1"/>
  <c r="X405" i="1" s="1"/>
  <c r="W424" i="1"/>
  <c r="W438" i="1"/>
  <c r="Q481" i="1"/>
  <c r="W215" i="1"/>
  <c r="W423" i="1"/>
  <c r="W470" i="1"/>
  <c r="W475" i="1" l="1"/>
  <c r="X461" i="1"/>
  <c r="X476" i="1" s="1"/>
  <c r="W474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<sst xmlns="http://schemas.openxmlformats.org/spreadsheetml/2006/main" count="2016" uniqueCount="703">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</sst>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193</v>
      </c>
      <c r="W55" s="314">
        <f>IFERROR(IF(V55="",0,CEILING((V55/$H55),1)*$H55),"")</f>
        <v>194.4</v>
      </c>
      <c r="X55" s="36">
        <f>IFERROR(IF(W55=0,"",ROUNDUP(W55/H55,0)*0.02175),"")</f>
        <v>0.39149999999999996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17.87037037037037</v>
      </c>
      <c r="W59" s="315">
        <f>IFERROR(W55/H55,"0")+IFERROR(W56/H56,"0")+IFERROR(W57/H57,"0")+IFERROR(W58/H58,"0")</f>
        <v>18</v>
      </c>
      <c r="X59" s="315">
        <f>IFERROR(IF(X55="",0,X55),"0")+IFERROR(IF(X56="",0,X56),"0")+IFERROR(IF(X57="",0,X57),"0")+IFERROR(IF(X58="",0,X58),"0")</f>
        <v>0.39149999999999996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193</v>
      </c>
      <c r="W60" s="315">
        <f>IFERROR(SUM(W55:W58),"0")</f>
        <v>194.4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206</v>
      </c>
      <c r="W64" s="314">
        <f t="shared" si="2"/>
        <v>212.79999999999998</v>
      </c>
      <c r="X64" s="36">
        <f>IFERROR(IF(W64=0,"",ROUNDUP(W64/H64,0)*0.02175),"")</f>
        <v>0.41324999999999995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16</v>
      </c>
      <c r="W65" s="314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150</v>
      </c>
      <c r="W67" s="314">
        <f t="shared" si="2"/>
        <v>156.79999999999998</v>
      </c>
      <c r="X67" s="36">
        <f>IFERROR(IF(W67=0,"",ROUNDUP(W67/H67,0)*0.02175),"")</f>
        <v>0.30449999999999999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6</v>
      </c>
      <c r="W72" s="314">
        <f t="shared" si="2"/>
        <v>9.6</v>
      </c>
      <c r="X72" s="36">
        <f t="shared" si="3"/>
        <v>1.874E-2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6</v>
      </c>
      <c r="W77" s="314">
        <f t="shared" si="2"/>
        <v>7.5</v>
      </c>
      <c r="X77" s="36">
        <f>IFERROR(IF(W77=0,"",ROUNDUP(W77/H77,0)*0.00937),"")</f>
        <v>1.874E-2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26</v>
      </c>
      <c r="W78" s="314">
        <f t="shared" si="2"/>
        <v>27</v>
      </c>
      <c r="X78" s="36">
        <f>IFERROR(IF(W78=0,"",ROUNDUP(W78/H78,0)*0.00937),"")</f>
        <v>5.6219999999999999E-2</v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41.842063492063495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45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0.85494999999999999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410</v>
      </c>
      <c r="W81" s="315">
        <f>IFERROR(SUM(W63:W79),"0")</f>
        <v>436.1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57</v>
      </c>
      <c r="W91" s="314">
        <f t="shared" ref="W91:W97" si="4">IFERROR(IF(V91="",0,CEILING((V91/$H91),1)*$H91),"")</f>
        <v>63</v>
      </c>
      <c r="X91" s="36">
        <f>IFERROR(IF(W91=0,"",ROUNDUP(W91/H91,0)*0.02175),"")</f>
        <v>0.15225</v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6.333333333333333</v>
      </c>
      <c r="W98" s="315">
        <f>IFERROR(W91/H91,"0")+IFERROR(W92/H92,"0")+IFERROR(W93/H93,"0")+IFERROR(W94/H94,"0")+IFERROR(W95/H95,"0")+IFERROR(W96/H96,"0")+IFERROR(W97/H97,"0")</f>
        <v>7</v>
      </c>
      <c r="X98" s="315">
        <f>IFERROR(IF(X91="",0,X91),"0")+IFERROR(IF(X92="",0,X92),"0")+IFERROR(IF(X93="",0,X93),"0")+IFERROR(IF(X94="",0,X94),"0")+IFERROR(IF(X95="",0,X95),"0")+IFERROR(IF(X96="",0,X96),"0")+IFERROR(IF(X97="",0,X97),"0")</f>
        <v>0.15225</v>
      </c>
      <c r="Y98" s="316"/>
      <c r="Z98" s="316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57</v>
      </c>
      <c r="W99" s="315">
        <f>IFERROR(SUM(W91:W97),"0")</f>
        <v>63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154</v>
      </c>
      <c r="W102" s="314">
        <f t="shared" si="5"/>
        <v>159.6</v>
      </c>
      <c r="X102" s="36">
        <f>IFERROR(IF(W102=0,"",ROUNDUP(W102/H102,0)*0.02175),"")</f>
        <v>0.41324999999999995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24</v>
      </c>
      <c r="W105" s="314">
        <f t="shared" si="5"/>
        <v>24.3</v>
      </c>
      <c r="X105" s="36">
        <f>IFERROR(IF(W105=0,"",ROUNDUP(W105/H105,0)*0.00753),"")</f>
        <v>6.7769999999999997E-2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27.222222222222221</v>
      </c>
      <c r="W110" s="315">
        <f>IFERROR(W101/H101,"0")+IFERROR(W102/H102,"0")+IFERROR(W103/H103,"0")+IFERROR(W104/H104,"0")+IFERROR(W105/H105,"0")+IFERROR(W106/H106,"0")+IFERROR(W107/H107,"0")+IFERROR(W108/H108,"0")+IFERROR(W109/H109,"0")</f>
        <v>28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0.48101999999999995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178</v>
      </c>
      <c r="W111" s="315">
        <f>IFERROR(SUM(W101:W109),"0")</f>
        <v>183.9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15</v>
      </c>
      <c r="W114" s="314">
        <f>IFERROR(IF(V114="",0,CEILING((V114/$H114),1)*$H114),"")</f>
        <v>16.8</v>
      </c>
      <c r="X114" s="36">
        <f>IFERROR(IF(W114=0,"",ROUNDUP(W114/H114,0)*0.02175),"")</f>
        <v>4.3499999999999997E-2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1.7857142857142856</v>
      </c>
      <c r="W117" s="315">
        <f>IFERROR(W113/H113,"0")+IFERROR(W114/H114,"0")+IFERROR(W115/H115,"0")+IFERROR(W116/H116,"0")</f>
        <v>2</v>
      </c>
      <c r="X117" s="315">
        <f>IFERROR(IF(X113="",0,X113),"0")+IFERROR(IF(X114="",0,X114),"0")+IFERROR(IF(X115="",0,X115),"0")+IFERROR(IF(X116="",0,X116),"0")</f>
        <v>4.3499999999999997E-2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15</v>
      </c>
      <c r="W118" s="315">
        <f>IFERROR(SUM(W113:W116),"0")</f>
        <v>16.8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192</v>
      </c>
      <c r="W121" s="314">
        <f>IFERROR(IF(V121="",0,CEILING((V121/$H121),1)*$H121),"")</f>
        <v>193.20000000000002</v>
      </c>
      <c r="X121" s="36">
        <f>IFERROR(IF(W121=0,"",ROUNDUP(W121/H121,0)*0.02175),"")</f>
        <v>0.50024999999999997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41</v>
      </c>
      <c r="W123" s="314">
        <f>IFERROR(IF(V123="",0,CEILING((V123/$H123),1)*$H123),"")</f>
        <v>43.2</v>
      </c>
      <c r="X123" s="36">
        <f>IFERROR(IF(W123=0,"",ROUNDUP(W123/H123,0)*0.00753),"")</f>
        <v>0.12048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38.042328042328037</v>
      </c>
      <c r="W124" s="315">
        <f>IFERROR(W121/H121,"0")+IFERROR(W122/H122,"0")+IFERROR(W123/H123,"0")</f>
        <v>39</v>
      </c>
      <c r="X124" s="315">
        <f>IFERROR(IF(X121="",0,X121),"0")+IFERROR(IF(X122="",0,X122),"0")+IFERROR(IF(X123="",0,X123),"0")</f>
        <v>0.62073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233</v>
      </c>
      <c r="W125" s="315">
        <f>IFERROR(SUM(W121:W123),"0")</f>
        <v>236.40000000000003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7</v>
      </c>
      <c r="W150" s="314">
        <f>IFERROR(IF(V150="",0,CEILING((V150/$H150),1)*$H150),"")</f>
        <v>8.1000000000000014</v>
      </c>
      <c r="X150" s="36">
        <f>IFERROR(IF(W150=0,"",ROUNDUP(W150/H150,0)*0.00753),"")</f>
        <v>2.2589999999999999E-2</v>
      </c>
      <c r="Y150" s="56"/>
      <c r="Z150" s="57"/>
      <c r="AD150" s="58"/>
      <c r="BA150" s="133" t="s">
        <v>1</v>
      </c>
    </row>
    <row r="151" spans="1:53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2.5925925925925926</v>
      </c>
      <c r="W151" s="315">
        <f>IFERROR(W149/H149,"0")+IFERROR(W150/H150,"0")</f>
        <v>3.0000000000000004</v>
      </c>
      <c r="X151" s="315">
        <f>IFERROR(IF(X149="",0,X149),"0")+IFERROR(IF(X150="",0,X150),"0")</f>
        <v>2.2589999999999999E-2</v>
      </c>
      <c r="Y151" s="316"/>
      <c r="Z151" s="316"/>
    </row>
    <row r="152" spans="1:53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7</v>
      </c>
      <c r="W152" s="315">
        <f>IFERROR(SUM(W149:W150),"0")</f>
        <v>8.1000000000000014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230</v>
      </c>
      <c r="W159" s="314">
        <f>IFERROR(IF(V159="",0,CEILING((V159/$H159),1)*$H159),"")</f>
        <v>232.20000000000002</v>
      </c>
      <c r="X159" s="36">
        <f>IFERROR(IF(W159=0,"",ROUNDUP(W159/H159,0)*0.00937),"")</f>
        <v>0.40290999999999999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102</v>
      </c>
      <c r="W160" s="314">
        <f>IFERROR(IF(V160="",0,CEILING((V160/$H160),1)*$H160),"")</f>
        <v>102.60000000000001</v>
      </c>
      <c r="X160" s="36">
        <f>IFERROR(IF(W160=0,"",ROUNDUP(W160/H160,0)*0.00937),"")</f>
        <v>0.17802999999999999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61.481481481481481</v>
      </c>
      <c r="W163" s="315">
        <f>IFERROR(W159/H159,"0")+IFERROR(W160/H160,"0")+IFERROR(W161/H161,"0")+IFERROR(W162/H162,"0")</f>
        <v>62</v>
      </c>
      <c r="X163" s="315">
        <f>IFERROR(IF(X159="",0,X159),"0")+IFERROR(IF(X160="",0,X160),"0")+IFERROR(IF(X161="",0,X161),"0")+IFERROR(IF(X162="",0,X162),"0")</f>
        <v>0.58094000000000001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332</v>
      </c>
      <c r="W164" s="315">
        <f>IFERROR(SUM(W159:W162),"0")</f>
        <v>334.8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100</v>
      </c>
      <c r="W172" s="314">
        <f t="shared" si="7"/>
        <v>100.8</v>
      </c>
      <c r="X172" s="36">
        <f>IFERROR(IF(W172=0,"",ROUNDUP(W172/H172,0)*0.00753),"")</f>
        <v>0.31625999999999999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55</v>
      </c>
      <c r="W174" s="314">
        <f t="shared" si="7"/>
        <v>55.199999999999996</v>
      </c>
      <c r="X174" s="36">
        <f>IFERROR(IF(W174=0,"",ROUNDUP(W174/H174,0)*0.00753),"")</f>
        <v>0.17319000000000001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192</v>
      </c>
      <c r="W176" s="314">
        <f t="shared" si="7"/>
        <v>192</v>
      </c>
      <c r="X176" s="36">
        <f t="shared" ref="X176:X182" si="8">IFERROR(IF(W176=0,"",ROUNDUP(W176/H176,0)*0.00753),"")</f>
        <v>0.60240000000000005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250</v>
      </c>
      <c r="W178" s="314">
        <f t="shared" si="7"/>
        <v>252</v>
      </c>
      <c r="X178" s="36">
        <f t="shared" si="8"/>
        <v>0.79065000000000007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164</v>
      </c>
      <c r="W179" s="314">
        <f t="shared" si="7"/>
        <v>165.6</v>
      </c>
      <c r="X179" s="36">
        <f t="shared" si="8"/>
        <v>0.51956999999999998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228</v>
      </c>
      <c r="W181" s="314">
        <f t="shared" si="7"/>
        <v>228</v>
      </c>
      <c r="X181" s="36">
        <f t="shared" si="8"/>
        <v>0.71535000000000004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150</v>
      </c>
      <c r="W182" s="314">
        <f t="shared" si="7"/>
        <v>151.19999999999999</v>
      </c>
      <c r="X182" s="36">
        <f t="shared" si="8"/>
        <v>0.47439000000000003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474.58333333333337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477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3.5918100000000002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1139</v>
      </c>
      <c r="W184" s="315">
        <f>IFERROR(SUM(W166:W182),"0")</f>
        <v>1144.8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39</v>
      </c>
      <c r="W188" s="314">
        <f>IFERROR(IF(V188="",0,CEILING((V188/$H188),1)*$H188),"")</f>
        <v>40.799999999999997</v>
      </c>
      <c r="X188" s="36">
        <f>IFERROR(IF(W188=0,"",ROUNDUP(W188/H188,0)*0.00753),"")</f>
        <v>0.12801000000000001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39</v>
      </c>
      <c r="W189" s="314">
        <f>IFERROR(IF(V189="",0,CEILING((V189/$H189),1)*$H189),"")</f>
        <v>40.799999999999997</v>
      </c>
      <c r="X189" s="36">
        <f>IFERROR(IF(W189=0,"",ROUNDUP(W189/H189,0)*0.00753),"")</f>
        <v>0.12801000000000001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32.5</v>
      </c>
      <c r="W190" s="315">
        <f>IFERROR(W186/H186,"0")+IFERROR(W187/H187,"0")+IFERROR(W188/H188,"0")+IFERROR(W189/H189,"0")</f>
        <v>34</v>
      </c>
      <c r="X190" s="315">
        <f>IFERROR(IF(X186="",0,X186),"0")+IFERROR(IF(X187="",0,X187),"0")+IFERROR(IF(X188="",0,X188),"0")+IFERROR(IF(X189="",0,X189),"0")</f>
        <v>0.25602000000000003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78</v>
      </c>
      <c r="W191" s="315">
        <f>IFERROR(SUM(W186:W189),"0")</f>
        <v>81.599999999999994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35</v>
      </c>
      <c r="W201" s="314">
        <f t="shared" si="9"/>
        <v>43.2</v>
      </c>
      <c r="X201" s="36">
        <f>IFERROR(IF(W201=0,"",ROUNDUP(W201/H201,0)*0.02175),"")</f>
        <v>8.6999999999999994E-2</v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3.2407407407407405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4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8.6999999999999994E-2</v>
      </c>
      <c r="Y214" s="316"/>
      <c r="Z214" s="316"/>
    </row>
    <row r="215" spans="1:53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35</v>
      </c>
      <c r="W215" s="315">
        <f>IFERROR(SUM(W199:W213),"0")</f>
        <v>43.2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128</v>
      </c>
      <c r="W240" s="314">
        <f>IFERROR(IF(V240="",0,CEILING((V240/$H240),1)*$H240),"")</f>
        <v>132.6</v>
      </c>
      <c r="X240" s="36">
        <f>IFERROR(IF(W240=0,"",ROUNDUP(W240/H240,0)*0.02175),"")</f>
        <v>0.36974999999999997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16.410256410256412</v>
      </c>
      <c r="W242" s="315">
        <f>IFERROR(W239/H239,"0")+IFERROR(W240/H240,"0")+IFERROR(W241/H241,"0")</f>
        <v>17</v>
      </c>
      <c r="X242" s="315">
        <f>IFERROR(IF(X239="",0,X239),"0")+IFERROR(IF(X240="",0,X240),"0")+IFERROR(IF(X241="",0,X241),"0")</f>
        <v>0.36974999999999997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128</v>
      </c>
      <c r="W243" s="315">
        <f>IFERROR(SUM(W239:W241),"0")</f>
        <v>132.6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8</v>
      </c>
      <c r="W264" s="314">
        <f t="shared" si="12"/>
        <v>10</v>
      </c>
      <c r="X264" s="36">
        <f>IFERROR(IF(W264=0,"",ROUNDUP(W264/H264,0)*0.00937),"")</f>
        <v>1.874E-2</v>
      </c>
      <c r="Y264" s="56"/>
      <c r="Z264" s="57"/>
      <c r="AD264" s="58"/>
      <c r="BA264" s="205" t="s">
        <v>1</v>
      </c>
    </row>
    <row r="265" spans="1:53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1.6</v>
      </c>
      <c r="W265" s="315">
        <f>IFERROR(W258/H258,"0")+IFERROR(W259/H259,"0")+IFERROR(W260/H260,"0")+IFERROR(W261/H261,"0")+IFERROR(W262/H262,"0")+IFERROR(W263/H263,"0")+IFERROR(W264/H264,"0")</f>
        <v>2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1.874E-2</v>
      </c>
      <c r="Y265" s="316"/>
      <c r="Z265" s="316"/>
    </row>
    <row r="266" spans="1:53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8</v>
      </c>
      <c r="W266" s="315">
        <f>IFERROR(SUM(W258:W264),"0")</f>
        <v>10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13</v>
      </c>
      <c r="W274" s="314">
        <f>IFERROR(IF(V274="",0,CEILING((V274/$H274),1)*$H274),"")</f>
        <v>14.4</v>
      </c>
      <c r="X274" s="36">
        <f>IFERROR(IF(W274=0,"",ROUNDUP(W274/H274,0)*0.00753),"")</f>
        <v>6.0240000000000002E-2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7.2222222222222223</v>
      </c>
      <c r="W275" s="315">
        <f>IFERROR(W274/H274,"0")</f>
        <v>8</v>
      </c>
      <c r="X275" s="315">
        <f>IFERROR(IF(X274="",0,X274),"0")</f>
        <v>6.0240000000000002E-2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13</v>
      </c>
      <c r="W276" s="315">
        <f>IFERROR(SUM(W274:W274),"0")</f>
        <v>14.4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3000</v>
      </c>
      <c r="W292" s="314">
        <f t="shared" ref="W292:W299" si="13">IFERROR(IF(V292="",0,CEILING((V292/$H292),1)*$H292),"")</f>
        <v>3000</v>
      </c>
      <c r="X292" s="36">
        <f>IFERROR(IF(W292=0,"",ROUNDUP(W292/H292,0)*0.02175),"")</f>
        <v>4.3499999999999996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300</v>
      </c>
      <c r="W296" s="314">
        <f t="shared" si="13"/>
        <v>300</v>
      </c>
      <c r="X296" s="36">
        <f>IFERROR(IF(W296=0,"",ROUNDUP(W296/H296,0)*0.02175),"")</f>
        <v>0.43499999999999994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11</v>
      </c>
      <c r="W298" s="314">
        <f t="shared" si="13"/>
        <v>15</v>
      </c>
      <c r="X298" s="36">
        <f>IFERROR(IF(W298=0,"",ROUNDUP(W298/H298,0)*0.00937),"")</f>
        <v>2.811E-2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222.2</v>
      </c>
      <c r="W300" s="315">
        <f>IFERROR(W292/H292,"0")+IFERROR(W293/H293,"0")+IFERROR(W294/H294,"0")+IFERROR(W295/H295,"0")+IFERROR(W296/H296,"0")+IFERROR(W297/H297,"0")+IFERROR(W298/H298,"0")+IFERROR(W299/H299,"0")</f>
        <v>223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4.8131099999999991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3311</v>
      </c>
      <c r="W301" s="315">
        <f>IFERROR(SUM(W292:W299),"0")</f>
        <v>3315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400</v>
      </c>
      <c r="W303" s="314">
        <f>IFERROR(IF(V303="",0,CEILING((V303/$H303),1)*$H303),"")</f>
        <v>405</v>
      </c>
      <c r="X303" s="36">
        <f>IFERROR(IF(W303=0,"",ROUNDUP(W303/H303,0)*0.02175),"")</f>
        <v>0.58724999999999994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45</v>
      </c>
      <c r="W305" s="314">
        <f>IFERROR(IF(V305="",0,CEILING((V305/$H305),1)*$H305),"")</f>
        <v>48</v>
      </c>
      <c r="X305" s="36">
        <f>IFERROR(IF(W305=0,"",ROUNDUP(W305/H305,0)*0.00937),"")</f>
        <v>0.11244</v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37.916666666666671</v>
      </c>
      <c r="W306" s="315">
        <f>IFERROR(W303/H303,"0")+IFERROR(W304/H304,"0")+IFERROR(W305/H305,"0")</f>
        <v>39</v>
      </c>
      <c r="X306" s="315">
        <f>IFERROR(IF(X303="",0,X303),"0")+IFERROR(IF(X304="",0,X304),"0")+IFERROR(IF(X305="",0,X305),"0")</f>
        <v>0.69968999999999992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445</v>
      </c>
      <c r="W307" s="315">
        <f>IFERROR(SUM(W303:W305),"0")</f>
        <v>453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201</v>
      </c>
      <c r="W314" s="314">
        <f>IFERROR(IF(V314="",0,CEILING((V314/$H314),1)*$H314),"")</f>
        <v>202.79999999999998</v>
      </c>
      <c r="X314" s="36">
        <f>IFERROR(IF(W314=0,"",ROUNDUP(W314/H314,0)*0.02175),"")</f>
        <v>0.5655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25.76923076923077</v>
      </c>
      <c r="W315" s="315">
        <f>IFERROR(W314/H314,"0")</f>
        <v>26</v>
      </c>
      <c r="X315" s="315">
        <f>IFERROR(IF(X314="",0,X314),"0")</f>
        <v>0.5655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201</v>
      </c>
      <c r="W316" s="315">
        <f>IFERROR(SUM(W314:W314),"0")</f>
        <v>202.79999999999998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9</v>
      </c>
      <c r="W319" s="314">
        <f>IFERROR(IF(V319="",0,CEILING((V319/$H319),1)*$H319),"")</f>
        <v>12</v>
      </c>
      <c r="X319" s="36">
        <f>IFERROR(IF(W319=0,"",ROUNDUP(W319/H319,0)*0.02175),"")</f>
        <v>2.1749999999999999E-2</v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11</v>
      </c>
      <c r="W323" s="314">
        <f>IFERROR(IF(V323="",0,CEILING((V323/$H323),1)*$H323),"")</f>
        <v>12</v>
      </c>
      <c r="X323" s="36">
        <f>IFERROR(IF(W323=0,"",ROUNDUP(W323/H323,0)*0.00937),"")</f>
        <v>2.811E-2</v>
      </c>
      <c r="Y323" s="56"/>
      <c r="Z323" s="57"/>
      <c r="AD323" s="58"/>
      <c r="BA323" s="230" t="s">
        <v>1</v>
      </c>
    </row>
    <row r="324" spans="1:53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3.5</v>
      </c>
      <c r="W324" s="315">
        <f>IFERROR(W319/H319,"0")+IFERROR(W320/H320,"0")+IFERROR(W321/H321,"0")+IFERROR(W322/H322,"0")+IFERROR(W323/H323,"0")</f>
        <v>4</v>
      </c>
      <c r="X324" s="315">
        <f>IFERROR(IF(X319="",0,X319),"0")+IFERROR(IF(X320="",0,X320),"0")+IFERROR(IF(X321="",0,X321),"0")+IFERROR(IF(X322="",0,X322),"0")+IFERROR(IF(X323="",0,X323),"0")</f>
        <v>4.9860000000000002E-2</v>
      </c>
      <c r="Y324" s="316"/>
      <c r="Z324" s="316"/>
    </row>
    <row r="325" spans="1:53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20</v>
      </c>
      <c r="W325" s="315">
        <f>IFERROR(SUM(W319:W323),"0")</f>
        <v>24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20</v>
      </c>
      <c r="W327" s="314">
        <f>IFERROR(IF(V327="",0,CEILING((V327/$H327),1)*$H327),"")</f>
        <v>21.9</v>
      </c>
      <c r="X327" s="36">
        <f>IFERROR(IF(W327=0,"",ROUNDUP(W327/H327,0)*0.00753),"")</f>
        <v>3.7650000000000003E-2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4.5662100456621006</v>
      </c>
      <c r="W329" s="315">
        <f>IFERROR(W327/H327,"0")+IFERROR(W328/H328,"0")</f>
        <v>5</v>
      </c>
      <c r="X329" s="315">
        <f>IFERROR(IF(X327="",0,X327),"0")+IFERROR(IF(X328="",0,X328),"0")</f>
        <v>3.7650000000000003E-2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20</v>
      </c>
      <c r="W330" s="315">
        <f>IFERROR(SUM(W327:W328),"0")</f>
        <v>21.9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400</v>
      </c>
      <c r="W332" s="314">
        <f>IFERROR(IF(V332="",0,CEILING((V332/$H332),1)*$H332),"")</f>
        <v>405.59999999999997</v>
      </c>
      <c r="X332" s="36">
        <f>IFERROR(IF(W332=0,"",ROUNDUP(W332/H332,0)*0.02175),"")</f>
        <v>1.131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37</v>
      </c>
      <c r="W334" s="314">
        <f>IFERROR(IF(V334="",0,CEILING((V334/$H334),1)*$H334),"")</f>
        <v>38.4</v>
      </c>
      <c r="X334" s="36">
        <f>IFERROR(IF(W334=0,"",ROUNDUP(W334/H334,0)*0.00753),"")</f>
        <v>0.12048</v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66.698717948717956</v>
      </c>
      <c r="W336" s="315">
        <f>IFERROR(W332/H332,"0")+IFERROR(W333/H333,"0")+IFERROR(W334/H334,"0")+IFERROR(W335/H335,"0")</f>
        <v>68</v>
      </c>
      <c r="X336" s="315">
        <f>IFERROR(IF(X332="",0,X332),"0")+IFERROR(IF(X333="",0,X333),"0")+IFERROR(IF(X334="",0,X334),"0")+IFERROR(IF(X335="",0,X335),"0")</f>
        <v>1.2514799999999999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437</v>
      </c>
      <c r="W337" s="315">
        <f>IFERROR(SUM(W332:W335),"0")</f>
        <v>443.99999999999994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207</v>
      </c>
      <c r="W352" s="314">
        <f t="shared" si="14"/>
        <v>210</v>
      </c>
      <c r="X352" s="36">
        <f>IFERROR(IF(W352=0,"",ROUNDUP(W352/H352,0)*0.00753),"")</f>
        <v>0.3765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49.285714285714285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50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0.3765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207</v>
      </c>
      <c r="W364" s="315">
        <f>IFERROR(SUM(W350:W362),"0")</f>
        <v>210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30</v>
      </c>
      <c r="W392" s="314">
        <f t="shared" si="16"/>
        <v>31.5</v>
      </c>
      <c r="X392" s="36">
        <f>IFERROR(IF(W392=0,"",ROUNDUP(W392/H392,0)*0.00502),"")</f>
        <v>7.5300000000000006E-2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14.285714285714285</v>
      </c>
      <c r="W397" s="315">
        <f>IFERROR(W390/H390,"0")+IFERROR(W391/H391,"0")+IFERROR(W392/H392,"0")+IFERROR(W393/H393,"0")+IFERROR(W394/H394,"0")+IFERROR(W395/H395,"0")+IFERROR(W396/H396,"0")</f>
        <v>15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7.5300000000000006E-2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30</v>
      </c>
      <c r="W398" s="315">
        <f>IFERROR(SUM(W390:W396),"0")</f>
        <v>31.5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319</v>
      </c>
      <c r="W415" s="314">
        <f t="shared" si="17"/>
        <v>322.08000000000004</v>
      </c>
      <c r="X415" s="36">
        <f>IFERROR(IF(W415=0,"",ROUNDUP(W415/H415,0)*0.01196),"")</f>
        <v>0.72955999999999999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56</v>
      </c>
      <c r="W416" s="314">
        <f t="shared" si="17"/>
        <v>58.080000000000005</v>
      </c>
      <c r="X416" s="36">
        <f>IFERROR(IF(W416=0,"",ROUNDUP(W416/H416,0)*0.01196),"")</f>
        <v>0.13156000000000001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281</v>
      </c>
      <c r="W417" s="314">
        <f t="shared" si="17"/>
        <v>285.12</v>
      </c>
      <c r="X417" s="36">
        <f>IFERROR(IF(W417=0,"",ROUNDUP(W417/H417,0)*0.01196),"")</f>
        <v>0.64583999999999997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124.24242424242424</v>
      </c>
      <c r="W423" s="315">
        <f>IFERROR(W414/H414,"0")+IFERROR(W415/H415,"0")+IFERROR(W416/H416,"0")+IFERROR(W417/H417,"0")+IFERROR(W418/H418,"0")+IFERROR(W419/H419,"0")+IFERROR(W420/H420,"0")+IFERROR(W421/H421,"0")+IFERROR(W422/H422,"0")</f>
        <v>126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1.5069599999999999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656</v>
      </c>
      <c r="W424" s="315">
        <f>IFERROR(SUM(W414:W422),"0")</f>
        <v>665.28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229</v>
      </c>
      <c r="W426" s="314">
        <f>IFERROR(IF(V426="",0,CEILING((V426/$H426),1)*$H426),"")</f>
        <v>232.32000000000002</v>
      </c>
      <c r="X426" s="36">
        <f>IFERROR(IF(W426=0,"",ROUNDUP(W426/H426,0)*0.01196),"")</f>
        <v>0.52624000000000004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43.371212121212118</v>
      </c>
      <c r="W428" s="315">
        <f>IFERROR(W426/H426,"0")+IFERROR(W427/H427,"0")</f>
        <v>44</v>
      </c>
      <c r="X428" s="315">
        <f>IFERROR(IF(X426="",0,X426),"0")+IFERROR(IF(X427="",0,X427),"0")</f>
        <v>0.52624000000000004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229</v>
      </c>
      <c r="W429" s="315">
        <f>IFERROR(SUM(W426:W427),"0")</f>
        <v>232.32000000000002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172</v>
      </c>
      <c r="W431" s="314">
        <f t="shared" ref="W431:W436" si="18">IFERROR(IF(V431="",0,CEILING((V431/$H431),1)*$H431),"")</f>
        <v>174.24</v>
      </c>
      <c r="X431" s="36">
        <f>IFERROR(IF(W431=0,"",ROUNDUP(W431/H431,0)*0.01196),"")</f>
        <v>0.39468000000000003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112</v>
      </c>
      <c r="W432" s="314">
        <f t="shared" si="18"/>
        <v>116.16000000000001</v>
      </c>
      <c r="X432" s="36">
        <f>IFERROR(IF(W432=0,"",ROUNDUP(W432/H432,0)*0.01196),"")</f>
        <v>0.26312000000000002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119</v>
      </c>
      <c r="W433" s="314">
        <f t="shared" si="18"/>
        <v>121.44000000000001</v>
      </c>
      <c r="X433" s="36">
        <f>IFERROR(IF(W433=0,"",ROUNDUP(W433/H433,0)*0.01196),"")</f>
        <v>0.27507999999999999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76.325757575757564</v>
      </c>
      <c r="W437" s="315">
        <f>IFERROR(W431/H431,"0")+IFERROR(W432/H432,"0")+IFERROR(W433/H433,"0")+IFERROR(W434/H434,"0")+IFERROR(W435/H435,"0")+IFERROR(W436/H436,"0")</f>
        <v>78</v>
      </c>
      <c r="X437" s="315">
        <f>IFERROR(IF(X431="",0,X431),"0")+IFERROR(IF(X432="",0,X432),"0")+IFERROR(IF(X433="",0,X433),"0")+IFERROR(IF(X434="",0,X434),"0")+IFERROR(IF(X435="",0,X435),"0")+IFERROR(IF(X436="",0,X436),"0")</f>
        <v>0.93288000000000004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403</v>
      </c>
      <c r="W438" s="315">
        <f>IFERROR(SUM(W431:W436),"0")</f>
        <v>411.84000000000003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371</v>
      </c>
      <c r="W466" s="314">
        <f>IFERROR(IF(V466="",0,CEILING((V466/$H466),1)*$H466),"")</f>
        <v>374.4</v>
      </c>
      <c r="X466" s="36">
        <f>IFERROR(IF(W466=0,"",ROUNDUP(W466/H466,0)*0.02175),"")</f>
        <v>1.044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47.564102564102562</v>
      </c>
      <c r="W469" s="315">
        <f>IFERROR(W464/H464,"0")+IFERROR(W465/H465,"0")+IFERROR(W466/H466,"0")+IFERROR(W467/H467,"0")+IFERROR(W468/H468,"0")</f>
        <v>48</v>
      </c>
      <c r="X469" s="315">
        <f>IFERROR(IF(X464="",0,X464),"0")+IFERROR(IF(X465="",0,X465),"0")+IFERROR(IF(X466="",0,X466),"0")+IFERROR(IF(X467="",0,X467),"0")+IFERROR(IF(X468="",0,X468),"0")</f>
        <v>1.044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371</v>
      </c>
      <c r="W470" s="315">
        <f>IFERROR(SUM(W464:W468),"0")</f>
        <v>374.4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9156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9286.14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9680.7754171118067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9819.0720000000001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17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10105.775417111807</v>
      </c>
      <c r="W474" s="315">
        <f>GrossWeightTotalR+PalletQtyTotalR*25</f>
        <v>10244.072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1448.4524090318607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1472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19.410210000000003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194.4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699.8</v>
      </c>
      <c r="F481" s="46">
        <f>IFERROR(W121*1,"0")+IFERROR(W122*1,"0")+IFERROR(W123*1,"0")</f>
        <v>236.40000000000003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1569.3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175.8</v>
      </c>
      <c r="M481" s="46">
        <f>IFERROR(W258*1,"0")+IFERROR(W259*1,"0")+IFERROR(W260*1,"0")+IFERROR(W261*1,"0")+IFERROR(W262*1,"0")+IFERROR(W263*1,"0")+IFERROR(W264*1,"0")+IFERROR(W268*1,"0")+IFERROR(W269*1,"0")</f>
        <v>10</v>
      </c>
      <c r="N481" s="46">
        <f>IFERROR(W274*1,"0")+IFERROR(W278*1,"0")+IFERROR(W282*1,"0")+IFERROR(W286*1,"0")</f>
        <v>14.4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3970.8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489.89999999999992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210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31.5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1309.4400000000003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374.4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39,00"/>
        <filter val="1 448,45"/>
        <filter val="1,60"/>
        <filter val="1,79"/>
        <filter val="10 105,78"/>
        <filter val="100,00"/>
        <filter val="102,00"/>
        <filter val="11,00"/>
        <filter val="112,00"/>
        <filter val="119,00"/>
        <filter val="124,24"/>
        <filter val="128,00"/>
        <filter val="13,00"/>
        <filter val="14,29"/>
        <filter val="15,00"/>
        <filter val="150,00"/>
        <filter val="154,00"/>
        <filter val="16,00"/>
        <filter val="16,41"/>
        <filter val="164,00"/>
        <filter val="17"/>
        <filter val="17,87"/>
        <filter val="172,00"/>
        <filter val="178,00"/>
        <filter val="192,00"/>
        <filter val="193,00"/>
        <filter val="2,59"/>
        <filter val="20,00"/>
        <filter val="201,00"/>
        <filter val="206,00"/>
        <filter val="207,00"/>
        <filter val="222,20"/>
        <filter val="228,00"/>
        <filter val="229,00"/>
        <filter val="230,00"/>
        <filter val="233,00"/>
        <filter val="24,00"/>
        <filter val="25,77"/>
        <filter val="250,00"/>
        <filter val="26,00"/>
        <filter val="27,22"/>
        <filter val="281,00"/>
        <filter val="3 000,00"/>
        <filter val="3 311,00"/>
        <filter val="3,24"/>
        <filter val="3,50"/>
        <filter val="30,00"/>
        <filter val="300,00"/>
        <filter val="319,00"/>
        <filter val="32,50"/>
        <filter val="332,00"/>
        <filter val="35,00"/>
        <filter val="37,00"/>
        <filter val="37,92"/>
        <filter val="371,00"/>
        <filter val="38,04"/>
        <filter val="39,00"/>
        <filter val="4,57"/>
        <filter val="400,00"/>
        <filter val="403,00"/>
        <filter val="41,00"/>
        <filter val="41,84"/>
        <filter val="410,00"/>
        <filter val="43,37"/>
        <filter val="437,00"/>
        <filter val="445,00"/>
        <filter val="45,00"/>
        <filter val="47,56"/>
        <filter val="474,58"/>
        <filter val="49,29"/>
        <filter val="55,00"/>
        <filter val="56,00"/>
        <filter val="57,00"/>
        <filter val="6,00"/>
        <filter val="6,33"/>
        <filter val="61,48"/>
        <filter val="656,00"/>
        <filter val="66,70"/>
        <filter val="7,00"/>
        <filter val="7,22"/>
        <filter val="76,33"/>
        <filter val="78,00"/>
        <filter val="8,00"/>
        <filter val="9 156,00"/>
        <filter val="9 680,78"/>
        <filter val="9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