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6AFC07-BF66-4B11-9EBC-D2953B2E88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3" i="1" s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8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X329" i="1" s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W283" i="1" s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5" i="1" s="1"/>
  <c r="N251" i="1"/>
  <c r="V249" i="1"/>
  <c r="V248" i="1"/>
  <c r="W247" i="1"/>
  <c r="X247" i="1" s="1"/>
  <c r="N247" i="1"/>
  <c r="X246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X189" i="1"/>
  <c r="W189" i="1"/>
  <c r="N189" i="1"/>
  <c r="W188" i="1"/>
  <c r="X188" i="1" s="1"/>
  <c r="N188" i="1"/>
  <c r="W187" i="1"/>
  <c r="X186" i="1"/>
  <c r="W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X163" i="1" s="1"/>
  <c r="N159" i="1"/>
  <c r="V157" i="1"/>
  <c r="V156" i="1"/>
  <c r="X155" i="1"/>
  <c r="W155" i="1"/>
  <c r="N155" i="1"/>
  <c r="W154" i="1"/>
  <c r="W156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W132" i="1" s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8" i="1" s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X64" i="1"/>
  <c r="W64" i="1"/>
  <c r="W63" i="1"/>
  <c r="V60" i="1"/>
  <c r="V59" i="1"/>
  <c r="W58" i="1"/>
  <c r="X58" i="1" s="1"/>
  <c r="W57" i="1"/>
  <c r="N57" i="1"/>
  <c r="W56" i="1"/>
  <c r="X56" i="1" s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471" i="1" s="1"/>
  <c r="V23" i="1"/>
  <c r="W22" i="1"/>
  <c r="W24" i="1" s="1"/>
  <c r="N22" i="1"/>
  <c r="H10" i="1"/>
  <c r="A9" i="1"/>
  <c r="F10" i="1" s="1"/>
  <c r="D7" i="1"/>
  <c r="O6" i="1"/>
  <c r="N2" i="1"/>
  <c r="X236" i="1" l="1"/>
  <c r="W80" i="1"/>
  <c r="D481" i="1"/>
  <c r="X306" i="1"/>
  <c r="X437" i="1"/>
  <c r="J9" i="1"/>
  <c r="W60" i="1"/>
  <c r="W249" i="1"/>
  <c r="W329" i="1"/>
  <c r="W330" i="1"/>
  <c r="W337" i="1"/>
  <c r="W347" i="1"/>
  <c r="W348" i="1"/>
  <c r="W374" i="1"/>
  <c r="W375" i="1"/>
  <c r="W401" i="1"/>
  <c r="W402" i="1"/>
  <c r="W429" i="1"/>
  <c r="H9" i="1"/>
  <c r="W23" i="1"/>
  <c r="X55" i="1"/>
  <c r="W88" i="1"/>
  <c r="W111" i="1"/>
  <c r="W117" i="1"/>
  <c r="X129" i="1"/>
  <c r="X194" i="1"/>
  <c r="X195" i="1" s="1"/>
  <c r="W195" i="1"/>
  <c r="W196" i="1"/>
  <c r="X251" i="1"/>
  <c r="X254" i="1" s="1"/>
  <c r="X339" i="1"/>
  <c r="X340" i="1" s="1"/>
  <c r="W340" i="1"/>
  <c r="X385" i="1"/>
  <c r="X387" i="1" s="1"/>
  <c r="W387" i="1"/>
  <c r="X440" i="1"/>
  <c r="X442" i="1" s="1"/>
  <c r="W442" i="1"/>
  <c r="W454" i="1"/>
  <c r="X461" i="1"/>
  <c r="W470" i="1"/>
  <c r="X132" i="1"/>
  <c r="X183" i="1"/>
  <c r="X145" i="1"/>
  <c r="X214" i="1"/>
  <c r="V475" i="1"/>
  <c r="W32" i="1"/>
  <c r="W36" i="1"/>
  <c r="W40" i="1"/>
  <c r="W44" i="1"/>
  <c r="W89" i="1"/>
  <c r="X101" i="1"/>
  <c r="X110" i="1" s="1"/>
  <c r="W110" i="1"/>
  <c r="G481" i="1"/>
  <c r="W133" i="1"/>
  <c r="W146" i="1"/>
  <c r="W157" i="1"/>
  <c r="W214" i="1"/>
  <c r="W219" i="1"/>
  <c r="X217" i="1"/>
  <c r="X218" i="1" s="1"/>
  <c r="W254" i="1"/>
  <c r="X265" i="1"/>
  <c r="W265" i="1"/>
  <c r="W271" i="1"/>
  <c r="W270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06" i="1"/>
  <c r="W370" i="1"/>
  <c r="X397" i="1"/>
  <c r="W409" i="1"/>
  <c r="W410" i="1"/>
  <c r="T481" i="1"/>
  <c r="W449" i="1"/>
  <c r="X447" i="1"/>
  <c r="X449" i="1" s="1"/>
  <c r="W462" i="1"/>
  <c r="W381" i="1"/>
  <c r="X377" i="1"/>
  <c r="X381" i="1" s="1"/>
  <c r="W382" i="1"/>
  <c r="W398" i="1"/>
  <c r="X408" i="1"/>
  <c r="X409" i="1" s="1"/>
  <c r="X426" i="1"/>
  <c r="X428" i="1" s="1"/>
  <c r="W450" i="1"/>
  <c r="H481" i="1"/>
  <c r="W118" i="1"/>
  <c r="W190" i="1"/>
  <c r="X187" i="1"/>
  <c r="X190" i="1" s="1"/>
  <c r="W237" i="1"/>
  <c r="W236" i="1"/>
  <c r="P481" i="1"/>
  <c r="W324" i="1"/>
  <c r="A10" i="1"/>
  <c r="B481" i="1"/>
  <c r="W472" i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81" i="1"/>
  <c r="X83" i="1"/>
  <c r="X88" i="1" s="1"/>
  <c r="W99" i="1"/>
  <c r="X113" i="1"/>
  <c r="X117" i="1" s="1"/>
  <c r="F481" i="1"/>
  <c r="W125" i="1"/>
  <c r="W152" i="1"/>
  <c r="X149" i="1"/>
  <c r="X151" i="1" s="1"/>
  <c r="I481" i="1"/>
  <c r="W151" i="1"/>
  <c r="X154" i="1"/>
  <c r="X156" i="1" s="1"/>
  <c r="W163" i="1"/>
  <c r="W191" i="1"/>
  <c r="W224" i="1"/>
  <c r="X221" i="1"/>
  <c r="X224" i="1" s="1"/>
  <c r="W266" i="1"/>
  <c r="W280" i="1"/>
  <c r="X278" i="1"/>
  <c r="X279" i="1" s="1"/>
  <c r="W288" i="1"/>
  <c r="X286" i="1"/>
  <c r="X287" i="1" s="1"/>
  <c r="W300" i="1"/>
  <c r="W307" i="1"/>
  <c r="X319" i="1"/>
  <c r="X324" i="1" s="1"/>
  <c r="X336" i="1"/>
  <c r="W363" i="1"/>
  <c r="X370" i="1"/>
  <c r="W371" i="1"/>
  <c r="S481" i="1"/>
  <c r="W423" i="1"/>
  <c r="W424" i="1"/>
  <c r="W438" i="1"/>
  <c r="W473" i="1"/>
  <c r="M481" i="1"/>
  <c r="W145" i="1"/>
  <c r="W242" i="1"/>
  <c r="X239" i="1"/>
  <c r="X242" i="1" s="1"/>
  <c r="F9" i="1"/>
  <c r="X22" i="1"/>
  <c r="X23" i="1" s="1"/>
  <c r="X26" i="1"/>
  <c r="X32" i="1" s="1"/>
  <c r="W51" i="1"/>
  <c r="X63" i="1"/>
  <c r="X80" i="1" s="1"/>
  <c r="W81" i="1"/>
  <c r="X91" i="1"/>
  <c r="X98" i="1" s="1"/>
  <c r="X121" i="1"/>
  <c r="X124" i="1" s="1"/>
  <c r="W124" i="1"/>
  <c r="W183" i="1"/>
  <c r="W184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61" i="1"/>
  <c r="X464" i="1"/>
  <c r="X469" i="1" s="1"/>
  <c r="W469" i="1"/>
  <c r="Q481" i="1"/>
  <c r="W164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1" i="1" l="1"/>
  <c r="W475" i="1"/>
  <c r="X476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<sst xmlns="http://schemas.openxmlformats.org/spreadsheetml/2006/main" count="2015" uniqueCount="702">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</sst>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415" sqref="Z41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45306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Понедельник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4000</v>
      </c>
      <c r="W415" s="314">
        <f t="shared" si="17"/>
        <v>4002.2400000000002</v>
      </c>
      <c r="X415" s="36">
        <f>IFERROR(IF(W415=0,"",ROUNDUP(W415/H415,0)*0.01196),"")</f>
        <v>9.0656800000000004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757.57575757575751</v>
      </c>
      <c r="W423" s="315">
        <f>IFERROR(W414/H414,"0")+IFERROR(W415/H415,"0")+IFERROR(W416/H416,"0")+IFERROR(W417/H417,"0")+IFERROR(W418/H418,"0")+IFERROR(W419/H419,"0")+IFERROR(W420/H420,"0")+IFERROR(W421/H421,"0")+IFERROR(W422/H422,"0")</f>
        <v>758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9.0656800000000004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4000</v>
      </c>
      <c r="W424" s="315">
        <f>IFERROR(SUM(W414:W422),"0")</f>
        <v>4002.2400000000002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2000</v>
      </c>
      <c r="W426" s="314">
        <f>IFERROR(IF(V426="",0,CEILING((V426/$H426),1)*$H426),"")</f>
        <v>2001.1200000000001</v>
      </c>
      <c r="X426" s="36">
        <f>IFERROR(IF(W426=0,"",ROUNDUP(W426/H426,0)*0.01196),"")</f>
        <v>4.5328400000000002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378.78787878787875</v>
      </c>
      <c r="W428" s="315">
        <f>IFERROR(W426/H426,"0")+IFERROR(W427/H427,"0")</f>
        <v>379</v>
      </c>
      <c r="X428" s="315">
        <f>IFERROR(IF(X426="",0,X426),"0")+IFERROR(IF(X427="",0,X427),"0")</f>
        <v>4.5328400000000002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2000</v>
      </c>
      <c r="W429" s="315">
        <f>IFERROR(SUM(W426:W427),"0")</f>
        <v>2001.1200000000001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6000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6003.3600000000006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6409.0909090909099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6412.68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11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11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6684.0909090909099</v>
      </c>
      <c r="W474" s="315">
        <f>GrossWeightTotalR+PalletQtyTotalR*25</f>
        <v>6687.68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1136.3636363636363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1137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13.598520000000001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6003.3600000000006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36,36"/>
        <filter val="11"/>
        <filter val="2 000,00"/>
        <filter val="378,79"/>
        <filter val="4 000,00"/>
        <filter val="6 000,00"/>
        <filter val="6 409,09"/>
        <filter val="6 684,09"/>
        <filter val="757,58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