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6" i="2" l="1"/>
  <c r="V477" i="2" s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W473" i="2" s="1"/>
  <c r="V465" i="2"/>
  <c r="W464" i="2"/>
  <c r="V464" i="2"/>
  <c r="W463" i="2"/>
  <c r="X463" i="2" s="1"/>
  <c r="W462" i="2"/>
  <c r="X462" i="2" s="1"/>
  <c r="W461" i="2"/>
  <c r="X461" i="2" s="1"/>
  <c r="X460" i="2"/>
  <c r="W460" i="2"/>
  <c r="W465" i="2" s="1"/>
  <c r="W458" i="2"/>
  <c r="V458" i="2"/>
  <c r="V457" i="2"/>
  <c r="W456" i="2"/>
  <c r="X456" i="2" s="1"/>
  <c r="X457" i="2" s="1"/>
  <c r="X455" i="2"/>
  <c r="W455" i="2"/>
  <c r="W457" i="2" s="1"/>
  <c r="W453" i="2"/>
  <c r="V453" i="2"/>
  <c r="W452" i="2"/>
  <c r="V452" i="2"/>
  <c r="X451" i="2"/>
  <c r="W451" i="2"/>
  <c r="W450" i="2"/>
  <c r="T484" i="2" s="1"/>
  <c r="V446" i="2"/>
  <c r="V445" i="2"/>
  <c r="W444" i="2"/>
  <c r="W446" i="2" s="1"/>
  <c r="N444" i="2"/>
  <c r="X443" i="2"/>
  <c r="W443" i="2"/>
  <c r="N443" i="2"/>
  <c r="V441" i="2"/>
  <c r="V440" i="2"/>
  <c r="X439" i="2"/>
  <c r="W439" i="2"/>
  <c r="W438" i="2"/>
  <c r="X438" i="2" s="1"/>
  <c r="X437" i="2"/>
  <c r="W437" i="2"/>
  <c r="W436" i="2"/>
  <c r="X436" i="2" s="1"/>
  <c r="N436" i="2"/>
  <c r="X435" i="2"/>
  <c r="W435" i="2"/>
  <c r="N435" i="2"/>
  <c r="X434" i="2"/>
  <c r="W434" i="2"/>
  <c r="W441" i="2" s="1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X422" i="2"/>
  <c r="W422" i="2"/>
  <c r="N422" i="2"/>
  <c r="W421" i="2"/>
  <c r="X421" i="2" s="1"/>
  <c r="N421" i="2"/>
  <c r="W420" i="2"/>
  <c r="X420" i="2" s="1"/>
  <c r="N420" i="2"/>
  <c r="W419" i="2"/>
  <c r="X419" i="2" s="1"/>
  <c r="N419" i="2"/>
  <c r="X418" i="2"/>
  <c r="W418" i="2"/>
  <c r="N418" i="2"/>
  <c r="W417" i="2"/>
  <c r="S484" i="2" s="1"/>
  <c r="N417" i="2"/>
  <c r="V413" i="2"/>
  <c r="V412" i="2"/>
  <c r="W411" i="2"/>
  <c r="W413" i="2" s="1"/>
  <c r="V409" i="2"/>
  <c r="W408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X399" i="2"/>
  <c r="W399" i="2"/>
  <c r="N399" i="2"/>
  <c r="W398" i="2"/>
  <c r="X398" i="2" s="1"/>
  <c r="N398" i="2"/>
  <c r="W397" i="2"/>
  <c r="X397" i="2" s="1"/>
  <c r="X404" i="2" s="1"/>
  <c r="N397" i="2"/>
  <c r="W395" i="2"/>
  <c r="V395" i="2"/>
  <c r="W394" i="2"/>
  <c r="V394" i="2"/>
  <c r="X393" i="2"/>
  <c r="W393" i="2"/>
  <c r="N393" i="2"/>
  <c r="X392" i="2"/>
  <c r="X394" i="2" s="1"/>
  <c r="W392" i="2"/>
  <c r="R484" i="2" s="1"/>
  <c r="N392" i="2"/>
  <c r="V389" i="2"/>
  <c r="V388" i="2"/>
  <c r="W387" i="2"/>
  <c r="X387" i="2" s="1"/>
  <c r="W386" i="2"/>
  <c r="X386" i="2" s="1"/>
  <c r="X385" i="2"/>
  <c r="W385" i="2"/>
  <c r="W384" i="2"/>
  <c r="X384" i="2" s="1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W375" i="2"/>
  <c r="X375" i="2" s="1"/>
  <c r="N375" i="2"/>
  <c r="W374" i="2"/>
  <c r="W378" i="2" s="1"/>
  <c r="N374" i="2"/>
  <c r="W373" i="2"/>
  <c r="X373" i="2" s="1"/>
  <c r="N373" i="2"/>
  <c r="V371" i="2"/>
  <c r="V370" i="2"/>
  <c r="W369" i="2"/>
  <c r="X369" i="2" s="1"/>
  <c r="X368" i="2"/>
  <c r="W368" i="2"/>
  <c r="N368" i="2"/>
  <c r="X367" i="2"/>
  <c r="W367" i="2"/>
  <c r="N367" i="2"/>
  <c r="W366" i="2"/>
  <c r="X366" i="2" s="1"/>
  <c r="N366" i="2"/>
  <c r="X365" i="2"/>
  <c r="W365" i="2"/>
  <c r="N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N360" i="2"/>
  <c r="X359" i="2"/>
  <c r="W359" i="2"/>
  <c r="N359" i="2"/>
  <c r="W358" i="2"/>
  <c r="W371" i="2" s="1"/>
  <c r="N358" i="2"/>
  <c r="X357" i="2"/>
  <c r="W357" i="2"/>
  <c r="W370" i="2" s="1"/>
  <c r="N357" i="2"/>
  <c r="W355" i="2"/>
  <c r="V355" i="2"/>
  <c r="W354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X342" i="2"/>
  <c r="W342" i="2"/>
  <c r="N342" i="2"/>
  <c r="X341" i="2"/>
  <c r="W341" i="2"/>
  <c r="N341" i="2"/>
  <c r="W340" i="2"/>
  <c r="W344" i="2" s="1"/>
  <c r="N340" i="2"/>
  <c r="X339" i="2"/>
  <c r="W339" i="2"/>
  <c r="W343" i="2" s="1"/>
  <c r="N339" i="2"/>
  <c r="W337" i="2"/>
  <c r="V337" i="2"/>
  <c r="W336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X329" i="2"/>
  <c r="W329" i="2"/>
  <c r="N329" i="2"/>
  <c r="W328" i="2"/>
  <c r="X328" i="2" s="1"/>
  <c r="N328" i="2"/>
  <c r="W327" i="2"/>
  <c r="P484" i="2" s="1"/>
  <c r="N327" i="2"/>
  <c r="W324" i="2"/>
  <c r="V324" i="2"/>
  <c r="X323" i="2"/>
  <c r="W323" i="2"/>
  <c r="V323" i="2"/>
  <c r="X322" i="2"/>
  <c r="W322" i="2"/>
  <c r="N322" i="2"/>
  <c r="W320" i="2"/>
  <c r="V320" i="2"/>
  <c r="W319" i="2"/>
  <c r="V319" i="2"/>
  <c r="W318" i="2"/>
  <c r="X318" i="2" s="1"/>
  <c r="N318" i="2"/>
  <c r="W317" i="2"/>
  <c r="X317" i="2" s="1"/>
  <c r="X319" i="2" s="1"/>
  <c r="V315" i="2"/>
  <c r="V314" i="2"/>
  <c r="X313" i="2"/>
  <c r="W313" i="2"/>
  <c r="N313" i="2"/>
  <c r="W312" i="2"/>
  <c r="X312" i="2" s="1"/>
  <c r="W311" i="2"/>
  <c r="X311" i="2" s="1"/>
  <c r="N311" i="2"/>
  <c r="V309" i="2"/>
  <c r="V308" i="2"/>
  <c r="W307" i="2"/>
  <c r="X307" i="2" s="1"/>
  <c r="N307" i="2"/>
  <c r="X306" i="2"/>
  <c r="W306" i="2"/>
  <c r="N306" i="2"/>
  <c r="W305" i="2"/>
  <c r="X305" i="2" s="1"/>
  <c r="W304" i="2"/>
  <c r="X304" i="2" s="1"/>
  <c r="N304" i="2"/>
  <c r="X303" i="2"/>
  <c r="W303" i="2"/>
  <c r="N303" i="2"/>
  <c r="W302" i="2"/>
  <c r="N302" i="2"/>
  <c r="X301" i="2"/>
  <c r="W301" i="2"/>
  <c r="N301" i="2"/>
  <c r="W300" i="2"/>
  <c r="N300" i="2"/>
  <c r="W296" i="2"/>
  <c r="V296" i="2"/>
  <c r="W295" i="2"/>
  <c r="V295" i="2"/>
  <c r="W294" i="2"/>
  <c r="X294" i="2" s="1"/>
  <c r="X295" i="2" s="1"/>
  <c r="N294" i="2"/>
  <c r="V292" i="2"/>
  <c r="V291" i="2"/>
  <c r="W290" i="2"/>
  <c r="W292" i="2" s="1"/>
  <c r="N290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W282" i="2"/>
  <c r="X282" i="2" s="1"/>
  <c r="X283" i="2" s="1"/>
  <c r="N282" i="2"/>
  <c r="V279" i="2"/>
  <c r="V278" i="2"/>
  <c r="W277" i="2"/>
  <c r="W279" i="2" s="1"/>
  <c r="N277" i="2"/>
  <c r="X276" i="2"/>
  <c r="W276" i="2"/>
  <c r="N276" i="2"/>
  <c r="V274" i="2"/>
  <c r="V273" i="2"/>
  <c r="X272" i="2"/>
  <c r="W272" i="2"/>
  <c r="N272" i="2"/>
  <c r="W271" i="2"/>
  <c r="X271" i="2" s="1"/>
  <c r="N271" i="2"/>
  <c r="X270" i="2"/>
  <c r="W270" i="2"/>
  <c r="N270" i="2"/>
  <c r="X269" i="2"/>
  <c r="W269" i="2"/>
  <c r="W268" i="2"/>
  <c r="X268" i="2" s="1"/>
  <c r="N268" i="2"/>
  <c r="X267" i="2"/>
  <c r="W267" i="2"/>
  <c r="N267" i="2"/>
  <c r="W266" i="2"/>
  <c r="X266" i="2" s="1"/>
  <c r="N266" i="2"/>
  <c r="V263" i="2"/>
  <c r="V262" i="2"/>
  <c r="W261" i="2"/>
  <c r="X261" i="2" s="1"/>
  <c r="N261" i="2"/>
  <c r="X260" i="2"/>
  <c r="W260" i="2"/>
  <c r="N260" i="2"/>
  <c r="W259" i="2"/>
  <c r="X259" i="2" s="1"/>
  <c r="X262" i="2" s="1"/>
  <c r="N259" i="2"/>
  <c r="V257" i="2"/>
  <c r="V256" i="2"/>
  <c r="W255" i="2"/>
  <c r="X255" i="2" s="1"/>
  <c r="N255" i="2"/>
  <c r="X254" i="2"/>
  <c r="W254" i="2"/>
  <c r="W253" i="2"/>
  <c r="X253" i="2" s="1"/>
  <c r="X256" i="2" s="1"/>
  <c r="V251" i="2"/>
  <c r="V250" i="2"/>
  <c r="W249" i="2"/>
  <c r="W250" i="2" s="1"/>
  <c r="N249" i="2"/>
  <c r="X248" i="2"/>
  <c r="W248" i="2"/>
  <c r="N248" i="2"/>
  <c r="X247" i="2"/>
  <c r="W247" i="2"/>
  <c r="W251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W238" i="2"/>
  <c r="X238" i="2" s="1"/>
  <c r="X237" i="2"/>
  <c r="W237" i="2"/>
  <c r="N237" i="2"/>
  <c r="X236" i="2"/>
  <c r="W236" i="2"/>
  <c r="N236" i="2"/>
  <c r="W235" i="2"/>
  <c r="W245" i="2" s="1"/>
  <c r="N235" i="2"/>
  <c r="V233" i="2"/>
  <c r="W232" i="2"/>
  <c r="V232" i="2"/>
  <c r="W231" i="2"/>
  <c r="X231" i="2" s="1"/>
  <c r="N231" i="2"/>
  <c r="X230" i="2"/>
  <c r="W230" i="2"/>
  <c r="N230" i="2"/>
  <c r="W229" i="2"/>
  <c r="X229" i="2" s="1"/>
  <c r="X232" i="2" s="1"/>
  <c r="N229" i="2"/>
  <c r="V227" i="2"/>
  <c r="V226" i="2"/>
  <c r="W225" i="2"/>
  <c r="W227" i="2" s="1"/>
  <c r="N225" i="2"/>
  <c r="V223" i="2"/>
  <c r="V222" i="2"/>
  <c r="X221" i="2"/>
  <c r="W221" i="2"/>
  <c r="N221" i="2"/>
  <c r="X220" i="2"/>
  <c r="W220" i="2"/>
  <c r="N220" i="2"/>
  <c r="W219" i="2"/>
  <c r="X219" i="2" s="1"/>
  <c r="N219" i="2"/>
  <c r="X218" i="2"/>
  <c r="W218" i="2"/>
  <c r="N218" i="2"/>
  <c r="X217" i="2"/>
  <c r="W217" i="2"/>
  <c r="N217" i="2"/>
  <c r="X216" i="2"/>
  <c r="W216" i="2"/>
  <c r="N216" i="2"/>
  <c r="W215" i="2"/>
  <c r="X215" i="2" s="1"/>
  <c r="N215" i="2"/>
  <c r="X214" i="2"/>
  <c r="W214" i="2"/>
  <c r="N214" i="2"/>
  <c r="X213" i="2"/>
  <c r="W213" i="2"/>
  <c r="N213" i="2"/>
  <c r="X212" i="2"/>
  <c r="W212" i="2"/>
  <c r="N212" i="2"/>
  <c r="W211" i="2"/>
  <c r="X211" i="2" s="1"/>
  <c r="N211" i="2"/>
  <c r="X210" i="2"/>
  <c r="W210" i="2"/>
  <c r="N210" i="2"/>
  <c r="X209" i="2"/>
  <c r="W209" i="2"/>
  <c r="N209" i="2"/>
  <c r="X208" i="2"/>
  <c r="W208" i="2"/>
  <c r="N208" i="2"/>
  <c r="W207" i="2"/>
  <c r="W222" i="2" s="1"/>
  <c r="N207" i="2"/>
  <c r="V204" i="2"/>
  <c r="W203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W198" i="2" s="1"/>
  <c r="V192" i="2"/>
  <c r="V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W191" i="2" s="1"/>
  <c r="N176" i="2"/>
  <c r="X175" i="2"/>
  <c r="W175" i="2"/>
  <c r="X174" i="2"/>
  <c r="W174" i="2"/>
  <c r="W192" i="2" s="1"/>
  <c r="N174" i="2"/>
  <c r="V172" i="2"/>
  <c r="V171" i="2"/>
  <c r="X170" i="2"/>
  <c r="W170" i="2"/>
  <c r="N170" i="2"/>
  <c r="W169" i="2"/>
  <c r="X169" i="2" s="1"/>
  <c r="N169" i="2"/>
  <c r="W168" i="2"/>
  <c r="W172" i="2" s="1"/>
  <c r="N168" i="2"/>
  <c r="W167" i="2"/>
  <c r="X167" i="2" s="1"/>
  <c r="N167" i="2"/>
  <c r="W165" i="2"/>
  <c r="V165" i="2"/>
  <c r="V164" i="2"/>
  <c r="W163" i="2"/>
  <c r="X163" i="2" s="1"/>
  <c r="N163" i="2"/>
  <c r="W162" i="2"/>
  <c r="W164" i="2" s="1"/>
  <c r="V160" i="2"/>
  <c r="V159" i="2"/>
  <c r="W158" i="2"/>
  <c r="X158" i="2" s="1"/>
  <c r="N158" i="2"/>
  <c r="W157" i="2"/>
  <c r="X157" i="2" s="1"/>
  <c r="X159" i="2" s="1"/>
  <c r="N157" i="2"/>
  <c r="V154" i="2"/>
  <c r="V153" i="2"/>
  <c r="X152" i="2"/>
  <c r="W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W154" i="2" s="1"/>
  <c r="N144" i="2"/>
  <c r="V141" i="2"/>
  <c r="W140" i="2"/>
  <c r="V140" i="2"/>
  <c r="W139" i="2"/>
  <c r="X139" i="2" s="1"/>
  <c r="N139" i="2"/>
  <c r="X138" i="2"/>
  <c r="W138" i="2"/>
  <c r="N138" i="2"/>
  <c r="W137" i="2"/>
  <c r="G484" i="2" s="1"/>
  <c r="N137" i="2"/>
  <c r="V133" i="2"/>
  <c r="V132" i="2"/>
  <c r="W131" i="2"/>
  <c r="X131" i="2" s="1"/>
  <c r="N131" i="2"/>
  <c r="X130" i="2"/>
  <c r="W130" i="2"/>
  <c r="N130" i="2"/>
  <c r="W129" i="2"/>
  <c r="F484" i="2" s="1"/>
  <c r="V126" i="2"/>
  <c r="V125" i="2"/>
  <c r="X124" i="2"/>
  <c r="W124" i="2"/>
  <c r="X123" i="2"/>
  <c r="W123" i="2"/>
  <c r="X122" i="2"/>
  <c r="W122" i="2"/>
  <c r="W121" i="2"/>
  <c r="X121" i="2" s="1"/>
  <c r="N121" i="2"/>
  <c r="W120" i="2"/>
  <c r="X120" i="2" s="1"/>
  <c r="X125" i="2" s="1"/>
  <c r="N120" i="2"/>
  <c r="V118" i="2"/>
  <c r="V117" i="2"/>
  <c r="W116" i="2"/>
  <c r="X116" i="2" s="1"/>
  <c r="X115" i="2"/>
  <c r="W115" i="2"/>
  <c r="N115" i="2"/>
  <c r="X114" i="2"/>
  <c r="W114" i="2"/>
  <c r="X113" i="2"/>
  <c r="W113" i="2"/>
  <c r="X112" i="2"/>
  <c r="W112" i="2"/>
  <c r="X111" i="2"/>
  <c r="W111" i="2"/>
  <c r="W110" i="2"/>
  <c r="X110" i="2" s="1"/>
  <c r="W109" i="2"/>
  <c r="X109" i="2" s="1"/>
  <c r="N109" i="2"/>
  <c r="W108" i="2"/>
  <c r="X108" i="2" s="1"/>
  <c r="W107" i="2"/>
  <c r="W118" i="2" s="1"/>
  <c r="W106" i="2"/>
  <c r="W117" i="2" s="1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W104" i="2" s="1"/>
  <c r="N93" i="2"/>
  <c r="W91" i="2"/>
  <c r="V91" i="2"/>
  <c r="V90" i="2"/>
  <c r="X89" i="2"/>
  <c r="W89" i="2"/>
  <c r="N89" i="2"/>
  <c r="X88" i="2"/>
  <c r="W88" i="2"/>
  <c r="X87" i="2"/>
  <c r="W87" i="2"/>
  <c r="X86" i="2"/>
  <c r="W86" i="2"/>
  <c r="X85" i="2"/>
  <c r="X90" i="2" s="1"/>
  <c r="W85" i="2"/>
  <c r="W90" i="2" s="1"/>
  <c r="N85" i="2"/>
  <c r="V83" i="2"/>
  <c r="V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X67" i="2"/>
  <c r="W67" i="2"/>
  <c r="W66" i="2"/>
  <c r="X66" i="2" s="1"/>
  <c r="N66" i="2"/>
  <c r="W65" i="2"/>
  <c r="X65" i="2" s="1"/>
  <c r="W64" i="2"/>
  <c r="X64" i="2" s="1"/>
  <c r="W63" i="2"/>
  <c r="E484" i="2" s="1"/>
  <c r="V60" i="2"/>
  <c r="V59" i="2"/>
  <c r="W58" i="2"/>
  <c r="X58" i="2" s="1"/>
  <c r="X57" i="2"/>
  <c r="W57" i="2"/>
  <c r="N57" i="2"/>
  <c r="W56" i="2"/>
  <c r="W59" i="2" s="1"/>
  <c r="W55" i="2"/>
  <c r="W60" i="2" s="1"/>
  <c r="N55" i="2"/>
  <c r="V52" i="2"/>
  <c r="V51" i="2"/>
  <c r="W50" i="2"/>
  <c r="W52" i="2" s="1"/>
  <c r="N50" i="2"/>
  <c r="X49" i="2"/>
  <c r="W49" i="2"/>
  <c r="C484" i="2" s="1"/>
  <c r="N49" i="2"/>
  <c r="V45" i="2"/>
  <c r="X44" i="2"/>
  <c r="V44" i="2"/>
  <c r="X43" i="2"/>
  <c r="W43" i="2"/>
  <c r="W45" i="2" s="1"/>
  <c r="N43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3" i="2" s="1"/>
  <c r="N26" i="2"/>
  <c r="V24" i="2"/>
  <c r="V474" i="2" s="1"/>
  <c r="W23" i="2"/>
  <c r="V23" i="2"/>
  <c r="W22" i="2"/>
  <c r="N22" i="2"/>
  <c r="H10" i="2"/>
  <c r="A10" i="2"/>
  <c r="A9" i="2"/>
  <c r="J9" i="2" s="1"/>
  <c r="D7" i="2"/>
  <c r="O6" i="2"/>
  <c r="N2" i="2"/>
  <c r="W308" i="2" l="1"/>
  <c r="W475" i="2"/>
  <c r="O484" i="2"/>
  <c r="X300" i="2"/>
  <c r="V478" i="2"/>
  <c r="W309" i="2"/>
  <c r="X464" i="2"/>
  <c r="X278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40" i="2"/>
  <c r="X343" i="2" s="1"/>
  <c r="X358" i="2"/>
  <c r="X370" i="2" s="1"/>
  <c r="W388" i="2"/>
  <c r="W404" i="2"/>
  <c r="X411" i="2"/>
  <c r="X412" i="2" s="1"/>
  <c r="W432" i="2"/>
  <c r="W476" i="2"/>
  <c r="W477" i="2" s="1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78" i="2" s="1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X308" i="2" l="1"/>
  <c r="W474" i="2"/>
  <c r="X59" i="2"/>
  <c r="X479" i="2" s="1"/>
</calcChain>
</file>

<file path=xl/sharedStrings.xml><?xml version="1.0" encoding="utf-8"?>
<sst xmlns="http://schemas.openxmlformats.org/spreadsheetml/2006/main" count="3132" uniqueCount="718">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</sst>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4"/>
  <sheetViews>
    <sheetView showGridLines="0" tabSelected="1" topLeftCell="F461" zoomScaleNormal="100" zoomScaleSheetLayoutView="100" workbookViewId="0">
      <selection activeCell="V301" sqref="V3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/>
      <c r="I5" s="331"/>
      <c r="J5" s="331"/>
      <c r="K5" s="331"/>
      <c r="L5" s="331"/>
      <c r="N5" s="27" t="s">
        <v>4</v>
      </c>
      <c r="O5" s="333">
        <v>45298</v>
      </c>
      <c r="P5" s="333"/>
      <c r="R5" s="334" t="s">
        <v>3</v>
      </c>
      <c r="S5" s="335"/>
      <c r="T5" s="336" t="s">
        <v>682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692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Воскресенье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0.41666666666666669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415" t="s">
        <v>141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148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165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178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181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433" t="s">
        <v>184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206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206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210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446" t="s">
        <v>212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215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220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222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451" t="s">
        <v>225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452" t="s">
        <v>228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453" t="s">
        <v>231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236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6" t="s">
        <v>237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243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246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87">
        <v>4680115881464</v>
      </c>
      <c r="E124" s="387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460" t="s">
        <v>249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94"/>
      <c r="B125" s="394"/>
      <c r="C125" s="394"/>
      <c r="D125" s="394"/>
      <c r="E125" s="394"/>
      <c r="F125" s="394"/>
      <c r="G125" s="394"/>
      <c r="H125" s="394"/>
      <c r="I125" s="394"/>
      <c r="J125" s="394"/>
      <c r="K125" s="394"/>
      <c r="L125" s="394"/>
      <c r="M125" s="395"/>
      <c r="N125" s="391" t="s">
        <v>43</v>
      </c>
      <c r="O125" s="392"/>
      <c r="P125" s="392"/>
      <c r="Q125" s="392"/>
      <c r="R125" s="392"/>
      <c r="S125" s="392"/>
      <c r="T125" s="393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85" t="s">
        <v>250</v>
      </c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5"/>
      <c r="P127" s="385"/>
      <c r="Q127" s="385"/>
      <c r="R127" s="385"/>
      <c r="S127" s="385"/>
      <c r="T127" s="385"/>
      <c r="U127" s="385"/>
      <c r="V127" s="385"/>
      <c r="W127" s="385"/>
      <c r="X127" s="385"/>
      <c r="Y127" s="66"/>
      <c r="Z127" s="66"/>
    </row>
    <row r="128" spans="1:53" ht="14.25" customHeight="1" x14ac:dyDescent="0.25">
      <c r="A128" s="386" t="s">
        <v>81</v>
      </c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87">
        <v>4607091385168</v>
      </c>
      <c r="E129" s="387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61" t="s">
        <v>253</v>
      </c>
      <c r="O129" s="389"/>
      <c r="P129" s="389"/>
      <c r="Q129" s="389"/>
      <c r="R129" s="39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87">
        <v>4607091383256</v>
      </c>
      <c r="E130" s="387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87">
        <v>4607091385748</v>
      </c>
      <c r="E131" s="387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94"/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5"/>
      <c r="N132" s="391" t="s">
        <v>43</v>
      </c>
      <c r="O132" s="392"/>
      <c r="P132" s="392"/>
      <c r="Q132" s="392"/>
      <c r="R132" s="392"/>
      <c r="S132" s="392"/>
      <c r="T132" s="393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84" t="s">
        <v>258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55"/>
      <c r="Z134" s="55"/>
    </row>
    <row r="135" spans="1:53" ht="16.5" customHeight="1" x14ac:dyDescent="0.25">
      <c r="A135" s="385" t="s">
        <v>259</v>
      </c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5"/>
      <c r="P135" s="385"/>
      <c r="Q135" s="385"/>
      <c r="R135" s="385"/>
      <c r="S135" s="385"/>
      <c r="T135" s="385"/>
      <c r="U135" s="385"/>
      <c r="V135" s="385"/>
      <c r="W135" s="385"/>
      <c r="X135" s="385"/>
      <c r="Y135" s="66"/>
      <c r="Z135" s="66"/>
    </row>
    <row r="136" spans="1:53" ht="14.25" customHeight="1" x14ac:dyDescent="0.25">
      <c r="A136" s="386" t="s">
        <v>116</v>
      </c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X136" s="386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87">
        <v>4607091383423</v>
      </c>
      <c r="E137" s="38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9"/>
      <c r="P137" s="389"/>
      <c r="Q137" s="389"/>
      <c r="R137" s="39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87">
        <v>4607091381405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87">
        <v>4607091386516</v>
      </c>
      <c r="E139" s="387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5"/>
      <c r="N140" s="391" t="s">
        <v>43</v>
      </c>
      <c r="O140" s="392"/>
      <c r="P140" s="392"/>
      <c r="Q140" s="392"/>
      <c r="R140" s="392"/>
      <c r="S140" s="392"/>
      <c r="T140" s="393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85" t="s">
        <v>266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66"/>
      <c r="Z142" s="66"/>
    </row>
    <row r="143" spans="1:53" ht="14.25" customHeight="1" x14ac:dyDescent="0.25">
      <c r="A143" s="386" t="s">
        <v>76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87">
        <v>4680115880993</v>
      </c>
      <c r="E144" s="38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9"/>
      <c r="P144" s="389"/>
      <c r="Q144" s="389"/>
      <c r="R144" s="39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87">
        <v>4680115881761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87">
        <v>4680115881563</v>
      </c>
      <c r="E146" s="387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87">
        <v>4680115880986</v>
      </c>
      <c r="E147" s="387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87">
        <v>4680115880207</v>
      </c>
      <c r="E148" s="387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87">
        <v>4680115881785</v>
      </c>
      <c r="E149" s="38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87">
        <v>4680115881679</v>
      </c>
      <c r="E150" s="387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87">
        <v>4680115880191</v>
      </c>
      <c r="E151" s="387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87">
        <v>4680115883963</v>
      </c>
      <c r="E152" s="387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475" t="s">
        <v>285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5"/>
      <c r="N153" s="391" t="s">
        <v>43</v>
      </c>
      <c r="O153" s="392"/>
      <c r="P153" s="392"/>
      <c r="Q153" s="392"/>
      <c r="R153" s="392"/>
      <c r="S153" s="392"/>
      <c r="T153" s="393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85" t="s">
        <v>286</v>
      </c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  <c r="N155" s="385"/>
      <c r="O155" s="385"/>
      <c r="P155" s="385"/>
      <c r="Q155" s="385"/>
      <c r="R155" s="385"/>
      <c r="S155" s="385"/>
      <c r="T155" s="385"/>
      <c r="U155" s="385"/>
      <c r="V155" s="385"/>
      <c r="W155" s="385"/>
      <c r="X155" s="385"/>
      <c r="Y155" s="66"/>
      <c r="Z155" s="66"/>
    </row>
    <row r="156" spans="1:53" ht="14.25" customHeight="1" x14ac:dyDescent="0.25">
      <c r="A156" s="386" t="s">
        <v>116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87">
        <v>4680115881402</v>
      </c>
      <c r="E157" s="387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89"/>
      <c r="P157" s="389"/>
      <c r="Q157" s="389"/>
      <c r="R157" s="390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87">
        <v>4680115881396</v>
      </c>
      <c r="E158" s="387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94"/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5"/>
      <c r="N159" s="391" t="s">
        <v>43</v>
      </c>
      <c r="O159" s="392"/>
      <c r="P159" s="392"/>
      <c r="Q159" s="392"/>
      <c r="R159" s="392"/>
      <c r="S159" s="392"/>
      <c r="T159" s="393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86" t="s">
        <v>108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87">
        <v>4680115882935</v>
      </c>
      <c r="E162" s="387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478" t="s">
        <v>293</v>
      </c>
      <c r="O162" s="389"/>
      <c r="P162" s="389"/>
      <c r="Q162" s="389"/>
      <c r="R162" s="390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87">
        <v>4680115880764</v>
      </c>
      <c r="E163" s="387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94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5"/>
      <c r="N164" s="391" t="s">
        <v>43</v>
      </c>
      <c r="O164" s="392"/>
      <c r="P164" s="392"/>
      <c r="Q164" s="392"/>
      <c r="R164" s="392"/>
      <c r="S164" s="392"/>
      <c r="T164" s="393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86" t="s">
        <v>76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87">
        <v>4680115882683</v>
      </c>
      <c r="E167" s="38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89"/>
      <c r="P167" s="389"/>
      <c r="Q167" s="389"/>
      <c r="R167" s="39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87">
        <v>4680115882690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87">
        <v>4680115882669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87">
        <v>4680115882676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5"/>
      <c r="N171" s="391" t="s">
        <v>43</v>
      </c>
      <c r="O171" s="392"/>
      <c r="P171" s="392"/>
      <c r="Q171" s="392"/>
      <c r="R171" s="392"/>
      <c r="S171" s="392"/>
      <c r="T171" s="393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86" t="s">
        <v>81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87">
        <v>4680115881556</v>
      </c>
      <c r="E174" s="38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89"/>
      <c r="P174" s="389"/>
      <c r="Q174" s="389"/>
      <c r="R174" s="39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87">
        <v>4680115880573</v>
      </c>
      <c r="E175" s="387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485" t="s">
        <v>308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87">
        <v>4680115881594</v>
      </c>
      <c r="E176" s="387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87">
        <v>4680115881587</v>
      </c>
      <c r="E177" s="387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487" t="s">
        <v>313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87">
        <v>4680115880962</v>
      </c>
      <c r="E178" s="387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87">
        <v>4680115881617</v>
      </c>
      <c r="E179" s="387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87">
        <v>4680115881228</v>
      </c>
      <c r="E180" s="387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0" t="s">
        <v>320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87">
        <v>4680115881037</v>
      </c>
      <c r="E181" s="387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1" t="s">
        <v>323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87">
        <v>4680115881211</v>
      </c>
      <c r="E182" s="387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87">
        <v>4680115881020</v>
      </c>
      <c r="E183" s="387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87">
        <v>4680115882195</v>
      </c>
      <c r="E184" s="387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87">
        <v>4680115882607</v>
      </c>
      <c r="E185" s="38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87">
        <v>4680115880092</v>
      </c>
      <c r="E186" s="38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87">
        <v>4680115880221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87">
        <v>4680115882942</v>
      </c>
      <c r="E188" s="387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87">
        <v>4680115880504</v>
      </c>
      <c r="E189" s="38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87">
        <v>4680115882164</v>
      </c>
      <c r="E190" s="387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94"/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5"/>
      <c r="N191" s="391" t="s">
        <v>43</v>
      </c>
      <c r="O191" s="392"/>
      <c r="P191" s="392"/>
      <c r="Q191" s="392"/>
      <c r="R191" s="392"/>
      <c r="S191" s="392"/>
      <c r="T191" s="393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86" t="s">
        <v>237</v>
      </c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6"/>
      <c r="P193" s="386"/>
      <c r="Q193" s="386"/>
      <c r="R193" s="386"/>
      <c r="S193" s="386"/>
      <c r="T193" s="386"/>
      <c r="U193" s="386"/>
      <c r="V193" s="386"/>
      <c r="W193" s="386"/>
      <c r="X193" s="386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87">
        <v>4680115882874</v>
      </c>
      <c r="E194" s="387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1" t="s">
        <v>344</v>
      </c>
      <c r="O194" s="389"/>
      <c r="P194" s="389"/>
      <c r="Q194" s="389"/>
      <c r="R194" s="390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87">
        <v>4680115884434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347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87">
        <v>4680115880801</v>
      </c>
      <c r="E196" s="387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87">
        <v>4680115880818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94"/>
      <c r="B198" s="394"/>
      <c r="C198" s="394"/>
      <c r="D198" s="394"/>
      <c r="E198" s="394"/>
      <c r="F198" s="394"/>
      <c r="G198" s="394"/>
      <c r="H198" s="394"/>
      <c r="I198" s="394"/>
      <c r="J198" s="394"/>
      <c r="K198" s="394"/>
      <c r="L198" s="394"/>
      <c r="M198" s="395"/>
      <c r="N198" s="391" t="s">
        <v>43</v>
      </c>
      <c r="O198" s="392"/>
      <c r="P198" s="392"/>
      <c r="Q198" s="392"/>
      <c r="R198" s="392"/>
      <c r="S198" s="392"/>
      <c r="T198" s="393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customHeight="1" x14ac:dyDescent="0.25">
      <c r="A200" s="385" t="s">
        <v>352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66"/>
      <c r="Z200" s="66"/>
    </row>
    <row r="201" spans="1:53" ht="14.25" customHeight="1" x14ac:dyDescent="0.25">
      <c r="A201" s="386" t="s">
        <v>76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87">
        <v>4607091389845</v>
      </c>
      <c r="E202" s="387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89"/>
      <c r="P202" s="389"/>
      <c r="Q202" s="389"/>
      <c r="R202" s="39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5"/>
      <c r="N203" s="391" t="s">
        <v>43</v>
      </c>
      <c r="O203" s="392"/>
      <c r="P203" s="392"/>
      <c r="Q203" s="392"/>
      <c r="R203" s="392"/>
      <c r="S203" s="392"/>
      <c r="T203" s="393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85" t="s">
        <v>355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6"/>
      <c r="Z205" s="66"/>
    </row>
    <row r="206" spans="1:53" ht="14.25" customHeight="1" x14ac:dyDescent="0.25">
      <c r="A206" s="386" t="s">
        <v>116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87">
        <v>4607091387445</v>
      </c>
      <c r="E207" s="387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89"/>
      <c r="P207" s="389"/>
      <c r="Q207" s="389"/>
      <c r="R207" s="39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87">
        <v>4607091386004</v>
      </c>
      <c r="E208" s="387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87">
        <v>4607091386073</v>
      </c>
      <c r="E210" s="38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87">
        <v>4607091387322</v>
      </c>
      <c r="E211" s="38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87">
        <v>4607091387377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87">
        <v>4607091387353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87">
        <v>4607091386011</v>
      </c>
      <c r="E215" s="387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87">
        <v>4607091387308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87">
        <v>4607091387339</v>
      </c>
      <c r="E217" s="387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87">
        <v>4680115882638</v>
      </c>
      <c r="E218" s="38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87">
        <v>4680115881938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87">
        <v>4607091387346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87">
        <v>4607091389807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5"/>
      <c r="N222" s="391" t="s">
        <v>43</v>
      </c>
      <c r="O222" s="392"/>
      <c r="P222" s="392"/>
      <c r="Q222" s="392"/>
      <c r="R222" s="392"/>
      <c r="S222" s="392"/>
      <c r="T222" s="393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customHeight="1" x14ac:dyDescent="0.25">
      <c r="A224" s="386" t="s">
        <v>108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87">
        <v>4680115881914</v>
      </c>
      <c r="E225" s="387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89"/>
      <c r="P225" s="389"/>
      <c r="Q225" s="389"/>
      <c r="R225" s="390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94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5"/>
      <c r="N226" s="391" t="s">
        <v>43</v>
      </c>
      <c r="O226" s="392"/>
      <c r="P226" s="392"/>
      <c r="Q226" s="392"/>
      <c r="R226" s="392"/>
      <c r="S226" s="392"/>
      <c r="T226" s="393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86" t="s">
        <v>76</v>
      </c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386"/>
      <c r="O228" s="386"/>
      <c r="P228" s="386"/>
      <c r="Q228" s="386"/>
      <c r="R228" s="386"/>
      <c r="S228" s="386"/>
      <c r="T228" s="386"/>
      <c r="U228" s="386"/>
      <c r="V228" s="386"/>
      <c r="W228" s="386"/>
      <c r="X228" s="386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87">
        <v>4607091387193</v>
      </c>
      <c r="E229" s="387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89"/>
      <c r="P229" s="389"/>
      <c r="Q229" s="389"/>
      <c r="R229" s="390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87">
        <v>4607091387230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87">
        <v>4607091387285</v>
      </c>
      <c r="E231" s="387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5"/>
      <c r="N232" s="391" t="s">
        <v>43</v>
      </c>
      <c r="O232" s="392"/>
      <c r="P232" s="392"/>
      <c r="Q232" s="392"/>
      <c r="R232" s="392"/>
      <c r="S232" s="392"/>
      <c r="T232" s="393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86" t="s">
        <v>81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87">
        <v>4607091387766</v>
      </c>
      <c r="E235" s="387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89"/>
      <c r="P235" s="389"/>
      <c r="Q235" s="389"/>
      <c r="R235" s="39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1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87">
        <v>4607091387957</v>
      </c>
      <c r="E236" s="38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87">
        <v>4607091387964</v>
      </c>
      <c r="E237" s="387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87">
        <v>4680115883604</v>
      </c>
      <c r="E238" s="387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528" t="s">
        <v>400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87">
        <v>4680115883567</v>
      </c>
      <c r="E239" s="387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529" t="s">
        <v>403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87">
        <v>4607091381672</v>
      </c>
      <c r="E240" s="387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87">
        <v>4607091387537</v>
      </c>
      <c r="E241" s="387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87">
        <v>4607091387513</v>
      </c>
      <c r="E242" s="387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87">
        <v>4680115880511</v>
      </c>
      <c r="E243" s="387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5"/>
      <c r="N244" s="391" t="s">
        <v>43</v>
      </c>
      <c r="O244" s="392"/>
      <c r="P244" s="392"/>
      <c r="Q244" s="392"/>
      <c r="R244" s="392"/>
      <c r="S244" s="392"/>
      <c r="T244" s="393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86" t="s">
        <v>237</v>
      </c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87">
        <v>4607091380880</v>
      </c>
      <c r="E247" s="387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89"/>
      <c r="P247" s="389"/>
      <c r="Q247" s="389"/>
      <c r="R247" s="39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87">
        <v>4607091384482</v>
      </c>
      <c r="E248" s="387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87">
        <v>4607091380897</v>
      </c>
      <c r="E249" s="387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5"/>
      <c r="N250" s="391" t="s">
        <v>43</v>
      </c>
      <c r="O250" s="392"/>
      <c r="P250" s="392"/>
      <c r="Q250" s="392"/>
      <c r="R250" s="392"/>
      <c r="S250" s="392"/>
      <c r="T250" s="393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86" t="s">
        <v>94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87">
        <v>4607091388374</v>
      </c>
      <c r="E253" s="387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537" t="s">
        <v>420</v>
      </c>
      <c r="O253" s="389"/>
      <c r="P253" s="389"/>
      <c r="Q253" s="389"/>
      <c r="R253" s="390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87">
        <v>4607091388381</v>
      </c>
      <c r="E254" s="387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423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87">
        <v>4607091388404</v>
      </c>
      <c r="E255" s="387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5"/>
      <c r="N256" s="391" t="s">
        <v>43</v>
      </c>
      <c r="O256" s="392"/>
      <c r="P256" s="392"/>
      <c r="Q256" s="392"/>
      <c r="R256" s="392"/>
      <c r="S256" s="392"/>
      <c r="T256" s="393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86" t="s">
        <v>426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87">
        <v>4680115881808</v>
      </c>
      <c r="E259" s="387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89"/>
      <c r="P259" s="389"/>
      <c r="Q259" s="389"/>
      <c r="R259" s="390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87">
        <v>4680115881822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87">
        <v>4680115880016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5"/>
      <c r="N262" s="391" t="s">
        <v>43</v>
      </c>
      <c r="O262" s="392"/>
      <c r="P262" s="392"/>
      <c r="Q262" s="392"/>
      <c r="R262" s="392"/>
      <c r="S262" s="392"/>
      <c r="T262" s="393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85" t="s">
        <v>435</v>
      </c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5"/>
      <c r="N264" s="385"/>
      <c r="O264" s="385"/>
      <c r="P264" s="385"/>
      <c r="Q264" s="385"/>
      <c r="R264" s="385"/>
      <c r="S264" s="385"/>
      <c r="T264" s="385"/>
      <c r="U264" s="385"/>
      <c r="V264" s="385"/>
      <c r="W264" s="385"/>
      <c r="X264" s="385"/>
      <c r="Y264" s="66"/>
      <c r="Z264" s="66"/>
    </row>
    <row r="265" spans="1:53" ht="14.25" customHeight="1" x14ac:dyDescent="0.25">
      <c r="A265" s="386" t="s">
        <v>116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87">
        <v>4607091387421</v>
      </c>
      <c r="E266" s="387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89"/>
      <c r="P266" s="389"/>
      <c r="Q266" s="389"/>
      <c r="R266" s="390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87">
        <v>4607091387452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87">
        <v>4607091387452</v>
      </c>
      <c r="E269" s="387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546" t="s">
        <v>442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87">
        <v>4607091385984</v>
      </c>
      <c r="E270" s="387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87">
        <v>4607091387438</v>
      </c>
      <c r="E271" s="387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87">
        <v>4607091387469</v>
      </c>
      <c r="E272" s="387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5"/>
      <c r="N273" s="391" t="s">
        <v>43</v>
      </c>
      <c r="O273" s="392"/>
      <c r="P273" s="392"/>
      <c r="Q273" s="392"/>
      <c r="R273" s="392"/>
      <c r="S273" s="392"/>
      <c r="T273" s="393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86" t="s">
        <v>76</v>
      </c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87">
        <v>4607091387292</v>
      </c>
      <c r="E276" s="387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89"/>
      <c r="P276" s="389"/>
      <c r="Q276" s="389"/>
      <c r="R276" s="39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87">
        <v>4607091387315</v>
      </c>
      <c r="E277" s="387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5"/>
      <c r="N278" s="391" t="s">
        <v>43</v>
      </c>
      <c r="O278" s="392"/>
      <c r="P278" s="392"/>
      <c r="Q278" s="392"/>
      <c r="R278" s="392"/>
      <c r="S278" s="392"/>
      <c r="T278" s="39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85" t="s">
        <v>453</v>
      </c>
      <c r="B280" s="385"/>
      <c r="C280" s="385"/>
      <c r="D280" s="385"/>
      <c r="E280" s="385"/>
      <c r="F280" s="385"/>
      <c r="G280" s="385"/>
      <c r="H280" s="385"/>
      <c r="I280" s="385"/>
      <c r="J280" s="385"/>
      <c r="K280" s="385"/>
      <c r="L280" s="385"/>
      <c r="M280" s="385"/>
      <c r="N280" s="385"/>
      <c r="O280" s="385"/>
      <c r="P280" s="385"/>
      <c r="Q280" s="385"/>
      <c r="R280" s="385"/>
      <c r="S280" s="385"/>
      <c r="T280" s="385"/>
      <c r="U280" s="385"/>
      <c r="V280" s="385"/>
      <c r="W280" s="385"/>
      <c r="X280" s="385"/>
      <c r="Y280" s="66"/>
      <c r="Z280" s="66"/>
    </row>
    <row r="281" spans="1:53" ht="14.25" customHeight="1" x14ac:dyDescent="0.25">
      <c r="A281" s="386" t="s">
        <v>76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87">
        <v>4607091383836</v>
      </c>
      <c r="E282" s="387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89"/>
      <c r="P282" s="389"/>
      <c r="Q282" s="389"/>
      <c r="R282" s="39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5"/>
      <c r="N283" s="391" t="s">
        <v>43</v>
      </c>
      <c r="O283" s="392"/>
      <c r="P283" s="392"/>
      <c r="Q283" s="392"/>
      <c r="R283" s="392"/>
      <c r="S283" s="392"/>
      <c r="T283" s="393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86" t="s">
        <v>81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87">
        <v>4607091387919</v>
      </c>
      <c r="E286" s="387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89"/>
      <c r="P286" s="389"/>
      <c r="Q286" s="389"/>
      <c r="R286" s="39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5"/>
      <c r="N287" s="391" t="s">
        <v>43</v>
      </c>
      <c r="O287" s="392"/>
      <c r="P287" s="392"/>
      <c r="Q287" s="392"/>
      <c r="R287" s="392"/>
      <c r="S287" s="392"/>
      <c r="T287" s="393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86" t="s">
        <v>237</v>
      </c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87">
        <v>4607091388831</v>
      </c>
      <c r="E290" s="387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89"/>
      <c r="P290" s="389"/>
      <c r="Q290" s="389"/>
      <c r="R290" s="390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5"/>
      <c r="N291" s="391" t="s">
        <v>43</v>
      </c>
      <c r="O291" s="392"/>
      <c r="P291" s="392"/>
      <c r="Q291" s="392"/>
      <c r="R291" s="392"/>
      <c r="S291" s="392"/>
      <c r="T291" s="393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86" t="s">
        <v>94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87">
        <v>4607091383102</v>
      </c>
      <c r="E294" s="387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89"/>
      <c r="P294" s="389"/>
      <c r="Q294" s="389"/>
      <c r="R294" s="390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5"/>
      <c r="N295" s="391" t="s">
        <v>43</v>
      </c>
      <c r="O295" s="392"/>
      <c r="P295" s="392"/>
      <c r="Q295" s="392"/>
      <c r="R295" s="392"/>
      <c r="S295" s="392"/>
      <c r="T295" s="393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84" t="s">
        <v>462</v>
      </c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  <c r="X297" s="384"/>
      <c r="Y297" s="55"/>
      <c r="Z297" s="55"/>
    </row>
    <row r="298" spans="1:53" ht="16.5" customHeight="1" x14ac:dyDescent="0.25">
      <c r="A298" s="385" t="s">
        <v>463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66"/>
      <c r="Z298" s="66"/>
    </row>
    <row r="299" spans="1:53" ht="14.25" customHeight="1" x14ac:dyDescent="0.25">
      <c r="A299" s="386" t="s">
        <v>116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87">
        <v>4607091383997</v>
      </c>
      <c r="E300" s="38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89"/>
      <c r="P300" s="389"/>
      <c r="Q300" s="389"/>
      <c r="R300" s="390"/>
      <c r="S300" s="40" t="s">
        <v>48</v>
      </c>
      <c r="T300" s="40" t="s">
        <v>48</v>
      </c>
      <c r="U300" s="41" t="s">
        <v>0</v>
      </c>
      <c r="V300" s="59">
        <v>9250</v>
      </c>
      <c r="W300" s="56">
        <f t="shared" ref="W300:W307" si="13">IFERROR(IF(V300="",0,CEILING((V300/$H300),1)*$H300),"")</f>
        <v>9255</v>
      </c>
      <c r="X300" s="42">
        <f>IFERROR(IF(W300=0,"",ROUNDUP(W300/H300,0)*0.02175),"")</f>
        <v>13.419749999999999</v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87">
        <v>4607091384130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2250</v>
      </c>
      <c r="W302" s="56">
        <f t="shared" si="13"/>
        <v>2250</v>
      </c>
      <c r="X302" s="42">
        <f>IFERROR(IF(W302=0,"",ROUNDUP(W302/H302,0)*0.02175),"")</f>
        <v>3.2624999999999997</v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87">
        <v>4607091384147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1500</v>
      </c>
      <c r="W304" s="56">
        <f t="shared" si="13"/>
        <v>1500</v>
      </c>
      <c r="X304" s="42">
        <f>IFERROR(IF(W304=0,"",ROUNDUP(W304/H304,0)*0.02175),"")</f>
        <v>2.1749999999999998</v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561" t="s">
        <v>473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87">
        <v>4607091384154</v>
      </c>
      <c r="E306" s="387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87">
        <v>4607091384161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5"/>
      <c r="N308" s="391" t="s">
        <v>43</v>
      </c>
      <c r="O308" s="392"/>
      <c r="P308" s="392"/>
      <c r="Q308" s="392"/>
      <c r="R308" s="392"/>
      <c r="S308" s="392"/>
      <c r="T308" s="393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866.66666666666663</v>
      </c>
      <c r="W308" s="44">
        <f>IFERROR(W300/H300,"0")+IFERROR(W301/H301,"0")+IFERROR(W302/H302,"0")+IFERROR(W303/H303,"0")+IFERROR(W304/H304,"0")+IFERROR(W305/H305,"0")+IFERROR(W306/H306,"0")+IFERROR(W307/H307,"0")</f>
        <v>867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18.857250000000001</v>
      </c>
      <c r="Y308" s="68"/>
      <c r="Z308" s="68"/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0</v>
      </c>
      <c r="V309" s="44">
        <f>IFERROR(SUM(V300:V307),"0")</f>
        <v>13000</v>
      </c>
      <c r="W309" s="44">
        <f>IFERROR(SUM(W300:W307),"0")</f>
        <v>13005</v>
      </c>
      <c r="X309" s="43"/>
      <c r="Y309" s="68"/>
      <c r="Z309" s="68"/>
    </row>
    <row r="310" spans="1:53" ht="14.25" customHeight="1" x14ac:dyDescent="0.25">
      <c r="A310" s="386" t="s">
        <v>108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87">
        <v>4607091383980</v>
      </c>
      <c r="E311" s="387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89"/>
      <c r="P311" s="389"/>
      <c r="Q311" s="389"/>
      <c r="R311" s="390"/>
      <c r="S311" s="40" t="s">
        <v>48</v>
      </c>
      <c r="T311" s="40" t="s">
        <v>48</v>
      </c>
      <c r="U311" s="41" t="s">
        <v>0</v>
      </c>
      <c r="V311" s="59">
        <v>5000</v>
      </c>
      <c r="W311" s="56">
        <f>IFERROR(IF(V311="",0,CEILING((V311/$H311),1)*$H311),"")</f>
        <v>5010</v>
      </c>
      <c r="X311" s="42">
        <f>IFERROR(IF(W311=0,"",ROUNDUP(W311/H311,0)*0.02175),"")</f>
        <v>7.2644999999999991</v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87">
        <v>4680115883314</v>
      </c>
      <c r="E312" s="387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565" t="s">
        <v>482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87">
        <v>4607091384178</v>
      </c>
      <c r="E313" s="387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5"/>
      <c r="N314" s="391" t="s">
        <v>43</v>
      </c>
      <c r="O314" s="392"/>
      <c r="P314" s="392"/>
      <c r="Q314" s="392"/>
      <c r="R314" s="392"/>
      <c r="S314" s="392"/>
      <c r="T314" s="393"/>
      <c r="U314" s="43" t="s">
        <v>42</v>
      </c>
      <c r="V314" s="44">
        <f>IFERROR(V311/H311,"0")+IFERROR(V312/H312,"0")+IFERROR(V313/H313,"0")</f>
        <v>333.33333333333331</v>
      </c>
      <c r="W314" s="44">
        <f>IFERROR(W311/H311,"0")+IFERROR(W312/H312,"0")+IFERROR(W313/H313,"0")</f>
        <v>334</v>
      </c>
      <c r="X314" s="44">
        <f>IFERROR(IF(X311="",0,X311),"0")+IFERROR(IF(X312="",0,X312),"0")+IFERROR(IF(X313="",0,X313),"0")</f>
        <v>7.2644999999999991</v>
      </c>
      <c r="Y314" s="68"/>
      <c r="Z314" s="68"/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0</v>
      </c>
      <c r="V315" s="44">
        <f>IFERROR(SUM(V311:V313),"0")</f>
        <v>5000</v>
      </c>
      <c r="W315" s="44">
        <f>IFERROR(SUM(W311:W313),"0")</f>
        <v>5010</v>
      </c>
      <c r="X315" s="43"/>
      <c r="Y315" s="68"/>
      <c r="Z315" s="68"/>
    </row>
    <row r="316" spans="1:53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87">
        <v>4607091383928</v>
      </c>
      <c r="E317" s="387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567" t="s">
        <v>487</v>
      </c>
      <c r="O317" s="389"/>
      <c r="P317" s="389"/>
      <c r="Q317" s="389"/>
      <c r="R317" s="39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87">
        <v>4607091384260</v>
      </c>
      <c r="E318" s="387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5"/>
      <c r="N319" s="391" t="s">
        <v>43</v>
      </c>
      <c r="O319" s="392"/>
      <c r="P319" s="392"/>
      <c r="Q319" s="392"/>
      <c r="R319" s="392"/>
      <c r="S319" s="392"/>
      <c r="T319" s="393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customHeight="1" x14ac:dyDescent="0.25">
      <c r="A321" s="386" t="s">
        <v>237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87">
        <v>4607091384673</v>
      </c>
      <c r="E322" s="387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9"/>
      <c r="P322" s="389"/>
      <c r="Q322" s="389"/>
      <c r="R322" s="39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5"/>
      <c r="N323" s="391" t="s">
        <v>43</v>
      </c>
      <c r="O323" s="392"/>
      <c r="P323" s="392"/>
      <c r="Q323" s="392"/>
      <c r="R323" s="392"/>
      <c r="S323" s="392"/>
      <c r="T323" s="393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5" t="s">
        <v>492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6"/>
      <c r="Z325" s="66"/>
    </row>
    <row r="326" spans="1:53" ht="14.25" customHeight="1" x14ac:dyDescent="0.25">
      <c r="A326" s="386" t="s">
        <v>116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87">
        <v>4607091384185</v>
      </c>
      <c r="E327" s="387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9"/>
      <c r="P327" s="389"/>
      <c r="Q327" s="389"/>
      <c r="R327" s="39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87">
        <v>4607091384192</v>
      </c>
      <c r="E328" s="387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87">
        <v>4680115881907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87">
        <v>4607091384680</v>
      </c>
      <c r="E330" s="387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5"/>
      <c r="N331" s="391" t="s">
        <v>43</v>
      </c>
      <c r="O331" s="392"/>
      <c r="P331" s="392"/>
      <c r="Q331" s="392"/>
      <c r="R331" s="392"/>
      <c r="S331" s="392"/>
      <c r="T331" s="393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6" t="s">
        <v>76</v>
      </c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87">
        <v>4607091384802</v>
      </c>
      <c r="E334" s="387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9"/>
      <c r="P334" s="389"/>
      <c r="Q334" s="389"/>
      <c r="R334" s="390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87">
        <v>4607091384826</v>
      </c>
      <c r="E335" s="387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5"/>
      <c r="N336" s="391" t="s">
        <v>43</v>
      </c>
      <c r="O336" s="392"/>
      <c r="P336" s="392"/>
      <c r="Q336" s="392"/>
      <c r="R336" s="392"/>
      <c r="S336" s="392"/>
      <c r="T336" s="393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6" t="s">
        <v>81</v>
      </c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87">
        <v>4607091384246</v>
      </c>
      <c r="E339" s="387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9"/>
      <c r="P339" s="389"/>
      <c r="Q339" s="389"/>
      <c r="R339" s="390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87">
        <v>4680115881976</v>
      </c>
      <c r="E340" s="387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87">
        <v>4607091384253</v>
      </c>
      <c r="E341" s="387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87">
        <v>4680115881969</v>
      </c>
      <c r="E342" s="387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5"/>
      <c r="N343" s="391" t="s">
        <v>43</v>
      </c>
      <c r="O343" s="392"/>
      <c r="P343" s="392"/>
      <c r="Q343" s="392"/>
      <c r="R343" s="392"/>
      <c r="S343" s="392"/>
      <c r="T343" s="393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6" t="s">
        <v>237</v>
      </c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87">
        <v>4607091389357</v>
      </c>
      <c r="E346" s="387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9"/>
      <c r="P346" s="389"/>
      <c r="Q346" s="389"/>
      <c r="R346" s="39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5"/>
      <c r="N347" s="391" t="s">
        <v>43</v>
      </c>
      <c r="O347" s="392"/>
      <c r="P347" s="392"/>
      <c r="Q347" s="392"/>
      <c r="R347" s="392"/>
      <c r="S347" s="392"/>
      <c r="T347" s="393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4" t="s">
        <v>515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55"/>
      <c r="Z349" s="55"/>
    </row>
    <row r="350" spans="1:53" ht="16.5" customHeight="1" x14ac:dyDescent="0.25">
      <c r="A350" s="385" t="s">
        <v>516</v>
      </c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5"/>
      <c r="P350" s="385"/>
      <c r="Q350" s="385"/>
      <c r="R350" s="385"/>
      <c r="S350" s="385"/>
      <c r="T350" s="385"/>
      <c r="U350" s="385"/>
      <c r="V350" s="385"/>
      <c r="W350" s="385"/>
      <c r="X350" s="385"/>
      <c r="Y350" s="66"/>
      <c r="Z350" s="66"/>
    </row>
    <row r="351" spans="1:53" ht="14.25" customHeight="1" x14ac:dyDescent="0.25">
      <c r="A351" s="386" t="s">
        <v>116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87">
        <v>4607091389708</v>
      </c>
      <c r="E352" s="387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9"/>
      <c r="P352" s="389"/>
      <c r="Q352" s="389"/>
      <c r="R352" s="39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87">
        <v>4607091389692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5"/>
      <c r="N354" s="391" t="s">
        <v>43</v>
      </c>
      <c r="O354" s="392"/>
      <c r="P354" s="392"/>
      <c r="Q354" s="392"/>
      <c r="R354" s="392"/>
      <c r="S354" s="392"/>
      <c r="T354" s="393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6" t="s">
        <v>76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87">
        <v>4607091389753</v>
      </c>
      <c r="E357" s="387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9"/>
      <c r="P357" s="389"/>
      <c r="Q357" s="389"/>
      <c r="R357" s="39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87">
        <v>4607091389760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87">
        <v>4607091389746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87">
        <v>4680115882928</v>
      </c>
      <c r="E360" s="387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87">
        <v>4680115883147</v>
      </c>
      <c r="E361" s="387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87">
        <v>4607091384338</v>
      </c>
      <c r="E362" s="387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87">
        <v>4680115883154</v>
      </c>
      <c r="E363" s="38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87">
        <v>4607091389524</v>
      </c>
      <c r="E364" s="38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87">
        <v>4680115883161</v>
      </c>
      <c r="E365" s="38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87">
        <v>4607091384345</v>
      </c>
      <c r="E366" s="38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87">
        <v>4680115883178</v>
      </c>
      <c r="E367" s="38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87">
        <v>4607091389531</v>
      </c>
      <c r="E368" s="38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87">
        <v>4680115883185</v>
      </c>
      <c r="E369" s="38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595" t="s">
        <v>547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5"/>
      <c r="N370" s="391" t="s">
        <v>43</v>
      </c>
      <c r="O370" s="392"/>
      <c r="P370" s="392"/>
      <c r="Q370" s="392"/>
      <c r="R370" s="392"/>
      <c r="S370" s="392"/>
      <c r="T370" s="393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87">
        <v>4607091389685</v>
      </c>
      <c r="E373" s="387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9"/>
      <c r="P373" s="389"/>
      <c r="Q373" s="389"/>
      <c r="R373" s="390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87">
        <v>4607091389654</v>
      </c>
      <c r="E374" s="387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87">
        <v>4607091384352</v>
      </c>
      <c r="E375" s="387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87">
        <v>4607091389661</v>
      </c>
      <c r="E376" s="387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4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5"/>
      <c r="N377" s="391" t="s">
        <v>43</v>
      </c>
      <c r="O377" s="392"/>
      <c r="P377" s="392"/>
      <c r="Q377" s="392"/>
      <c r="R377" s="392"/>
      <c r="S377" s="392"/>
      <c r="T377" s="393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6" t="s">
        <v>237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87">
        <v>4680115881648</v>
      </c>
      <c r="E380" s="387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9"/>
      <c r="P380" s="389"/>
      <c r="Q380" s="389"/>
      <c r="R380" s="39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5"/>
      <c r="N381" s="391" t="s">
        <v>43</v>
      </c>
      <c r="O381" s="392"/>
      <c r="P381" s="392"/>
      <c r="Q381" s="392"/>
      <c r="R381" s="392"/>
      <c r="S381" s="392"/>
      <c r="T381" s="393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6" t="s">
        <v>94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87">
        <v>4680115884359</v>
      </c>
      <c r="E384" s="387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601" t="s">
        <v>560</v>
      </c>
      <c r="O384" s="389"/>
      <c r="P384" s="389"/>
      <c r="Q384" s="389"/>
      <c r="R384" s="390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87">
        <v>4680115884335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602" t="s">
        <v>565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87">
        <v>4680115884342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603" t="s">
        <v>568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87">
        <v>4680115884113</v>
      </c>
      <c r="E387" s="387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604" t="s">
        <v>571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4"/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5"/>
      <c r="N388" s="391" t="s">
        <v>43</v>
      </c>
      <c r="O388" s="392"/>
      <c r="P388" s="392"/>
      <c r="Q388" s="392"/>
      <c r="R388" s="392"/>
      <c r="S388" s="392"/>
      <c r="T388" s="393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5" t="s">
        <v>572</v>
      </c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5"/>
      <c r="N390" s="385"/>
      <c r="O390" s="385"/>
      <c r="P390" s="385"/>
      <c r="Q390" s="385"/>
      <c r="R390" s="385"/>
      <c r="S390" s="385"/>
      <c r="T390" s="385"/>
      <c r="U390" s="385"/>
      <c r="V390" s="385"/>
      <c r="W390" s="385"/>
      <c r="X390" s="385"/>
      <c r="Y390" s="66"/>
      <c r="Z390" s="66"/>
    </row>
    <row r="391" spans="1:53" ht="14.25" customHeight="1" x14ac:dyDescent="0.25">
      <c r="A391" s="386" t="s">
        <v>108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87">
        <v>4607091389388</v>
      </c>
      <c r="E392" s="387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89"/>
      <c r="P392" s="389"/>
      <c r="Q392" s="389"/>
      <c r="R392" s="39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87">
        <v>4607091389364</v>
      </c>
      <c r="E393" s="387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4"/>
      <c r="B394" s="394"/>
      <c r="C394" s="394"/>
      <c r="D394" s="394"/>
      <c r="E394" s="394"/>
      <c r="F394" s="394"/>
      <c r="G394" s="394"/>
      <c r="H394" s="394"/>
      <c r="I394" s="394"/>
      <c r="J394" s="394"/>
      <c r="K394" s="394"/>
      <c r="L394" s="394"/>
      <c r="M394" s="395"/>
      <c r="N394" s="391" t="s">
        <v>43</v>
      </c>
      <c r="O394" s="392"/>
      <c r="P394" s="392"/>
      <c r="Q394" s="392"/>
      <c r="R394" s="392"/>
      <c r="S394" s="392"/>
      <c r="T394" s="393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86" t="s">
        <v>76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87">
        <v>4607091389739</v>
      </c>
      <c r="E397" s="387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89"/>
      <c r="P397" s="389"/>
      <c r="Q397" s="389"/>
      <c r="R397" s="390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87">
        <v>4680115883048</v>
      </c>
      <c r="E398" s="387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87">
        <v>4607091389425</v>
      </c>
      <c r="E399" s="387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87">
        <v>4680115882911</v>
      </c>
      <c r="E400" s="387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610" t="s">
        <v>585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87">
        <v>4680115880771</v>
      </c>
      <c r="E401" s="387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87">
        <v>4607091389500</v>
      </c>
      <c r="E402" s="387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87">
        <v>4680115881983</v>
      </c>
      <c r="E403" s="387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4"/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5"/>
      <c r="N404" s="391" t="s">
        <v>43</v>
      </c>
      <c r="O404" s="392"/>
      <c r="P404" s="392"/>
      <c r="Q404" s="392"/>
      <c r="R404" s="392"/>
      <c r="S404" s="392"/>
      <c r="T404" s="393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86" t="s">
        <v>94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87">
        <v>4680115884571</v>
      </c>
      <c r="E407" s="387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614" t="s">
        <v>594</v>
      </c>
      <c r="O407" s="389"/>
      <c r="P407" s="389"/>
      <c r="Q407" s="389"/>
      <c r="R407" s="390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94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5"/>
      <c r="N408" s="391" t="s">
        <v>43</v>
      </c>
      <c r="O408" s="392"/>
      <c r="P408" s="392"/>
      <c r="Q408" s="392"/>
      <c r="R408" s="392"/>
      <c r="S408" s="392"/>
      <c r="T408" s="393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6" t="s">
        <v>103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87">
        <v>4680115884090</v>
      </c>
      <c r="E411" s="387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615" t="s">
        <v>597</v>
      </c>
      <c r="O411" s="389"/>
      <c r="P411" s="389"/>
      <c r="Q411" s="389"/>
      <c r="R411" s="39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5"/>
      <c r="N412" s="391" t="s">
        <v>43</v>
      </c>
      <c r="O412" s="392"/>
      <c r="P412" s="392"/>
      <c r="Q412" s="392"/>
      <c r="R412" s="392"/>
      <c r="S412" s="392"/>
      <c r="T412" s="39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4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5"/>
      <c r="N413" s="391" t="s">
        <v>43</v>
      </c>
      <c r="O413" s="392"/>
      <c r="P413" s="392"/>
      <c r="Q413" s="392"/>
      <c r="R413" s="392"/>
      <c r="S413" s="392"/>
      <c r="T413" s="39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84" t="s">
        <v>598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55"/>
      <c r="Z414" s="55"/>
    </row>
    <row r="415" spans="1:53" ht="16.5" customHeight="1" x14ac:dyDescent="0.25">
      <c r="A415" s="385" t="s">
        <v>598</v>
      </c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85"/>
      <c r="O415" s="385"/>
      <c r="P415" s="385"/>
      <c r="Q415" s="385"/>
      <c r="R415" s="385"/>
      <c r="S415" s="385"/>
      <c r="T415" s="385"/>
      <c r="U415" s="385"/>
      <c r="V415" s="385"/>
      <c r="W415" s="385"/>
      <c r="X415" s="385"/>
      <c r="Y415" s="66"/>
      <c r="Z415" s="66"/>
    </row>
    <row r="416" spans="1:53" ht="14.25" customHeight="1" x14ac:dyDescent="0.25">
      <c r="A416" s="386" t="s">
        <v>116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87">
        <v>4607091389067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87">
        <v>4607091383522</v>
      </c>
      <c r="E418" s="38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87">
        <v>4607091384437</v>
      </c>
      <c r="E419" s="38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87">
        <v>4607091389104</v>
      </c>
      <c r="E420" s="38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87">
        <v>4680115880603</v>
      </c>
      <c r="E421" s="38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87">
        <v>4607091389999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87">
        <v>4680115882782</v>
      </c>
      <c r="E423" s="387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89"/>
      <c r="P423" s="389"/>
      <c r="Q423" s="389"/>
      <c r="R423" s="39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87">
        <v>4607091389098</v>
      </c>
      <c r="E424" s="387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89"/>
      <c r="P424" s="389"/>
      <c r="Q424" s="389"/>
      <c r="R424" s="39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87">
        <v>4607091389982</v>
      </c>
      <c r="E425" s="387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89"/>
      <c r="P425" s="389"/>
      <c r="Q425" s="389"/>
      <c r="R425" s="39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5"/>
      <c r="N426" s="391" t="s">
        <v>43</v>
      </c>
      <c r="O426" s="392"/>
      <c r="P426" s="392"/>
      <c r="Q426" s="392"/>
      <c r="R426" s="392"/>
      <c r="S426" s="392"/>
      <c r="T426" s="393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5"/>
      <c r="N427" s="391" t="s">
        <v>43</v>
      </c>
      <c r="O427" s="392"/>
      <c r="P427" s="392"/>
      <c r="Q427" s="392"/>
      <c r="R427" s="392"/>
      <c r="S427" s="392"/>
      <c r="T427" s="393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customHeight="1" x14ac:dyDescent="0.25">
      <c r="A428" s="386" t="s">
        <v>108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87">
        <v>4607091388930</v>
      </c>
      <c r="E429" s="387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89"/>
      <c r="P429" s="389"/>
      <c r="Q429" s="389"/>
      <c r="R429" s="39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87">
        <v>4680115880054</v>
      </c>
      <c r="E430" s="387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89"/>
      <c r="P430" s="389"/>
      <c r="Q430" s="389"/>
      <c r="R430" s="390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94"/>
      <c r="B431" s="394"/>
      <c r="C431" s="394"/>
      <c r="D431" s="394"/>
      <c r="E431" s="394"/>
      <c r="F431" s="394"/>
      <c r="G431" s="394"/>
      <c r="H431" s="394"/>
      <c r="I431" s="394"/>
      <c r="J431" s="394"/>
      <c r="K431" s="394"/>
      <c r="L431" s="394"/>
      <c r="M431" s="395"/>
      <c r="N431" s="391" t="s">
        <v>43</v>
      </c>
      <c r="O431" s="392"/>
      <c r="P431" s="392"/>
      <c r="Q431" s="392"/>
      <c r="R431" s="392"/>
      <c r="S431" s="392"/>
      <c r="T431" s="393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94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5"/>
      <c r="N432" s="391" t="s">
        <v>43</v>
      </c>
      <c r="O432" s="392"/>
      <c r="P432" s="392"/>
      <c r="Q432" s="392"/>
      <c r="R432" s="392"/>
      <c r="S432" s="392"/>
      <c r="T432" s="393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customHeight="1" x14ac:dyDescent="0.25">
      <c r="A433" s="386" t="s">
        <v>76</v>
      </c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87">
        <v>4680115883116</v>
      </c>
      <c r="E434" s="38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87">
        <v>4680115883093</v>
      </c>
      <c r="E435" s="38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87">
        <v>4680115883109</v>
      </c>
      <c r="E436" s="38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87">
        <v>4680115882072</v>
      </c>
      <c r="E437" s="387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630" t="s">
        <v>629</v>
      </c>
      <c r="O437" s="389"/>
      <c r="P437" s="389"/>
      <c r="Q437" s="389"/>
      <c r="R437" s="39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87">
        <v>4680115882102</v>
      </c>
      <c r="E438" s="38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1" t="s">
        <v>632</v>
      </c>
      <c r="O438" s="389"/>
      <c r="P438" s="389"/>
      <c r="Q438" s="389"/>
      <c r="R438" s="39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87">
        <v>4680115882096</v>
      </c>
      <c r="E439" s="387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632" t="s">
        <v>635</v>
      </c>
      <c r="O439" s="389"/>
      <c r="P439" s="389"/>
      <c r="Q439" s="389"/>
      <c r="R439" s="39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94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5"/>
      <c r="N440" s="391" t="s">
        <v>43</v>
      </c>
      <c r="O440" s="392"/>
      <c r="P440" s="392"/>
      <c r="Q440" s="392"/>
      <c r="R440" s="392"/>
      <c r="S440" s="392"/>
      <c r="T440" s="393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5"/>
      <c r="N441" s="391" t="s">
        <v>43</v>
      </c>
      <c r="O441" s="392"/>
      <c r="P441" s="392"/>
      <c r="Q441" s="392"/>
      <c r="R441" s="392"/>
      <c r="S441" s="392"/>
      <c r="T441" s="393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customHeight="1" x14ac:dyDescent="0.25">
      <c r="A442" s="386" t="s">
        <v>81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87">
        <v>4607091383409</v>
      </c>
      <c r="E443" s="38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89"/>
      <c r="P443" s="389"/>
      <c r="Q443" s="389"/>
      <c r="R443" s="39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87">
        <v>4607091383416</v>
      </c>
      <c r="E444" s="387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89"/>
      <c r="P444" s="389"/>
      <c r="Q444" s="389"/>
      <c r="R444" s="39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5"/>
      <c r="N445" s="391" t="s">
        <v>43</v>
      </c>
      <c r="O445" s="392"/>
      <c r="P445" s="392"/>
      <c r="Q445" s="392"/>
      <c r="R445" s="392"/>
      <c r="S445" s="392"/>
      <c r="T445" s="393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5"/>
      <c r="N446" s="391" t="s">
        <v>43</v>
      </c>
      <c r="O446" s="392"/>
      <c r="P446" s="392"/>
      <c r="Q446" s="392"/>
      <c r="R446" s="392"/>
      <c r="S446" s="392"/>
      <c r="T446" s="393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84" t="s">
        <v>640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5"/>
      <c r="Z447" s="55"/>
    </row>
    <row r="448" spans="1:53" ht="16.5" customHeight="1" x14ac:dyDescent="0.25">
      <c r="A448" s="385" t="s">
        <v>641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6"/>
      <c r="Z448" s="66"/>
    </row>
    <row r="449" spans="1:53" ht="14.25" customHeight="1" x14ac:dyDescent="0.25">
      <c r="A449" s="386" t="s">
        <v>116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87">
        <v>4640242180441</v>
      </c>
      <c r="E450" s="38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635" t="s">
        <v>644</v>
      </c>
      <c r="O450" s="389"/>
      <c r="P450" s="389"/>
      <c r="Q450" s="389"/>
      <c r="R450" s="39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87">
        <v>4640242180564</v>
      </c>
      <c r="E451" s="387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636" t="s">
        <v>647</v>
      </c>
      <c r="O451" s="389"/>
      <c r="P451" s="389"/>
      <c r="Q451" s="389"/>
      <c r="R451" s="390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5"/>
      <c r="N452" s="391" t="s">
        <v>43</v>
      </c>
      <c r="O452" s="392"/>
      <c r="P452" s="392"/>
      <c r="Q452" s="392"/>
      <c r="R452" s="392"/>
      <c r="S452" s="392"/>
      <c r="T452" s="39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94"/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5"/>
      <c r="N453" s="391" t="s">
        <v>43</v>
      </c>
      <c r="O453" s="392"/>
      <c r="P453" s="392"/>
      <c r="Q453" s="392"/>
      <c r="R453" s="392"/>
      <c r="S453" s="392"/>
      <c r="T453" s="39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6" t="s">
        <v>108</v>
      </c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87">
        <v>4640242180526</v>
      </c>
      <c r="E455" s="387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637" t="s">
        <v>650</v>
      </c>
      <c r="O455" s="389"/>
      <c r="P455" s="389"/>
      <c r="Q455" s="389"/>
      <c r="R455" s="39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87">
        <v>4640242180519</v>
      </c>
      <c r="E456" s="387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638" t="s">
        <v>653</v>
      </c>
      <c r="O456" s="389"/>
      <c r="P456" s="389"/>
      <c r="Q456" s="389"/>
      <c r="R456" s="390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5"/>
      <c r="N457" s="391" t="s">
        <v>43</v>
      </c>
      <c r="O457" s="392"/>
      <c r="P457" s="392"/>
      <c r="Q457" s="392"/>
      <c r="R457" s="392"/>
      <c r="S457" s="392"/>
      <c r="T457" s="39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5"/>
      <c r="N458" s="391" t="s">
        <v>43</v>
      </c>
      <c r="O458" s="392"/>
      <c r="P458" s="392"/>
      <c r="Q458" s="392"/>
      <c r="R458" s="392"/>
      <c r="S458" s="392"/>
      <c r="T458" s="39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86" t="s">
        <v>76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87">
        <v>4640242180489</v>
      </c>
      <c r="E460" s="387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639" t="s">
        <v>656</v>
      </c>
      <c r="O460" s="389"/>
      <c r="P460" s="389"/>
      <c r="Q460" s="389"/>
      <c r="R460" s="39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87">
        <v>4640242180816</v>
      </c>
      <c r="E461" s="387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640" t="s">
        <v>659</v>
      </c>
      <c r="O461" s="389"/>
      <c r="P461" s="389"/>
      <c r="Q461" s="389"/>
      <c r="R461" s="390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87">
        <v>4640242180595</v>
      </c>
      <c r="E462" s="387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641" t="s">
        <v>662</v>
      </c>
      <c r="O462" s="389"/>
      <c r="P462" s="389"/>
      <c r="Q462" s="389"/>
      <c r="R462" s="390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87">
        <v>4640242180908</v>
      </c>
      <c r="E463" s="387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642" t="s">
        <v>665</v>
      </c>
      <c r="O463" s="389"/>
      <c r="P463" s="389"/>
      <c r="Q463" s="389"/>
      <c r="R463" s="39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4"/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5"/>
      <c r="N464" s="391" t="s">
        <v>43</v>
      </c>
      <c r="O464" s="392"/>
      <c r="P464" s="392"/>
      <c r="Q464" s="392"/>
      <c r="R464" s="392"/>
      <c r="S464" s="392"/>
      <c r="T464" s="393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94"/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5"/>
      <c r="N465" s="391" t="s">
        <v>43</v>
      </c>
      <c r="O465" s="392"/>
      <c r="P465" s="392"/>
      <c r="Q465" s="392"/>
      <c r="R465" s="392"/>
      <c r="S465" s="392"/>
      <c r="T465" s="393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customHeight="1" x14ac:dyDescent="0.25">
      <c r="A466" s="386" t="s">
        <v>81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87">
        <v>4640242181233</v>
      </c>
      <c r="E467" s="387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643" t="s">
        <v>668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87">
        <v>4640242181226</v>
      </c>
      <c r="E468" s="387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644" t="s">
        <v>671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87">
        <v>4680115880870</v>
      </c>
      <c r="E469" s="387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89"/>
      <c r="P469" s="389"/>
      <c r="Q469" s="389"/>
      <c r="R469" s="390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87">
        <v>4640242180540</v>
      </c>
      <c r="E470" s="38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646" t="s">
        <v>676</v>
      </c>
      <c r="O470" s="389"/>
      <c r="P470" s="389"/>
      <c r="Q470" s="389"/>
      <c r="R470" s="39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87">
        <v>4640242180557</v>
      </c>
      <c r="E471" s="387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647" t="s">
        <v>679</v>
      </c>
      <c r="O471" s="389"/>
      <c r="P471" s="389"/>
      <c r="Q471" s="389"/>
      <c r="R471" s="39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395"/>
      <c r="N472" s="391" t="s">
        <v>43</v>
      </c>
      <c r="O472" s="392"/>
      <c r="P472" s="392"/>
      <c r="Q472" s="392"/>
      <c r="R472" s="392"/>
      <c r="S472" s="392"/>
      <c r="T472" s="393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395"/>
      <c r="N473" s="391" t="s">
        <v>43</v>
      </c>
      <c r="O473" s="392"/>
      <c r="P473" s="392"/>
      <c r="Q473" s="392"/>
      <c r="R473" s="392"/>
      <c r="S473" s="392"/>
      <c r="T473" s="393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36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18000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18015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37</v>
      </c>
      <c r="O475" s="649"/>
      <c r="P475" s="649"/>
      <c r="Q475" s="649"/>
      <c r="R475" s="649"/>
      <c r="S475" s="649"/>
      <c r="T475" s="650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18576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18591.48</v>
      </c>
      <c r="X475" s="43"/>
      <c r="Y475" s="68"/>
      <c r="Z475" s="68"/>
    </row>
    <row r="476" spans="1:53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38</v>
      </c>
      <c r="O476" s="649"/>
      <c r="P476" s="649"/>
      <c r="Q476" s="649"/>
      <c r="R476" s="649"/>
      <c r="S476" s="649"/>
      <c r="T476" s="650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25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26</v>
      </c>
      <c r="X476" s="43"/>
      <c r="Y476" s="68"/>
      <c r="Z476" s="68"/>
    </row>
    <row r="477" spans="1:53" x14ac:dyDescent="0.2">
      <c r="A477" s="394"/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651"/>
      <c r="N477" s="648" t="s">
        <v>39</v>
      </c>
      <c r="O477" s="649"/>
      <c r="P477" s="649"/>
      <c r="Q477" s="649"/>
      <c r="R477" s="649"/>
      <c r="S477" s="649"/>
      <c r="T477" s="650"/>
      <c r="U477" s="43" t="s">
        <v>0</v>
      </c>
      <c r="V477" s="44">
        <f>GrossWeightTotal+PalletQtyTotal*25</f>
        <v>19201</v>
      </c>
      <c r="W477" s="44">
        <f>GrossWeightTotalR+PalletQtyTotalR*25</f>
        <v>19241.48</v>
      </c>
      <c r="X477" s="43"/>
      <c r="Y477" s="68"/>
      <c r="Z477" s="68"/>
    </row>
    <row r="478" spans="1:53" x14ac:dyDescent="0.2">
      <c r="A478" s="394"/>
      <c r="B478" s="394"/>
      <c r="C478" s="394"/>
      <c r="D478" s="394"/>
      <c r="E478" s="394"/>
      <c r="F478" s="394"/>
      <c r="G478" s="394"/>
      <c r="H478" s="394"/>
      <c r="I478" s="394"/>
      <c r="J478" s="394"/>
      <c r="K478" s="394"/>
      <c r="L478" s="394"/>
      <c r="M478" s="651"/>
      <c r="N478" s="648" t="s">
        <v>40</v>
      </c>
      <c r="O478" s="649"/>
      <c r="P478" s="649"/>
      <c r="Q478" s="649"/>
      <c r="R478" s="649"/>
      <c r="S478" s="649"/>
      <c r="T478" s="650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1200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1201</v>
      </c>
      <c r="X478" s="43"/>
      <c r="Y478" s="68"/>
      <c r="Z478" s="68"/>
    </row>
    <row r="479" spans="1:53" ht="14.25" x14ac:dyDescent="0.2">
      <c r="A479" s="394"/>
      <c r="B479" s="394"/>
      <c r="C479" s="394"/>
      <c r="D479" s="394"/>
      <c r="E479" s="394"/>
      <c r="F479" s="394"/>
      <c r="G479" s="394"/>
      <c r="H479" s="394"/>
      <c r="I479" s="394"/>
      <c r="J479" s="394"/>
      <c r="K479" s="394"/>
      <c r="L479" s="394"/>
      <c r="M479" s="651"/>
      <c r="N479" s="648" t="s">
        <v>41</v>
      </c>
      <c r="O479" s="649"/>
      <c r="P479" s="649"/>
      <c r="Q479" s="649"/>
      <c r="R479" s="649"/>
      <c r="S479" s="649"/>
      <c r="T479" s="650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26.121749999999999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652" t="s">
        <v>106</v>
      </c>
      <c r="D481" s="652" t="s">
        <v>106</v>
      </c>
      <c r="E481" s="652" t="s">
        <v>106</v>
      </c>
      <c r="F481" s="652" t="s">
        <v>106</v>
      </c>
      <c r="G481" s="652" t="s">
        <v>258</v>
      </c>
      <c r="H481" s="652" t="s">
        <v>258</v>
      </c>
      <c r="I481" s="652" t="s">
        <v>258</v>
      </c>
      <c r="J481" s="652" t="s">
        <v>258</v>
      </c>
      <c r="K481" s="653"/>
      <c r="L481" s="652" t="s">
        <v>258</v>
      </c>
      <c r="M481" s="652" t="s">
        <v>258</v>
      </c>
      <c r="N481" s="652" t="s">
        <v>258</v>
      </c>
      <c r="O481" s="652" t="s">
        <v>462</v>
      </c>
      <c r="P481" s="652" t="s">
        <v>462</v>
      </c>
      <c r="Q481" s="652" t="s">
        <v>515</v>
      </c>
      <c r="R481" s="652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654" t="s">
        <v>10</v>
      </c>
      <c r="B482" s="652" t="s">
        <v>75</v>
      </c>
      <c r="C482" s="652" t="s">
        <v>107</v>
      </c>
      <c r="D482" s="652" t="s">
        <v>115</v>
      </c>
      <c r="E482" s="652" t="s">
        <v>106</v>
      </c>
      <c r="F482" s="652" t="s">
        <v>250</v>
      </c>
      <c r="G482" s="652" t="s">
        <v>259</v>
      </c>
      <c r="H482" s="652" t="s">
        <v>266</v>
      </c>
      <c r="I482" s="652" t="s">
        <v>286</v>
      </c>
      <c r="J482" s="652" t="s">
        <v>352</v>
      </c>
      <c r="K482" s="1"/>
      <c r="L482" s="652" t="s">
        <v>355</v>
      </c>
      <c r="M482" s="652" t="s">
        <v>435</v>
      </c>
      <c r="N482" s="652" t="s">
        <v>453</v>
      </c>
      <c r="O482" s="652" t="s">
        <v>463</v>
      </c>
      <c r="P482" s="652" t="s">
        <v>492</v>
      </c>
      <c r="Q482" s="652" t="s">
        <v>516</v>
      </c>
      <c r="R482" s="652" t="s">
        <v>572</v>
      </c>
      <c r="S482" s="652" t="s">
        <v>598</v>
      </c>
      <c r="T482" s="652" t="s">
        <v>641</v>
      </c>
      <c r="U482" s="1"/>
      <c r="Z482" s="61"/>
      <c r="AC482" s="1"/>
    </row>
    <row r="483" spans="1:29" ht="13.5" thickBot="1" x14ac:dyDescent="0.25">
      <c r="A483" s="655"/>
      <c r="B483" s="652"/>
      <c r="C483" s="652"/>
      <c r="D483" s="652"/>
      <c r="E483" s="652"/>
      <c r="F483" s="652"/>
      <c r="G483" s="652"/>
      <c r="H483" s="652"/>
      <c r="I483" s="652"/>
      <c r="J483" s="652"/>
      <c r="K483" s="1"/>
      <c r="L483" s="652"/>
      <c r="M483" s="652"/>
      <c r="N483" s="652"/>
      <c r="O483" s="652"/>
      <c r="P483" s="652"/>
      <c r="Q483" s="652"/>
      <c r="R483" s="652"/>
      <c r="S483" s="652"/>
      <c r="T483" s="652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0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18015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2024-01-09T08:37:23Z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