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K11" i="1" l="1"/>
  <c r="Y15" i="1"/>
  <c r="Y19" i="1"/>
  <c r="Y23" i="1"/>
  <c r="Y27" i="1"/>
  <c r="Y31" i="1"/>
  <c r="Y35" i="1"/>
  <c r="Y39" i="1"/>
  <c r="AK43" i="1"/>
  <c r="AK47" i="1"/>
  <c r="AK51" i="1"/>
  <c r="AK55" i="1"/>
  <c r="AK59" i="1"/>
  <c r="AK63" i="1"/>
  <c r="AK67" i="1"/>
  <c r="AK71" i="1"/>
  <c r="AK75" i="1"/>
  <c r="AK79" i="1"/>
  <c r="AK83" i="1"/>
  <c r="AK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39" i="1"/>
  <c r="AK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90" i="1"/>
  <c r="AH91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22" i="1"/>
  <c r="AH123" i="1"/>
  <c r="AH124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7" i="1"/>
  <c r="Z8" i="1"/>
  <c r="Z9" i="1"/>
  <c r="Z10" i="1"/>
  <c r="Z11" i="1"/>
  <c r="Z15" i="1"/>
  <c r="Z16" i="1"/>
  <c r="Z17" i="1"/>
  <c r="Z18" i="1"/>
  <c r="Z19" i="1"/>
  <c r="Z2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1" i="1"/>
  <c r="Z62" i="1"/>
  <c r="Z64" i="1"/>
  <c r="Z65" i="1"/>
  <c r="Z66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7" i="1"/>
  <c r="Y8" i="1"/>
  <c r="Y9" i="1"/>
  <c r="Y10" i="1"/>
  <c r="Y11" i="1"/>
  <c r="Y16" i="1"/>
  <c r="Y17" i="1"/>
  <c r="Y18" i="1"/>
  <c r="Y20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1" i="1"/>
  <c r="Y62" i="1"/>
  <c r="Y64" i="1"/>
  <c r="Y65" i="1"/>
  <c r="Y66" i="1"/>
  <c r="Y68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Y137" i="1"/>
  <c r="Y138" i="1"/>
  <c r="Y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7" i="1"/>
  <c r="AK8" i="1"/>
  <c r="AK9" i="1"/>
  <c r="AK10" i="1"/>
  <c r="AK12" i="1"/>
  <c r="AK13" i="1"/>
  <c r="AK14" i="1"/>
  <c r="AK16" i="1"/>
  <c r="AK17" i="1"/>
  <c r="AK18" i="1"/>
  <c r="AK20" i="1"/>
  <c r="AK21" i="1"/>
  <c r="AK22" i="1"/>
  <c r="AK24" i="1"/>
  <c r="AK25" i="1"/>
  <c r="AK26" i="1"/>
  <c r="AK28" i="1"/>
  <c r="AK29" i="1"/>
  <c r="AK30" i="1"/>
  <c r="AK32" i="1"/>
  <c r="AK33" i="1"/>
  <c r="AK34" i="1"/>
  <c r="AK36" i="1"/>
  <c r="AK37" i="1"/>
  <c r="AK38" i="1"/>
  <c r="AK40" i="1"/>
  <c r="AK41" i="1"/>
  <c r="AK42" i="1"/>
  <c r="AK44" i="1"/>
  <c r="AK45" i="1"/>
  <c r="AK46" i="1"/>
  <c r="AK48" i="1"/>
  <c r="AK49" i="1"/>
  <c r="AK50" i="1"/>
  <c r="AK52" i="1"/>
  <c r="AK53" i="1"/>
  <c r="AK54" i="1"/>
  <c r="AK56" i="1"/>
  <c r="AK57" i="1"/>
  <c r="AK58" i="1"/>
  <c r="AK60" i="1"/>
  <c r="AK61" i="1"/>
  <c r="AK62" i="1"/>
  <c r="AK64" i="1"/>
  <c r="AK65" i="1"/>
  <c r="AK66" i="1"/>
  <c r="AK68" i="1"/>
  <c r="AK69" i="1"/>
  <c r="AK70" i="1"/>
  <c r="AK72" i="1"/>
  <c r="AK73" i="1"/>
  <c r="AK74" i="1"/>
  <c r="AK76" i="1"/>
  <c r="AK77" i="1"/>
  <c r="AK78" i="1"/>
  <c r="AK80" i="1"/>
  <c r="AK81" i="1"/>
  <c r="AK82" i="1"/>
  <c r="AK84" i="1"/>
  <c r="AK85" i="1"/>
  <c r="AK86" i="1"/>
  <c r="AK88" i="1"/>
  <c r="AK89" i="1"/>
  <c r="AK90" i="1"/>
  <c r="AK92" i="1"/>
  <c r="AK93" i="1"/>
  <c r="AK94" i="1"/>
  <c r="AK96" i="1"/>
  <c r="AK97" i="1"/>
  <c r="AK98" i="1"/>
  <c r="AK100" i="1"/>
  <c r="AK101" i="1"/>
  <c r="AK102" i="1"/>
  <c r="AK104" i="1"/>
  <c r="AK105" i="1"/>
  <c r="AK106" i="1"/>
  <c r="AK108" i="1"/>
  <c r="AK109" i="1"/>
  <c r="AK110" i="1"/>
  <c r="AK112" i="1"/>
  <c r="AK113" i="1"/>
  <c r="AK114" i="1"/>
  <c r="AK116" i="1"/>
  <c r="AK117" i="1"/>
  <c r="AK118" i="1"/>
  <c r="AK120" i="1"/>
  <c r="AK121" i="1"/>
  <c r="AK122" i="1"/>
  <c r="AK124" i="1"/>
  <c r="AK125" i="1"/>
  <c r="AK126" i="1"/>
  <c r="AK128" i="1"/>
  <c r="AK129" i="1"/>
  <c r="AK130" i="1"/>
  <c r="AK132" i="1"/>
  <c r="AK133" i="1"/>
  <c r="AK134" i="1"/>
  <c r="AK136" i="1"/>
  <c r="AK137" i="1"/>
  <c r="AK138" i="1"/>
  <c r="AK131" i="1" l="1"/>
  <c r="AK123" i="1"/>
  <c r="AK119" i="1"/>
  <c r="AK115" i="1"/>
  <c r="AK111" i="1"/>
  <c r="AK107" i="1"/>
  <c r="AK103" i="1"/>
  <c r="AK99" i="1"/>
  <c r="AK95" i="1"/>
  <c r="AK91" i="1"/>
  <c r="AK39" i="1"/>
  <c r="AK35" i="1"/>
  <c r="AK31" i="1"/>
  <c r="AK27" i="1"/>
  <c r="AK23" i="1"/>
  <c r="AK19" i="1"/>
  <c r="AK15" i="1"/>
  <c r="AK135" i="1"/>
  <c r="AK139" i="1"/>
  <c r="AK127" i="1"/>
  <c r="W8" i="1"/>
  <c r="W9" i="1"/>
  <c r="W10" i="1"/>
  <c r="W11" i="1"/>
  <c r="W15" i="1"/>
  <c r="W16" i="1"/>
  <c r="W17" i="1"/>
  <c r="W18" i="1"/>
  <c r="W19" i="1"/>
  <c r="W2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9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7" i="1"/>
  <c r="AD12" i="1"/>
  <c r="W12" i="1" s="1"/>
  <c r="AD13" i="1"/>
  <c r="W13" i="1" s="1"/>
  <c r="AD14" i="1"/>
  <c r="AD6" i="1" s="1"/>
  <c r="AD21" i="1"/>
  <c r="W21" i="1" s="1"/>
  <c r="AD22" i="1"/>
  <c r="W22" i="1" s="1"/>
  <c r="AD42" i="1"/>
  <c r="W42" i="1" s="1"/>
  <c r="AD43" i="1"/>
  <c r="W43" i="1" s="1"/>
  <c r="AD60" i="1"/>
  <c r="W60" i="1" s="1"/>
  <c r="AD63" i="1"/>
  <c r="AD70" i="1"/>
  <c r="W70" i="1" s="1"/>
  <c r="AD88" i="1"/>
  <c r="W88" i="1" s="1"/>
  <c r="AD90" i="1"/>
  <c r="W90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6" i="1" s="1"/>
  <c r="N138" i="1"/>
  <c r="N13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AB6" i="1"/>
  <c r="AC6" i="1"/>
  <c r="AE6" i="1"/>
  <c r="AF6" i="1"/>
  <c r="AG6" i="1"/>
  <c r="AH6" i="1"/>
  <c r="AL6" i="1"/>
  <c r="AA6" i="1"/>
  <c r="O6" i="1"/>
  <c r="P6" i="1"/>
  <c r="Q6" i="1"/>
  <c r="R6" i="1"/>
  <c r="S6" i="1"/>
  <c r="T6" i="1"/>
  <c r="U6" i="1"/>
  <c r="V6" i="1"/>
  <c r="X6" i="1"/>
  <c r="AK6" i="1" l="1"/>
  <c r="Y41" i="1"/>
  <c r="Z41" i="1"/>
  <c r="Z67" i="1"/>
  <c r="Y67" i="1"/>
  <c r="Z110" i="1"/>
  <c r="Y110" i="1"/>
  <c r="Z13" i="1"/>
  <c r="Y13" i="1"/>
  <c r="Z22" i="1"/>
  <c r="Y22" i="1"/>
  <c r="Y12" i="1"/>
  <c r="Z12" i="1"/>
  <c r="Z42" i="1"/>
  <c r="Y42" i="1"/>
  <c r="Z90" i="1"/>
  <c r="Y90" i="1"/>
  <c r="Y60" i="1"/>
  <c r="Z60" i="1"/>
  <c r="Z21" i="1"/>
  <c r="Y21" i="1"/>
  <c r="Z70" i="1"/>
  <c r="Y70" i="1"/>
  <c r="Y88" i="1"/>
  <c r="Z88" i="1"/>
  <c r="Z43" i="1"/>
  <c r="Y43" i="1"/>
  <c r="W14" i="1"/>
  <c r="Z63" i="1"/>
  <c r="Y63" i="1"/>
  <c r="M6" i="1"/>
  <c r="L6" i="1"/>
  <c r="K6" i="1"/>
  <c r="J6" i="1"/>
  <c r="Z14" i="1" l="1"/>
  <c r="Y14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7" i="1"/>
  <c r="H8" i="1" l="1"/>
  <c r="AJ8" i="1" s="1"/>
  <c r="H9" i="1"/>
  <c r="AJ9" i="1" s="1"/>
  <c r="AJ10" i="1"/>
  <c r="H11" i="1"/>
  <c r="AJ11" i="1" s="1"/>
  <c r="H12" i="1"/>
  <c r="AJ12" i="1" s="1"/>
  <c r="H13" i="1"/>
  <c r="AJ13" i="1" s="1"/>
  <c r="H14" i="1"/>
  <c r="AJ14" i="1" s="1"/>
  <c r="AJ15" i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AJ95" i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128" i="1"/>
  <c r="AJ128" i="1" s="1"/>
  <c r="H129" i="1"/>
  <c r="AJ129" i="1" s="1"/>
  <c r="H130" i="1"/>
  <c r="AJ130" i="1" s="1"/>
  <c r="H131" i="1"/>
  <c r="AJ131" i="1" s="1"/>
  <c r="H132" i="1"/>
  <c r="AJ132" i="1" s="1"/>
  <c r="H133" i="1"/>
  <c r="AJ133" i="1" s="1"/>
  <c r="H134" i="1"/>
  <c r="AJ134" i="1" s="1"/>
  <c r="H135" i="1"/>
  <c r="AJ135" i="1" s="1"/>
  <c r="H136" i="1"/>
  <c r="AJ136" i="1" s="1"/>
  <c r="H137" i="1"/>
  <c r="AJ137" i="1" s="1"/>
  <c r="H138" i="1"/>
  <c r="AJ138" i="1" s="1"/>
  <c r="H139" i="1"/>
  <c r="AJ139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" i="1"/>
  <c r="AJ6" i="1" l="1"/>
</calcChain>
</file>

<file path=xl/sharedStrings.xml><?xml version="1.0" encoding="utf-8"?>
<sst xmlns="http://schemas.openxmlformats.org/spreadsheetml/2006/main" count="321" uniqueCount="170">
  <si>
    <t>Период: 02.10.2024 - 09.10.2024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</si>
  <si>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</si>
  <si>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</si>
  <si>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</si>
  <si>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</si>
  <si>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</si>
  <si>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</si>
  <si>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</si>
  <si>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</si>
  <si>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</si>
  <si>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</si>
  <si>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</si>
  <si>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</si>
  <si>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</si>
  <si>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</si>
  <si>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</si>
  <si>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</si>
  <si>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</si>
  <si>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</si>
  <si>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</si>
  <si>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</si>
  <si>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</si>
  <si>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</si>
  <si>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</si>
  <si>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</si>
  <si>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</si>
  <si>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</si>
  <si>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</si>
  <si>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</si>
  <si>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</si>
  <si>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</si>
  <si>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</si>
  <si>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</si>
  <si>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</si>
  <si>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</si>
  <si>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</si>
  <si>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</si>
  <si>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</si>
  <si>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</si>
  <si>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</si>
  <si>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</si>
  <si>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</si>
  <si>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</si>
  <si>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</si>
  <si>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</si>
  <si>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</si>
  <si>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</si>
  <si>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</si>
  <si>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</si>
  <si>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</si>
  <si>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</si>
  <si>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</si>
  <si>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</si>
  <si>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</si>
  <si>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</si>
  <si>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</si>
  <si>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</si>
  <si>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</si>
  <si>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</si>
  <si>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</si>
  <si>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</si>
  <si>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</si>
  <si>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</si>
  <si>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</si>
  <si>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</si>
  <si>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</si>
  <si>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</si>
  <si>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</si>
  <si>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</si>
  <si>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</si>
  <si>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</si>
  <si>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</si>
  <si>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</si>
  <si>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</si>
  <si>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</si>
  <si>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</si>
  <si>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</si>
  <si>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</si>
  <si>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</si>
  <si>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</si>
  <si>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</si>
  <si>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</si>
  <si>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</si>
  <si>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</si>
  <si>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</si>
  <si>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</si>
  <si>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</si>
  <si>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</si>
  <si>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</si>
  <si>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</si>
  <si>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</si>
  <si>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</si>
  <si>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</si>
  <si>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</si>
  <si>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</si>
  <si>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</si>
  <si>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</si>
  <si>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</si>
  <si>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</si>
  <si>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</si>
  <si>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</si>
  <si>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</si>
  <si>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</si>
  <si>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</si>
  <si>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</si>
  <si>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</si>
  <si>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</si>
  <si>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</si>
  <si>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</si>
  <si>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</si>
  <si>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</si>
  <si>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</si>
  <si>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</si>
  <si>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</si>
  <si>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</si>
  <si>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</si>
  <si>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</si>
  <si>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</si>
  <si>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</si>
  <si>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</si>
  <si>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</si>
  <si>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</si>
  <si>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</si>
  <si>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</si>
  <si>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</si>
  <si>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</si>
  <si>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</si>
  <si>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486  Колбаски Бюргерсы с сыром 0,27кг ТМ Баварушка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</si>
  <si>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</si>
  <si>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</si>
  <si>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</si>
  <si>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</si>
  <si>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</si>
  <si>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</si>
  <si>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</si>
  <si>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</si>
  <si>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</si>
  <si>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</si>
  <si>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</si>
  <si>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</si>
  <si>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</si>
  <si>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</si>
  <si>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</si>
  <si>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</si>
  <si>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</si>
  <si>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</si>
  <si>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</si>
  <si>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</si>
  <si>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</si>
  <si>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</si>
  <si>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</si>
  <si>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</si>
  <si>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</si>
  <si>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</si>
  <si>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</si>
  <si>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</si>
  <si>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</si>
  <si>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</si>
  <si>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</si>
  <si>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10,10,</t>
  </si>
  <si>
    <t>15,10,</t>
  </si>
  <si>
    <t>11,10,</t>
  </si>
  <si>
    <t>14,10,</t>
  </si>
  <si>
    <t>15,10д</t>
  </si>
  <si>
    <t>12т</t>
  </si>
  <si>
    <t>20,09,</t>
  </si>
  <si>
    <t>27,09,</t>
  </si>
  <si>
    <t>03,10,</t>
  </si>
  <si>
    <t>09,10,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</si>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</sst>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10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03,10,24&#1087;&#1086;&#108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10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10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9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27.09.2024 - 04.10.2024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04,10,</v>
          </cell>
          <cell r="M5" t="str">
            <v>07,10,</v>
          </cell>
          <cell r="N5" t="str">
            <v>09,10,</v>
          </cell>
          <cell r="O5" t="str">
            <v>15,10,</v>
          </cell>
          <cell r="V5" t="str">
            <v>10,10,</v>
          </cell>
          <cell r="X5" t="str">
            <v>11,10,</v>
          </cell>
          <cell r="AE5" t="str">
            <v>13,09,</v>
          </cell>
          <cell r="AF5" t="str">
            <v>20,09,</v>
          </cell>
          <cell r="AG5" t="str">
            <v>27,09,</v>
          </cell>
          <cell r="AH5" t="str">
            <v>03,10,</v>
          </cell>
        </row>
        <row r="6">
          <cell r="E6">
            <v>120701.73699999999</v>
          </cell>
          <cell r="F6">
            <v>85633.335000000021</v>
          </cell>
          <cell r="J6">
            <v>122140.16000000002</v>
          </cell>
          <cell r="K6">
            <v>-1438.4230000000007</v>
          </cell>
          <cell r="L6">
            <v>29560</v>
          </cell>
          <cell r="M6">
            <v>12090</v>
          </cell>
          <cell r="N6">
            <v>9230</v>
          </cell>
          <cell r="O6">
            <v>12200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27990</v>
          </cell>
          <cell r="W6">
            <v>22361.547399999999</v>
          </cell>
          <cell r="X6">
            <v>30820</v>
          </cell>
          <cell r="AA6">
            <v>0</v>
          </cell>
          <cell r="AB6">
            <v>0</v>
          </cell>
          <cell r="AC6">
            <v>0</v>
          </cell>
          <cell r="AD6">
            <v>8894</v>
          </cell>
          <cell r="AE6">
            <v>23440.5658</v>
          </cell>
          <cell r="AF6">
            <v>24008.649000000009</v>
          </cell>
          <cell r="AG6">
            <v>21860.229000000003</v>
          </cell>
          <cell r="AH6">
            <v>21315.928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460.423</v>
          </cell>
          <cell r="D7">
            <v>626.04200000000003</v>
          </cell>
          <cell r="E7">
            <v>652.85299999999995</v>
          </cell>
          <cell r="F7">
            <v>394.50299999999999</v>
          </cell>
          <cell r="G7" t="str">
            <v>н</v>
          </cell>
          <cell r="H7">
            <v>1</v>
          </cell>
          <cell r="I7">
            <v>1</v>
          </cell>
          <cell r="J7">
            <v>647.67700000000002</v>
          </cell>
          <cell r="K7">
            <v>5.1759999999999309</v>
          </cell>
          <cell r="L7">
            <v>200</v>
          </cell>
          <cell r="M7">
            <v>80</v>
          </cell>
          <cell r="N7">
            <v>0</v>
          </cell>
          <cell r="V7">
            <v>300</v>
          </cell>
          <cell r="W7">
            <v>130.57059999999998</v>
          </cell>
          <cell r="X7">
            <v>140</v>
          </cell>
          <cell r="Y7">
            <v>8.5356351276627365</v>
          </cell>
          <cell r="Z7">
            <v>3.0213769409040014</v>
          </cell>
          <cell r="AD7">
            <v>0</v>
          </cell>
          <cell r="AE7">
            <v>136.90820000000002</v>
          </cell>
          <cell r="AF7">
            <v>134.874</v>
          </cell>
          <cell r="AG7">
            <v>127.583</v>
          </cell>
          <cell r="AH7">
            <v>183.65299999999999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452.428</v>
          </cell>
          <cell r="D8">
            <v>706.55100000000004</v>
          </cell>
          <cell r="E8">
            <v>693.85599999999999</v>
          </cell>
          <cell r="F8">
            <v>430.57600000000002</v>
          </cell>
          <cell r="G8" t="str">
            <v>ябл</v>
          </cell>
          <cell r="H8">
            <v>1</v>
          </cell>
          <cell r="I8">
            <v>1</v>
          </cell>
          <cell r="J8">
            <v>647.29499999999996</v>
          </cell>
          <cell r="K8">
            <v>46.561000000000035</v>
          </cell>
          <cell r="L8">
            <v>100</v>
          </cell>
          <cell r="M8">
            <v>120</v>
          </cell>
          <cell r="N8">
            <v>100</v>
          </cell>
          <cell r="V8">
            <v>280</v>
          </cell>
          <cell r="W8">
            <v>138.77119999999999</v>
          </cell>
          <cell r="X8">
            <v>150</v>
          </cell>
          <cell r="Y8">
            <v>8.507355993174377</v>
          </cell>
          <cell r="Z8">
            <v>3.1027763685836836</v>
          </cell>
          <cell r="AD8">
            <v>0</v>
          </cell>
          <cell r="AE8">
            <v>109.26859999999999</v>
          </cell>
          <cell r="AF8">
            <v>122.221</v>
          </cell>
          <cell r="AG8">
            <v>111.91220000000001</v>
          </cell>
          <cell r="AH8">
            <v>165.36699999999999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1335.7909999999999</v>
          </cell>
          <cell r="D9">
            <v>1477.4359999999999</v>
          </cell>
          <cell r="E9">
            <v>1683.761</v>
          </cell>
          <cell r="F9">
            <v>1076.7570000000001</v>
          </cell>
          <cell r="G9" t="str">
            <v>н</v>
          </cell>
          <cell r="H9">
            <v>1</v>
          </cell>
          <cell r="I9">
            <v>1</v>
          </cell>
          <cell r="J9">
            <v>1587.933</v>
          </cell>
          <cell r="K9">
            <v>95.827999999999975</v>
          </cell>
          <cell r="L9">
            <v>500</v>
          </cell>
          <cell r="M9">
            <v>350</v>
          </cell>
          <cell r="N9">
            <v>0</v>
          </cell>
          <cell r="V9">
            <v>580</v>
          </cell>
          <cell r="W9">
            <v>336.75220000000002</v>
          </cell>
          <cell r="X9">
            <v>360</v>
          </cell>
          <cell r="Y9">
            <v>8.5129570051806631</v>
          </cell>
          <cell r="Z9">
            <v>3.1974757700172414</v>
          </cell>
          <cell r="AD9">
            <v>0</v>
          </cell>
          <cell r="AE9">
            <v>374.916</v>
          </cell>
          <cell r="AF9">
            <v>386.0018</v>
          </cell>
          <cell r="AG9">
            <v>342.17600000000004</v>
          </cell>
          <cell r="AH9">
            <v>356.62200000000001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66.843999999999994</v>
          </cell>
          <cell r="D10">
            <v>261.80599999999998</v>
          </cell>
          <cell r="E10">
            <v>172.821</v>
          </cell>
          <cell r="F10">
            <v>145.369</v>
          </cell>
          <cell r="G10">
            <v>0</v>
          </cell>
          <cell r="H10">
            <v>1</v>
          </cell>
          <cell r="I10">
            <v>1</v>
          </cell>
          <cell r="J10">
            <v>206.846</v>
          </cell>
          <cell r="K10">
            <v>-34.025000000000006</v>
          </cell>
          <cell r="L10">
            <v>30</v>
          </cell>
          <cell r="M10">
            <v>20</v>
          </cell>
          <cell r="N10">
            <v>20</v>
          </cell>
          <cell r="W10">
            <v>34.5642</v>
          </cell>
          <cell r="X10">
            <v>80</v>
          </cell>
          <cell r="Y10">
            <v>8.5455181951267498</v>
          </cell>
          <cell r="Z10">
            <v>4.205767817568467</v>
          </cell>
          <cell r="AD10">
            <v>0</v>
          </cell>
          <cell r="AE10">
            <v>36.899000000000001</v>
          </cell>
          <cell r="AF10">
            <v>27.062599999999996</v>
          </cell>
          <cell r="AG10">
            <v>34.016199999999998</v>
          </cell>
          <cell r="AH10">
            <v>20.753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298</v>
          </cell>
          <cell r="D11">
            <v>149</v>
          </cell>
          <cell r="E11">
            <v>289</v>
          </cell>
          <cell r="F11">
            <v>154</v>
          </cell>
          <cell r="G11">
            <v>0</v>
          </cell>
          <cell r="H11">
            <v>0</v>
          </cell>
          <cell r="I11">
            <v>0.5</v>
          </cell>
          <cell r="J11">
            <v>311</v>
          </cell>
          <cell r="K11">
            <v>-22</v>
          </cell>
          <cell r="L11">
            <v>20</v>
          </cell>
          <cell r="M11">
            <v>50</v>
          </cell>
          <cell r="N11">
            <v>60</v>
          </cell>
          <cell r="V11">
            <v>100</v>
          </cell>
          <cell r="W11">
            <v>57.8</v>
          </cell>
          <cell r="X11">
            <v>110</v>
          </cell>
          <cell r="Y11">
            <v>8.546712802768166</v>
          </cell>
          <cell r="Z11">
            <v>2.6643598615916955</v>
          </cell>
          <cell r="AD11">
            <v>0</v>
          </cell>
          <cell r="AE11">
            <v>55.8</v>
          </cell>
          <cell r="AF11">
            <v>63.4</v>
          </cell>
          <cell r="AG11">
            <v>44.8</v>
          </cell>
          <cell r="AH11">
            <v>52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1574</v>
          </cell>
          <cell r="D12">
            <v>3548</v>
          </cell>
          <cell r="E12">
            <v>2447</v>
          </cell>
          <cell r="F12">
            <v>2644</v>
          </cell>
          <cell r="G12" t="str">
            <v>ябл</v>
          </cell>
          <cell r="H12">
            <v>0.4</v>
          </cell>
          <cell r="I12">
            <v>0.4</v>
          </cell>
          <cell r="J12">
            <v>2461</v>
          </cell>
          <cell r="K12">
            <v>-14</v>
          </cell>
          <cell r="L12">
            <v>400</v>
          </cell>
          <cell r="M12">
            <v>0</v>
          </cell>
          <cell r="N12">
            <v>0</v>
          </cell>
          <cell r="W12">
            <v>331.4</v>
          </cell>
          <cell r="Y12">
            <v>9.1852745926372972</v>
          </cell>
          <cell r="Z12">
            <v>7.9782739891369951</v>
          </cell>
          <cell r="AD12">
            <v>790</v>
          </cell>
          <cell r="AE12">
            <v>495.2</v>
          </cell>
          <cell r="AF12">
            <v>436.2</v>
          </cell>
          <cell r="AG12">
            <v>371</v>
          </cell>
          <cell r="AH12">
            <v>359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2643</v>
          </cell>
          <cell r="D13">
            <v>3589</v>
          </cell>
          <cell r="E13">
            <v>3835</v>
          </cell>
          <cell r="F13">
            <v>2273</v>
          </cell>
          <cell r="G13">
            <v>0</v>
          </cell>
          <cell r="H13">
            <v>0.45</v>
          </cell>
          <cell r="I13">
            <v>0.45</v>
          </cell>
          <cell r="J13">
            <v>3896</v>
          </cell>
          <cell r="K13">
            <v>-61</v>
          </cell>
          <cell r="L13">
            <v>800</v>
          </cell>
          <cell r="M13">
            <v>900</v>
          </cell>
          <cell r="N13">
            <v>300</v>
          </cell>
          <cell r="O13">
            <v>700</v>
          </cell>
          <cell r="V13">
            <v>1000</v>
          </cell>
          <cell r="W13">
            <v>717.8</v>
          </cell>
          <cell r="X13">
            <v>800</v>
          </cell>
          <cell r="Y13">
            <v>9.4357759821677352</v>
          </cell>
          <cell r="Z13">
            <v>3.1666202284758986</v>
          </cell>
          <cell r="AD13">
            <v>246</v>
          </cell>
          <cell r="AE13">
            <v>665.2</v>
          </cell>
          <cell r="AF13">
            <v>806.8</v>
          </cell>
          <cell r="AG13">
            <v>739.8</v>
          </cell>
          <cell r="AH13">
            <v>615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3154</v>
          </cell>
          <cell r="D14">
            <v>4886</v>
          </cell>
          <cell r="E14">
            <v>4883</v>
          </cell>
          <cell r="F14">
            <v>3043</v>
          </cell>
          <cell r="G14">
            <v>0</v>
          </cell>
          <cell r="H14">
            <v>0.45</v>
          </cell>
          <cell r="I14">
            <v>0.45</v>
          </cell>
          <cell r="J14">
            <v>4932</v>
          </cell>
          <cell r="K14">
            <v>-49</v>
          </cell>
          <cell r="L14">
            <v>900</v>
          </cell>
          <cell r="M14">
            <v>200</v>
          </cell>
          <cell r="N14">
            <v>200</v>
          </cell>
          <cell r="O14">
            <v>700</v>
          </cell>
          <cell r="V14">
            <v>1000</v>
          </cell>
          <cell r="W14">
            <v>724.6</v>
          </cell>
          <cell r="X14">
            <v>1000</v>
          </cell>
          <cell r="Y14">
            <v>9.7198454319624616</v>
          </cell>
          <cell r="Z14">
            <v>4.199558377035606</v>
          </cell>
          <cell r="AD14">
            <v>1260</v>
          </cell>
          <cell r="AE14">
            <v>761.2</v>
          </cell>
          <cell r="AF14">
            <v>789.8</v>
          </cell>
          <cell r="AG14">
            <v>607.6</v>
          </cell>
          <cell r="AH14">
            <v>870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228</v>
          </cell>
          <cell r="D15">
            <v>292</v>
          </cell>
          <cell r="E15">
            <v>296</v>
          </cell>
          <cell r="F15">
            <v>208</v>
          </cell>
          <cell r="G15">
            <v>0</v>
          </cell>
          <cell r="H15">
            <v>0.5</v>
          </cell>
          <cell r="I15">
            <v>0.5</v>
          </cell>
          <cell r="J15">
            <v>314</v>
          </cell>
          <cell r="K15">
            <v>-18</v>
          </cell>
          <cell r="L15">
            <v>30</v>
          </cell>
          <cell r="M15">
            <v>40</v>
          </cell>
          <cell r="N15">
            <v>50</v>
          </cell>
          <cell r="V15">
            <v>100</v>
          </cell>
          <cell r="W15">
            <v>59.2</v>
          </cell>
          <cell r="X15">
            <v>80</v>
          </cell>
          <cell r="Y15">
            <v>8.5810810810810807</v>
          </cell>
          <cell r="Z15">
            <v>3.5135135135135132</v>
          </cell>
          <cell r="AD15">
            <v>0</v>
          </cell>
          <cell r="AE15">
            <v>58.2</v>
          </cell>
          <cell r="AF15">
            <v>62</v>
          </cell>
          <cell r="AG15">
            <v>53.8</v>
          </cell>
          <cell r="AH15">
            <v>58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55</v>
          </cell>
          <cell r="D16">
            <v>89</v>
          </cell>
          <cell r="E16">
            <v>64</v>
          </cell>
          <cell r="F16">
            <v>70</v>
          </cell>
          <cell r="G16">
            <v>0</v>
          </cell>
          <cell r="H16">
            <v>0.4</v>
          </cell>
          <cell r="I16">
            <v>0.4</v>
          </cell>
          <cell r="J16">
            <v>95</v>
          </cell>
          <cell r="K16">
            <v>-31</v>
          </cell>
          <cell r="L16">
            <v>20</v>
          </cell>
          <cell r="M16">
            <v>0</v>
          </cell>
          <cell r="N16">
            <v>0</v>
          </cell>
          <cell r="W16">
            <v>12.8</v>
          </cell>
          <cell r="X16">
            <v>30</v>
          </cell>
          <cell r="Y16">
            <v>9.375</v>
          </cell>
          <cell r="Z16">
            <v>5.46875</v>
          </cell>
          <cell r="AD16">
            <v>0</v>
          </cell>
          <cell r="AE16">
            <v>16.399999999999999</v>
          </cell>
          <cell r="AF16">
            <v>16.2</v>
          </cell>
          <cell r="AG16">
            <v>14.4</v>
          </cell>
          <cell r="AH16">
            <v>17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513</v>
          </cell>
          <cell r="D17">
            <v>305</v>
          </cell>
          <cell r="E17">
            <v>347</v>
          </cell>
          <cell r="F17">
            <v>468</v>
          </cell>
          <cell r="G17">
            <v>0</v>
          </cell>
          <cell r="H17">
            <v>0.17</v>
          </cell>
          <cell r="I17">
            <v>0.17</v>
          </cell>
          <cell r="J17">
            <v>340</v>
          </cell>
          <cell r="K17">
            <v>7</v>
          </cell>
          <cell r="L17">
            <v>150</v>
          </cell>
          <cell r="M17">
            <v>0</v>
          </cell>
          <cell r="N17">
            <v>0</v>
          </cell>
          <cell r="W17">
            <v>69.400000000000006</v>
          </cell>
          <cell r="X17">
            <v>400</v>
          </cell>
          <cell r="Y17">
            <v>14.668587896253602</v>
          </cell>
          <cell r="Z17">
            <v>6.7435158501440915</v>
          </cell>
          <cell r="AD17">
            <v>0</v>
          </cell>
          <cell r="AE17">
            <v>71.8</v>
          </cell>
          <cell r="AF17">
            <v>57.6</v>
          </cell>
          <cell r="AG17">
            <v>53</v>
          </cell>
          <cell r="AH17">
            <v>66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230</v>
          </cell>
          <cell r="D18">
            <v>389</v>
          </cell>
          <cell r="E18">
            <v>334</v>
          </cell>
          <cell r="F18">
            <v>270</v>
          </cell>
          <cell r="G18">
            <v>0</v>
          </cell>
          <cell r="H18">
            <v>0.3</v>
          </cell>
          <cell r="I18">
            <v>0.3</v>
          </cell>
          <cell r="J18">
            <v>396</v>
          </cell>
          <cell r="K18">
            <v>-62</v>
          </cell>
          <cell r="L18">
            <v>100</v>
          </cell>
          <cell r="M18">
            <v>0</v>
          </cell>
          <cell r="N18">
            <v>70</v>
          </cell>
          <cell r="V18">
            <v>60</v>
          </cell>
          <cell r="W18">
            <v>66.8</v>
          </cell>
          <cell r="X18">
            <v>70</v>
          </cell>
          <cell r="Y18">
            <v>8.5329341317365266</v>
          </cell>
          <cell r="Z18">
            <v>4.0419161676646711</v>
          </cell>
          <cell r="AD18">
            <v>0</v>
          </cell>
          <cell r="AE18">
            <v>72</v>
          </cell>
          <cell r="AF18">
            <v>73</v>
          </cell>
          <cell r="AG18">
            <v>70.400000000000006</v>
          </cell>
          <cell r="AH18">
            <v>58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1866</v>
          </cell>
          <cell r="D19">
            <v>1631</v>
          </cell>
          <cell r="E19">
            <v>1580</v>
          </cell>
          <cell r="F19">
            <v>1893</v>
          </cell>
          <cell r="G19">
            <v>0</v>
          </cell>
          <cell r="H19">
            <v>0.17</v>
          </cell>
          <cell r="I19">
            <v>0.17</v>
          </cell>
          <cell r="J19">
            <v>1591</v>
          </cell>
          <cell r="K19">
            <v>-11</v>
          </cell>
          <cell r="L19">
            <v>1100</v>
          </cell>
          <cell r="M19">
            <v>0</v>
          </cell>
          <cell r="N19">
            <v>0</v>
          </cell>
          <cell r="W19">
            <v>316</v>
          </cell>
          <cell r="X19">
            <v>1500</v>
          </cell>
          <cell r="Y19">
            <v>14.218354430379748</v>
          </cell>
          <cell r="Z19">
            <v>5.9905063291139244</v>
          </cell>
          <cell r="AD19">
            <v>0</v>
          </cell>
          <cell r="AE19">
            <v>313.60000000000002</v>
          </cell>
          <cell r="AF19">
            <v>295</v>
          </cell>
          <cell r="AG19">
            <v>269.2</v>
          </cell>
          <cell r="AH19">
            <v>319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609</v>
          </cell>
          <cell r="D20">
            <v>641</v>
          </cell>
          <cell r="E20">
            <v>800</v>
          </cell>
          <cell r="F20">
            <v>415</v>
          </cell>
          <cell r="G20">
            <v>0</v>
          </cell>
          <cell r="H20">
            <v>0.35</v>
          </cell>
          <cell r="I20">
            <v>0.35</v>
          </cell>
          <cell r="J20">
            <v>842</v>
          </cell>
          <cell r="K20">
            <v>-42</v>
          </cell>
          <cell r="L20">
            <v>100</v>
          </cell>
          <cell r="M20">
            <v>40</v>
          </cell>
          <cell r="N20">
            <v>200</v>
          </cell>
          <cell r="V20">
            <v>400</v>
          </cell>
          <cell r="W20">
            <v>160</v>
          </cell>
          <cell r="X20">
            <v>200</v>
          </cell>
          <cell r="Y20">
            <v>8.46875</v>
          </cell>
          <cell r="Z20">
            <v>2.59375</v>
          </cell>
          <cell r="AD20">
            <v>0</v>
          </cell>
          <cell r="AE20">
            <v>140.19999999999999</v>
          </cell>
          <cell r="AF20">
            <v>148.4</v>
          </cell>
          <cell r="AG20">
            <v>114.2</v>
          </cell>
          <cell r="AH20">
            <v>160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333</v>
          </cell>
          <cell r="D21">
            <v>331</v>
          </cell>
          <cell r="E21">
            <v>435</v>
          </cell>
          <cell r="F21">
            <v>224</v>
          </cell>
          <cell r="G21" t="str">
            <v>н</v>
          </cell>
          <cell r="H21">
            <v>0.35</v>
          </cell>
          <cell r="I21">
            <v>0.35</v>
          </cell>
          <cell r="J21">
            <v>452</v>
          </cell>
          <cell r="K21">
            <v>-17</v>
          </cell>
          <cell r="L21">
            <v>30</v>
          </cell>
          <cell r="M21">
            <v>0</v>
          </cell>
          <cell r="N21">
            <v>0</v>
          </cell>
          <cell r="V21">
            <v>50</v>
          </cell>
          <cell r="W21">
            <v>39</v>
          </cell>
          <cell r="X21">
            <v>30</v>
          </cell>
          <cell r="Y21">
            <v>8.5641025641025639</v>
          </cell>
          <cell r="Z21">
            <v>5.7435897435897436</v>
          </cell>
          <cell r="AD21">
            <v>240</v>
          </cell>
          <cell r="AE21">
            <v>35</v>
          </cell>
          <cell r="AF21">
            <v>36.799999999999997</v>
          </cell>
          <cell r="AG21">
            <v>30.6</v>
          </cell>
          <cell r="AH21">
            <v>23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336</v>
          </cell>
          <cell r="D22">
            <v>219</v>
          </cell>
          <cell r="E22">
            <v>279</v>
          </cell>
          <cell r="F22">
            <v>262</v>
          </cell>
          <cell r="G22">
            <v>0</v>
          </cell>
          <cell r="H22">
            <v>0.35</v>
          </cell>
          <cell r="I22">
            <v>0.35</v>
          </cell>
          <cell r="J22">
            <v>553</v>
          </cell>
          <cell r="K22">
            <v>-274</v>
          </cell>
          <cell r="L22">
            <v>50</v>
          </cell>
          <cell r="M22">
            <v>40</v>
          </cell>
          <cell r="N22">
            <v>0</v>
          </cell>
          <cell r="V22">
            <v>50</v>
          </cell>
          <cell r="W22">
            <v>45</v>
          </cell>
          <cell r="X22">
            <v>40</v>
          </cell>
          <cell r="Y22">
            <v>9.8222222222222229</v>
          </cell>
          <cell r="Z22">
            <v>5.822222222222222</v>
          </cell>
          <cell r="AD22">
            <v>54</v>
          </cell>
          <cell r="AE22">
            <v>49.2</v>
          </cell>
          <cell r="AF22">
            <v>73.2</v>
          </cell>
          <cell r="AG22">
            <v>50.8</v>
          </cell>
          <cell r="AH22">
            <v>54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702</v>
          </cell>
          <cell r="D23">
            <v>997</v>
          </cell>
          <cell r="E23">
            <v>1011</v>
          </cell>
          <cell r="F23">
            <v>649</v>
          </cell>
          <cell r="G23">
            <v>0</v>
          </cell>
          <cell r="H23">
            <v>0.35</v>
          </cell>
          <cell r="I23">
            <v>0.35</v>
          </cell>
          <cell r="J23">
            <v>1072</v>
          </cell>
          <cell r="K23">
            <v>-61</v>
          </cell>
          <cell r="L23">
            <v>150</v>
          </cell>
          <cell r="M23">
            <v>110</v>
          </cell>
          <cell r="N23">
            <v>230</v>
          </cell>
          <cell r="V23">
            <v>350</v>
          </cell>
          <cell r="W23">
            <v>202.2</v>
          </cell>
          <cell r="X23">
            <v>250</v>
          </cell>
          <cell r="Y23">
            <v>8.6003956478733929</v>
          </cell>
          <cell r="Z23">
            <v>3.209693372898121</v>
          </cell>
          <cell r="AD23">
            <v>0</v>
          </cell>
          <cell r="AE23">
            <v>153.19999999999999</v>
          </cell>
          <cell r="AF23">
            <v>197.4</v>
          </cell>
          <cell r="AG23">
            <v>184.2</v>
          </cell>
          <cell r="AH23">
            <v>191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412.46</v>
          </cell>
          <cell r="D24">
            <v>421.33300000000003</v>
          </cell>
          <cell r="E24">
            <v>491.46300000000002</v>
          </cell>
          <cell r="F24">
            <v>326.25400000000002</v>
          </cell>
          <cell r="G24">
            <v>0</v>
          </cell>
          <cell r="H24">
            <v>1</v>
          </cell>
          <cell r="I24">
            <v>1</v>
          </cell>
          <cell r="J24">
            <v>474.80700000000002</v>
          </cell>
          <cell r="K24">
            <v>16.656000000000006</v>
          </cell>
          <cell r="L24">
            <v>50</v>
          </cell>
          <cell r="M24">
            <v>90</v>
          </cell>
          <cell r="N24">
            <v>60</v>
          </cell>
          <cell r="V24">
            <v>170</v>
          </cell>
          <cell r="W24">
            <v>98.292600000000007</v>
          </cell>
          <cell r="X24">
            <v>140</v>
          </cell>
          <cell r="Y24">
            <v>8.5078022150192378</v>
          </cell>
          <cell r="Z24">
            <v>3.3192122296083326</v>
          </cell>
          <cell r="AD24">
            <v>0</v>
          </cell>
          <cell r="AE24">
            <v>113.25060000000001</v>
          </cell>
          <cell r="AF24">
            <v>96.116</v>
          </cell>
          <cell r="AG24">
            <v>85.2072</v>
          </cell>
          <cell r="AH24">
            <v>95.608999999999995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4467.83</v>
          </cell>
          <cell r="D25">
            <v>4529.2439999999997</v>
          </cell>
          <cell r="E25">
            <v>4947.134</v>
          </cell>
          <cell r="F25">
            <v>3935.3429999999998</v>
          </cell>
          <cell r="G25">
            <v>0</v>
          </cell>
          <cell r="H25">
            <v>1</v>
          </cell>
          <cell r="I25">
            <v>1</v>
          </cell>
          <cell r="J25">
            <v>4959.375</v>
          </cell>
          <cell r="K25">
            <v>-12.240999999999985</v>
          </cell>
          <cell r="L25">
            <v>1100</v>
          </cell>
          <cell r="M25">
            <v>900</v>
          </cell>
          <cell r="N25">
            <v>300</v>
          </cell>
          <cell r="O25">
            <v>1200</v>
          </cell>
          <cell r="V25">
            <v>1000</v>
          </cell>
          <cell r="W25">
            <v>989.42679999999996</v>
          </cell>
          <cell r="X25">
            <v>1500</v>
          </cell>
          <cell r="Y25">
            <v>10.041513935139013</v>
          </cell>
          <cell r="Z25">
            <v>3.977396811972346</v>
          </cell>
          <cell r="AD25">
            <v>0</v>
          </cell>
          <cell r="AE25">
            <v>1078.9202</v>
          </cell>
          <cell r="AF25">
            <v>1173.9090000000001</v>
          </cell>
          <cell r="AG25">
            <v>997.7296</v>
          </cell>
          <cell r="AH25">
            <v>874.55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424.99599999999998</v>
          </cell>
          <cell r="D26">
            <v>232.69800000000001</v>
          </cell>
          <cell r="E26">
            <v>356.45100000000002</v>
          </cell>
          <cell r="F26">
            <v>289.03300000000002</v>
          </cell>
          <cell r="G26">
            <v>0</v>
          </cell>
          <cell r="H26">
            <v>1</v>
          </cell>
          <cell r="I26">
            <v>1</v>
          </cell>
          <cell r="J26">
            <v>341.428</v>
          </cell>
          <cell r="K26">
            <v>15.023000000000025</v>
          </cell>
          <cell r="L26">
            <v>50</v>
          </cell>
          <cell r="M26">
            <v>0</v>
          </cell>
          <cell r="N26">
            <v>70</v>
          </cell>
          <cell r="V26">
            <v>100</v>
          </cell>
          <cell r="W26">
            <v>71.290199999999999</v>
          </cell>
          <cell r="X26">
            <v>100</v>
          </cell>
          <cell r="Y26">
            <v>8.5430115219202651</v>
          </cell>
          <cell r="Z26">
            <v>4.0543160209958735</v>
          </cell>
          <cell r="AD26">
            <v>0</v>
          </cell>
          <cell r="AE26">
            <v>74.176199999999994</v>
          </cell>
          <cell r="AF26">
            <v>89.840800000000002</v>
          </cell>
          <cell r="AG26">
            <v>67.474599999999995</v>
          </cell>
          <cell r="AH26">
            <v>58.673999999999999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378.50099999999998</v>
          </cell>
          <cell r="D27">
            <v>616.17600000000004</v>
          </cell>
          <cell r="E27">
            <v>546.47299999999996</v>
          </cell>
          <cell r="F27">
            <v>426.053</v>
          </cell>
          <cell r="G27">
            <v>0</v>
          </cell>
          <cell r="H27">
            <v>1</v>
          </cell>
          <cell r="I27">
            <v>1</v>
          </cell>
          <cell r="J27">
            <v>534.08199999999999</v>
          </cell>
          <cell r="K27">
            <v>12.390999999999963</v>
          </cell>
          <cell r="L27">
            <v>150</v>
          </cell>
          <cell r="M27">
            <v>0</v>
          </cell>
          <cell r="N27">
            <v>0</v>
          </cell>
          <cell r="V27">
            <v>200</v>
          </cell>
          <cell r="W27">
            <v>109.29459999999999</v>
          </cell>
          <cell r="X27">
            <v>160</v>
          </cell>
          <cell r="Y27">
            <v>8.5644944946959871</v>
          </cell>
          <cell r="Z27">
            <v>3.8982072307323512</v>
          </cell>
          <cell r="AD27">
            <v>0</v>
          </cell>
          <cell r="AE27">
            <v>124.255</v>
          </cell>
          <cell r="AF27">
            <v>121.1104</v>
          </cell>
          <cell r="AG27">
            <v>111.2634</v>
          </cell>
          <cell r="AH27">
            <v>120.09699999999999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192.11799999999999</v>
          </cell>
          <cell r="D28">
            <v>2476.4140000000002</v>
          </cell>
          <cell r="E28">
            <v>261.27800000000002</v>
          </cell>
          <cell r="F28">
            <v>199.13200000000001</v>
          </cell>
          <cell r="G28">
            <v>0</v>
          </cell>
          <cell r="H28">
            <v>1</v>
          </cell>
          <cell r="I28">
            <v>1</v>
          </cell>
          <cell r="J28">
            <v>246.328</v>
          </cell>
          <cell r="K28">
            <v>14.950000000000017</v>
          </cell>
          <cell r="L28">
            <v>70</v>
          </cell>
          <cell r="M28">
            <v>0</v>
          </cell>
          <cell r="N28">
            <v>50</v>
          </cell>
          <cell r="V28">
            <v>60</v>
          </cell>
          <cell r="W28">
            <v>52.255600000000001</v>
          </cell>
          <cell r="X28">
            <v>70</v>
          </cell>
          <cell r="Y28">
            <v>8.5949065746063571</v>
          </cell>
          <cell r="Z28">
            <v>3.8107303332083067</v>
          </cell>
          <cell r="AD28">
            <v>0</v>
          </cell>
          <cell r="AE28">
            <v>65.826599999999999</v>
          </cell>
          <cell r="AF28">
            <v>54.349599999999995</v>
          </cell>
          <cell r="AG28">
            <v>51.201599999999999</v>
          </cell>
          <cell r="AH28">
            <v>31.786999999999999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245.68600000000001</v>
          </cell>
          <cell r="D29">
            <v>1866.9559999999999</v>
          </cell>
          <cell r="E29">
            <v>274.25400000000002</v>
          </cell>
          <cell r="F29">
            <v>118.48</v>
          </cell>
          <cell r="G29">
            <v>0</v>
          </cell>
          <cell r="H29">
            <v>1</v>
          </cell>
          <cell r="I29">
            <v>1</v>
          </cell>
          <cell r="J29">
            <v>266.37799999999999</v>
          </cell>
          <cell r="K29">
            <v>7.8760000000000332</v>
          </cell>
          <cell r="L29">
            <v>50</v>
          </cell>
          <cell r="M29">
            <v>100</v>
          </cell>
          <cell r="N29">
            <v>40</v>
          </cell>
          <cell r="V29">
            <v>80</v>
          </cell>
          <cell r="W29">
            <v>54.850800000000007</v>
          </cell>
          <cell r="X29">
            <v>80</v>
          </cell>
          <cell r="Y29">
            <v>8.5409875516856637</v>
          </cell>
          <cell r="Z29">
            <v>2.1600414214560222</v>
          </cell>
          <cell r="AD29">
            <v>0</v>
          </cell>
          <cell r="AE29">
            <v>54.844399999999993</v>
          </cell>
          <cell r="AF29">
            <v>55.916200000000003</v>
          </cell>
          <cell r="AG29">
            <v>44.059199999999997</v>
          </cell>
          <cell r="AH29">
            <v>44.252000000000002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60.805999999999997</v>
          </cell>
          <cell r="D30">
            <v>23.312000000000001</v>
          </cell>
          <cell r="E30">
            <v>23.166</v>
          </cell>
          <cell r="F30">
            <v>60.600999999999999</v>
          </cell>
          <cell r="G30">
            <v>0</v>
          </cell>
          <cell r="H30">
            <v>1</v>
          </cell>
          <cell r="I30">
            <v>1</v>
          </cell>
          <cell r="J30">
            <v>56.430999999999997</v>
          </cell>
          <cell r="K30">
            <v>-33.265000000000001</v>
          </cell>
          <cell r="L30">
            <v>0</v>
          </cell>
          <cell r="M30">
            <v>0</v>
          </cell>
          <cell r="N30">
            <v>0</v>
          </cell>
          <cell r="W30">
            <v>4.6332000000000004</v>
          </cell>
          <cell r="X30">
            <v>20</v>
          </cell>
          <cell r="Y30">
            <v>17.396399896399895</v>
          </cell>
          <cell r="Z30">
            <v>13.079728913062246</v>
          </cell>
          <cell r="AD30">
            <v>0</v>
          </cell>
          <cell r="AE30">
            <v>3.8176000000000001</v>
          </cell>
          <cell r="AF30">
            <v>3.7334000000000005</v>
          </cell>
          <cell r="AG30">
            <v>0.21059999999999998</v>
          </cell>
          <cell r="AH30">
            <v>0.70199999999999996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459.84699999999998</v>
          </cell>
          <cell r="D31">
            <v>4239.1099999999997</v>
          </cell>
          <cell r="E31">
            <v>520.31799999999998</v>
          </cell>
          <cell r="F31">
            <v>290.47000000000003</v>
          </cell>
          <cell r="G31">
            <v>0</v>
          </cell>
          <cell r="H31">
            <v>1</v>
          </cell>
          <cell r="I31">
            <v>1</v>
          </cell>
          <cell r="J31">
            <v>521.31600000000003</v>
          </cell>
          <cell r="K31">
            <v>-0.99800000000004729</v>
          </cell>
          <cell r="L31">
            <v>120</v>
          </cell>
          <cell r="M31">
            <v>130</v>
          </cell>
          <cell r="N31">
            <v>80</v>
          </cell>
          <cell r="V31">
            <v>120</v>
          </cell>
          <cell r="W31">
            <v>104.06359999999999</v>
          </cell>
          <cell r="X31">
            <v>150</v>
          </cell>
          <cell r="Y31">
            <v>8.5569786169227289</v>
          </cell>
          <cell r="Z31">
            <v>2.7912737979466407</v>
          </cell>
          <cell r="AD31">
            <v>0</v>
          </cell>
          <cell r="AE31">
            <v>111.6058</v>
          </cell>
          <cell r="AF31">
            <v>114.18559999999999</v>
          </cell>
          <cell r="AG31">
            <v>93.085400000000007</v>
          </cell>
          <cell r="AH31">
            <v>82.885000000000005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118.569</v>
          </cell>
          <cell r="D32">
            <v>143.95599999999999</v>
          </cell>
          <cell r="E32">
            <v>199.392</v>
          </cell>
          <cell r="F32">
            <v>51.941000000000003</v>
          </cell>
          <cell r="G32">
            <v>0</v>
          </cell>
          <cell r="H32">
            <v>1</v>
          </cell>
          <cell r="I32">
            <v>1</v>
          </cell>
          <cell r="J32">
            <v>209.767</v>
          </cell>
          <cell r="K32">
            <v>-10.375</v>
          </cell>
          <cell r="L32">
            <v>30</v>
          </cell>
          <cell r="M32">
            <v>60</v>
          </cell>
          <cell r="N32">
            <v>40</v>
          </cell>
          <cell r="V32">
            <v>70</v>
          </cell>
          <cell r="W32">
            <v>39.878399999999999</v>
          </cell>
          <cell r="X32">
            <v>90</v>
          </cell>
          <cell r="Y32">
            <v>8.5745917589472</v>
          </cell>
          <cell r="Z32">
            <v>1.3024845530412454</v>
          </cell>
          <cell r="AD32">
            <v>0</v>
          </cell>
          <cell r="AE32">
            <v>30.979599999999998</v>
          </cell>
          <cell r="AF32">
            <v>32.171599999999998</v>
          </cell>
          <cell r="AG32">
            <v>27.709600000000002</v>
          </cell>
          <cell r="AH32">
            <v>48.667999999999999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122.253</v>
          </cell>
          <cell r="D33">
            <v>144.899</v>
          </cell>
          <cell r="E33">
            <v>219.95599999999999</v>
          </cell>
          <cell r="F33">
            <v>43.116</v>
          </cell>
          <cell r="G33" t="str">
            <v>н</v>
          </cell>
          <cell r="H33">
            <v>1</v>
          </cell>
          <cell r="I33">
            <v>1</v>
          </cell>
          <cell r="J33">
            <v>219.309</v>
          </cell>
          <cell r="K33">
            <v>0.64699999999999136</v>
          </cell>
          <cell r="L33">
            <v>20</v>
          </cell>
          <cell r="M33">
            <v>90</v>
          </cell>
          <cell r="N33">
            <v>50</v>
          </cell>
          <cell r="V33">
            <v>70</v>
          </cell>
          <cell r="W33">
            <v>43.991199999999999</v>
          </cell>
          <cell r="X33">
            <v>80</v>
          </cell>
          <cell r="Y33">
            <v>8.0269690301696706</v>
          </cell>
          <cell r="Z33">
            <v>0.9801051119314772</v>
          </cell>
          <cell r="AD33">
            <v>0</v>
          </cell>
          <cell r="AE33">
            <v>37.1586</v>
          </cell>
          <cell r="AF33">
            <v>35.464199999999998</v>
          </cell>
          <cell r="AG33">
            <v>28.803800000000003</v>
          </cell>
          <cell r="AH33">
            <v>44.88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641.55499999999995</v>
          </cell>
          <cell r="D34">
            <v>1543.23</v>
          </cell>
          <cell r="E34">
            <v>1538.7819999999999</v>
          </cell>
          <cell r="F34">
            <v>593.74400000000003</v>
          </cell>
          <cell r="G34">
            <v>0</v>
          </cell>
          <cell r="H34">
            <v>1</v>
          </cell>
          <cell r="I34">
            <v>1</v>
          </cell>
          <cell r="J34">
            <v>1551.5509999999999</v>
          </cell>
          <cell r="K34">
            <v>-12.769000000000005</v>
          </cell>
          <cell r="L34">
            <v>250</v>
          </cell>
          <cell r="M34">
            <v>500</v>
          </cell>
          <cell r="N34">
            <v>300</v>
          </cell>
          <cell r="V34">
            <v>400</v>
          </cell>
          <cell r="W34">
            <v>307.75639999999999</v>
          </cell>
          <cell r="X34">
            <v>420</v>
          </cell>
          <cell r="Y34">
            <v>8.0055004542553796</v>
          </cell>
          <cell r="Z34">
            <v>1.9292661338643162</v>
          </cell>
          <cell r="AD34">
            <v>0</v>
          </cell>
          <cell r="AE34">
            <v>267.03840000000002</v>
          </cell>
          <cell r="AF34">
            <v>255.88200000000001</v>
          </cell>
          <cell r="AG34">
            <v>233.37959999999998</v>
          </cell>
          <cell r="AH34">
            <v>337.80799999999999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65.531999999999996</v>
          </cell>
          <cell r="D35">
            <v>275.18400000000003</v>
          </cell>
          <cell r="E35">
            <v>143.166</v>
          </cell>
          <cell r="F35">
            <v>190.63499999999999</v>
          </cell>
          <cell r="G35">
            <v>0</v>
          </cell>
          <cell r="H35">
            <v>1</v>
          </cell>
          <cell r="I35">
            <v>1</v>
          </cell>
          <cell r="J35">
            <v>150.40299999999999</v>
          </cell>
          <cell r="K35">
            <v>-7.2369999999999948</v>
          </cell>
          <cell r="L35">
            <v>40</v>
          </cell>
          <cell r="M35">
            <v>0</v>
          </cell>
          <cell r="N35">
            <v>0</v>
          </cell>
          <cell r="W35">
            <v>28.633199999999999</v>
          </cell>
          <cell r="X35">
            <v>20</v>
          </cell>
          <cell r="Y35">
            <v>8.7533003646117091</v>
          </cell>
          <cell r="Z35">
            <v>6.6578307698755292</v>
          </cell>
          <cell r="AD35">
            <v>0</v>
          </cell>
          <cell r="AE35">
            <v>27.400799999999997</v>
          </cell>
          <cell r="AF35">
            <v>28.307600000000001</v>
          </cell>
          <cell r="AG35">
            <v>35.337400000000002</v>
          </cell>
          <cell r="AH35">
            <v>92.078000000000003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157.61199999999999</v>
          </cell>
          <cell r="D36">
            <v>247.65899999999999</v>
          </cell>
          <cell r="E36">
            <v>211.31899999999999</v>
          </cell>
          <cell r="F36">
            <v>191.35400000000001</v>
          </cell>
          <cell r="G36" t="str">
            <v>н</v>
          </cell>
          <cell r="H36">
            <v>1</v>
          </cell>
          <cell r="I36">
            <v>1</v>
          </cell>
          <cell r="J36">
            <v>209.20599999999999</v>
          </cell>
          <cell r="K36">
            <v>2.1129999999999995</v>
          </cell>
          <cell r="L36">
            <v>60</v>
          </cell>
          <cell r="M36">
            <v>90</v>
          </cell>
          <cell r="N36">
            <v>20</v>
          </cell>
          <cell r="W36">
            <v>42.263799999999996</v>
          </cell>
          <cell r="X36">
            <v>20</v>
          </cell>
          <cell r="Y36">
            <v>9.0231829603585112</v>
          </cell>
          <cell r="Z36">
            <v>4.527609916760917</v>
          </cell>
          <cell r="AD36">
            <v>0</v>
          </cell>
          <cell r="AE36">
            <v>37.728999999999999</v>
          </cell>
          <cell r="AF36">
            <v>44.479199999999999</v>
          </cell>
          <cell r="AG36">
            <v>46.4024</v>
          </cell>
          <cell r="AH36">
            <v>17.175000000000001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63.698</v>
          </cell>
          <cell r="D37">
            <v>145.071</v>
          </cell>
          <cell r="E37">
            <v>121.07599999999999</v>
          </cell>
          <cell r="F37">
            <v>83.593000000000004</v>
          </cell>
          <cell r="G37">
            <v>0</v>
          </cell>
          <cell r="H37">
            <v>1</v>
          </cell>
          <cell r="I37">
            <v>1</v>
          </cell>
          <cell r="J37">
            <v>127.1</v>
          </cell>
          <cell r="K37">
            <v>-6.0240000000000009</v>
          </cell>
          <cell r="L37">
            <v>30</v>
          </cell>
          <cell r="M37">
            <v>0</v>
          </cell>
          <cell r="N37">
            <v>20</v>
          </cell>
          <cell r="V37">
            <v>30</v>
          </cell>
          <cell r="W37">
            <v>24.215199999999999</v>
          </cell>
          <cell r="X37">
            <v>30</v>
          </cell>
          <cell r="Y37">
            <v>7.9946892860682555</v>
          </cell>
          <cell r="Z37">
            <v>3.4520879447619679</v>
          </cell>
          <cell r="AD37">
            <v>0</v>
          </cell>
          <cell r="AE37">
            <v>25.006800000000002</v>
          </cell>
          <cell r="AF37">
            <v>21.732199999999999</v>
          </cell>
          <cell r="AG37">
            <v>21.8462</v>
          </cell>
          <cell r="AH37">
            <v>27.670999999999999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132.90600000000001</v>
          </cell>
          <cell r="D38">
            <v>289.54199999999997</v>
          </cell>
          <cell r="E38">
            <v>255.38300000000001</v>
          </cell>
          <cell r="F38">
            <v>153.447</v>
          </cell>
          <cell r="G38" t="str">
            <v>н</v>
          </cell>
          <cell r="H38">
            <v>1</v>
          </cell>
          <cell r="I38">
            <v>1</v>
          </cell>
          <cell r="J38">
            <v>266.02999999999997</v>
          </cell>
          <cell r="K38">
            <v>-10.646999999999963</v>
          </cell>
          <cell r="L38">
            <v>60</v>
          </cell>
          <cell r="M38">
            <v>70</v>
          </cell>
          <cell r="N38">
            <v>0</v>
          </cell>
          <cell r="V38">
            <v>80</v>
          </cell>
          <cell r="W38">
            <v>51.076599999999999</v>
          </cell>
          <cell r="X38">
            <v>80</v>
          </cell>
          <cell r="Y38">
            <v>8.6819991933683927</v>
          </cell>
          <cell r="Z38">
            <v>3.0042524365364964</v>
          </cell>
          <cell r="AD38">
            <v>0</v>
          </cell>
          <cell r="AE38">
            <v>62.3962</v>
          </cell>
          <cell r="AF38">
            <v>44.468800000000002</v>
          </cell>
          <cell r="AG38">
            <v>46.360399999999998</v>
          </cell>
          <cell r="AH38">
            <v>52.154000000000003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134.161</v>
          </cell>
          <cell r="D39">
            <v>188.00700000000001</v>
          </cell>
          <cell r="E39">
            <v>202.559</v>
          </cell>
          <cell r="F39">
            <v>113.16500000000001</v>
          </cell>
          <cell r="G39" t="str">
            <v>н</v>
          </cell>
          <cell r="H39">
            <v>1</v>
          </cell>
          <cell r="I39">
            <v>1</v>
          </cell>
          <cell r="J39">
            <v>221.30799999999999</v>
          </cell>
          <cell r="K39">
            <v>-18.748999999999995</v>
          </cell>
          <cell r="L39">
            <v>40</v>
          </cell>
          <cell r="M39">
            <v>20</v>
          </cell>
          <cell r="N39">
            <v>30</v>
          </cell>
          <cell r="V39">
            <v>80</v>
          </cell>
          <cell r="W39">
            <v>40.511800000000001</v>
          </cell>
          <cell r="X39">
            <v>70</v>
          </cell>
          <cell r="Y39">
            <v>8.7175835188759816</v>
          </cell>
          <cell r="Z39">
            <v>2.7933836561199454</v>
          </cell>
          <cell r="AD39">
            <v>0</v>
          </cell>
          <cell r="AE39">
            <v>44.087000000000003</v>
          </cell>
          <cell r="AF39">
            <v>37.063400000000001</v>
          </cell>
          <cell r="AG39">
            <v>34.487000000000002</v>
          </cell>
          <cell r="AH39">
            <v>40.518999999999998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121.413</v>
          </cell>
          <cell r="D40">
            <v>166.375</v>
          </cell>
          <cell r="E40">
            <v>185.27799999999999</v>
          </cell>
          <cell r="F40">
            <v>92.53</v>
          </cell>
          <cell r="G40" t="str">
            <v>н</v>
          </cell>
          <cell r="H40">
            <v>1</v>
          </cell>
          <cell r="I40">
            <v>1</v>
          </cell>
          <cell r="J40">
            <v>207.04400000000001</v>
          </cell>
          <cell r="K40">
            <v>-21.76600000000002</v>
          </cell>
          <cell r="L40">
            <v>50</v>
          </cell>
          <cell r="M40">
            <v>20</v>
          </cell>
          <cell r="N40">
            <v>40</v>
          </cell>
          <cell r="V40">
            <v>60</v>
          </cell>
          <cell r="W40">
            <v>37.055599999999998</v>
          </cell>
          <cell r="X40">
            <v>60</v>
          </cell>
          <cell r="Y40">
            <v>8.7039475814721659</v>
          </cell>
          <cell r="Z40">
            <v>2.4970584742926847</v>
          </cell>
          <cell r="AD40">
            <v>0</v>
          </cell>
          <cell r="AE40">
            <v>34.7468</v>
          </cell>
          <cell r="AF40">
            <v>32.477600000000002</v>
          </cell>
          <cell r="AG40">
            <v>31.759599999999999</v>
          </cell>
          <cell r="AH40">
            <v>36.204999999999998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1552</v>
          </cell>
          <cell r="D41">
            <v>5196</v>
          </cell>
          <cell r="E41">
            <v>2481</v>
          </cell>
          <cell r="F41">
            <v>1531</v>
          </cell>
          <cell r="G41" t="str">
            <v>акк</v>
          </cell>
          <cell r="H41">
            <v>0.35</v>
          </cell>
          <cell r="I41">
            <v>0.35</v>
          </cell>
          <cell r="J41">
            <v>2075</v>
          </cell>
          <cell r="K41">
            <v>406</v>
          </cell>
          <cell r="L41">
            <v>500</v>
          </cell>
          <cell r="M41">
            <v>600</v>
          </cell>
          <cell r="N41">
            <v>250</v>
          </cell>
          <cell r="V41">
            <v>600</v>
          </cell>
          <cell r="W41">
            <v>496.2</v>
          </cell>
          <cell r="X41">
            <v>750</v>
          </cell>
          <cell r="Y41">
            <v>8.5268037081821841</v>
          </cell>
          <cell r="Z41">
            <v>3.0854494155582426</v>
          </cell>
          <cell r="AD41">
            <v>0</v>
          </cell>
          <cell r="AE41">
            <v>403</v>
          </cell>
          <cell r="AF41">
            <v>466.6</v>
          </cell>
          <cell r="AG41">
            <v>473.8</v>
          </cell>
          <cell r="AH41">
            <v>409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4548</v>
          </cell>
          <cell r="D42">
            <v>8708</v>
          </cell>
          <cell r="E42">
            <v>4506</v>
          </cell>
          <cell r="F42">
            <v>2967</v>
          </cell>
          <cell r="G42" t="str">
            <v>акк</v>
          </cell>
          <cell r="H42">
            <v>0.4</v>
          </cell>
          <cell r="I42">
            <v>0.4</v>
          </cell>
          <cell r="J42">
            <v>3415</v>
          </cell>
          <cell r="K42">
            <v>1091</v>
          </cell>
          <cell r="L42">
            <v>900</v>
          </cell>
          <cell r="M42">
            <v>400</v>
          </cell>
          <cell r="N42">
            <v>250</v>
          </cell>
          <cell r="O42">
            <v>700</v>
          </cell>
          <cell r="V42">
            <v>1100</v>
          </cell>
          <cell r="W42">
            <v>776.4</v>
          </cell>
          <cell r="X42">
            <v>1000</v>
          </cell>
          <cell r="Y42">
            <v>9.4242658423493051</v>
          </cell>
          <cell r="Z42">
            <v>3.8214837712519323</v>
          </cell>
          <cell r="AD42">
            <v>624</v>
          </cell>
          <cell r="AE42">
            <v>914.6</v>
          </cell>
          <cell r="AF42">
            <v>952</v>
          </cell>
          <cell r="AG42">
            <v>798.4</v>
          </cell>
          <cell r="AH42">
            <v>557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1300</v>
          </cell>
          <cell r="D43">
            <v>6459</v>
          </cell>
          <cell r="E43">
            <v>4029</v>
          </cell>
          <cell r="F43">
            <v>3625</v>
          </cell>
          <cell r="G43">
            <v>0</v>
          </cell>
          <cell r="H43">
            <v>0.45</v>
          </cell>
          <cell r="I43">
            <v>0.45</v>
          </cell>
          <cell r="J43">
            <v>4080</v>
          </cell>
          <cell r="K43">
            <v>-51</v>
          </cell>
          <cell r="L43">
            <v>1100</v>
          </cell>
          <cell r="M43">
            <v>0</v>
          </cell>
          <cell r="N43">
            <v>0</v>
          </cell>
          <cell r="O43">
            <v>700</v>
          </cell>
          <cell r="V43">
            <v>700</v>
          </cell>
          <cell r="W43">
            <v>735.8</v>
          </cell>
          <cell r="X43">
            <v>900</v>
          </cell>
          <cell r="Y43">
            <v>9.5474313672193531</v>
          </cell>
          <cell r="Z43">
            <v>4.926610491981517</v>
          </cell>
          <cell r="AD43">
            <v>350</v>
          </cell>
          <cell r="AE43">
            <v>597.6</v>
          </cell>
          <cell r="AF43">
            <v>735.6</v>
          </cell>
          <cell r="AG43">
            <v>860</v>
          </cell>
          <cell r="AH43">
            <v>747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434.07600000000002</v>
          </cell>
          <cell r="D44">
            <v>676.899</v>
          </cell>
          <cell r="E44">
            <v>670.2</v>
          </cell>
          <cell r="F44">
            <v>422.31200000000001</v>
          </cell>
          <cell r="G44" t="str">
            <v>оконч</v>
          </cell>
          <cell r="H44">
            <v>1</v>
          </cell>
          <cell r="I44">
            <v>1</v>
          </cell>
          <cell r="J44">
            <v>628.50099999999998</v>
          </cell>
          <cell r="K44">
            <v>41.699000000000069</v>
          </cell>
          <cell r="L44">
            <v>180</v>
          </cell>
          <cell r="M44">
            <v>60</v>
          </cell>
          <cell r="N44">
            <v>50</v>
          </cell>
          <cell r="V44">
            <v>250</v>
          </cell>
          <cell r="W44">
            <v>134.04000000000002</v>
          </cell>
          <cell r="X44">
            <v>200</v>
          </cell>
          <cell r="Y44">
            <v>8.6713816771113077</v>
          </cell>
          <cell r="Z44">
            <v>3.1506415995225301</v>
          </cell>
          <cell r="AD44">
            <v>0</v>
          </cell>
          <cell r="AE44">
            <v>146.6696</v>
          </cell>
          <cell r="AF44">
            <v>131.45179999999999</v>
          </cell>
          <cell r="AG44">
            <v>125.52059999999999</v>
          </cell>
          <cell r="AH44">
            <v>156.34899999999999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1419</v>
          </cell>
          <cell r="D45">
            <v>1027</v>
          </cell>
          <cell r="E45">
            <v>883</v>
          </cell>
          <cell r="F45">
            <v>1540</v>
          </cell>
          <cell r="G45">
            <v>0</v>
          </cell>
          <cell r="H45">
            <v>0.1</v>
          </cell>
          <cell r="I45">
            <v>0.1</v>
          </cell>
          <cell r="J45">
            <v>906</v>
          </cell>
          <cell r="K45">
            <v>-23</v>
          </cell>
          <cell r="L45">
            <v>1000</v>
          </cell>
          <cell r="M45">
            <v>0</v>
          </cell>
          <cell r="N45">
            <v>0</v>
          </cell>
          <cell r="W45">
            <v>176.6</v>
          </cell>
          <cell r="X45">
            <v>1000</v>
          </cell>
          <cell r="Y45">
            <v>20.045300113250285</v>
          </cell>
          <cell r="Z45">
            <v>8.7202718006795017</v>
          </cell>
          <cell r="AD45">
            <v>0</v>
          </cell>
          <cell r="AE45">
            <v>175.8</v>
          </cell>
          <cell r="AF45">
            <v>150</v>
          </cell>
          <cell r="AG45">
            <v>137.4</v>
          </cell>
          <cell r="AH45">
            <v>130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1090</v>
          </cell>
          <cell r="D46">
            <v>1229</v>
          </cell>
          <cell r="E46">
            <v>1642</v>
          </cell>
          <cell r="F46">
            <v>631</v>
          </cell>
          <cell r="G46">
            <v>0</v>
          </cell>
          <cell r="H46">
            <v>0.35</v>
          </cell>
          <cell r="I46">
            <v>0.35</v>
          </cell>
          <cell r="J46">
            <v>1680</v>
          </cell>
          <cell r="K46">
            <v>-38</v>
          </cell>
          <cell r="L46">
            <v>350</v>
          </cell>
          <cell r="M46">
            <v>350</v>
          </cell>
          <cell r="N46">
            <v>350</v>
          </cell>
          <cell r="V46">
            <v>500</v>
          </cell>
          <cell r="W46">
            <v>328.4</v>
          </cell>
          <cell r="X46">
            <v>700</v>
          </cell>
          <cell r="Y46">
            <v>8.772838002436055</v>
          </cell>
          <cell r="Z46">
            <v>1.9214372716199757</v>
          </cell>
          <cell r="AD46">
            <v>0</v>
          </cell>
          <cell r="AE46">
            <v>322.60000000000002</v>
          </cell>
          <cell r="AF46">
            <v>310.60000000000002</v>
          </cell>
          <cell r="AG46">
            <v>267.8</v>
          </cell>
          <cell r="AH46">
            <v>296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152.71100000000001</v>
          </cell>
          <cell r="D47">
            <v>267.37599999999998</v>
          </cell>
          <cell r="E47">
            <v>248.24799999999999</v>
          </cell>
          <cell r="F47">
            <v>167.465</v>
          </cell>
          <cell r="G47">
            <v>0</v>
          </cell>
          <cell r="H47">
            <v>1</v>
          </cell>
          <cell r="I47">
            <v>1</v>
          </cell>
          <cell r="J47">
            <v>243.005</v>
          </cell>
          <cell r="K47">
            <v>5.242999999999995</v>
          </cell>
          <cell r="L47">
            <v>60</v>
          </cell>
          <cell r="M47">
            <v>70</v>
          </cell>
          <cell r="N47">
            <v>0</v>
          </cell>
          <cell r="V47">
            <v>60</v>
          </cell>
          <cell r="W47">
            <v>49.6496</v>
          </cell>
          <cell r="X47">
            <v>80</v>
          </cell>
          <cell r="Y47">
            <v>8.8110478231445981</v>
          </cell>
          <cell r="Z47">
            <v>3.3729375463246432</v>
          </cell>
          <cell r="AD47">
            <v>0</v>
          </cell>
          <cell r="AE47">
            <v>50.938600000000001</v>
          </cell>
          <cell r="AF47">
            <v>48.743600000000001</v>
          </cell>
          <cell r="AG47">
            <v>47.047800000000002</v>
          </cell>
          <cell r="AH47">
            <v>50.122999999999998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1505</v>
          </cell>
          <cell r="D48">
            <v>1657</v>
          </cell>
          <cell r="E48">
            <v>1827</v>
          </cell>
          <cell r="F48">
            <v>1286</v>
          </cell>
          <cell r="G48">
            <v>0</v>
          </cell>
          <cell r="H48">
            <v>0.4</v>
          </cell>
          <cell r="I48">
            <v>0.4</v>
          </cell>
          <cell r="J48">
            <v>1848</v>
          </cell>
          <cell r="K48">
            <v>-21</v>
          </cell>
          <cell r="L48">
            <v>500</v>
          </cell>
          <cell r="M48">
            <v>0</v>
          </cell>
          <cell r="N48">
            <v>250</v>
          </cell>
          <cell r="V48">
            <v>500</v>
          </cell>
          <cell r="W48">
            <v>365.4</v>
          </cell>
          <cell r="X48">
            <v>600</v>
          </cell>
          <cell r="Y48">
            <v>8.5823754789272044</v>
          </cell>
          <cell r="Z48">
            <v>3.5194307608100712</v>
          </cell>
          <cell r="AD48">
            <v>0</v>
          </cell>
          <cell r="AE48">
            <v>433.2</v>
          </cell>
          <cell r="AF48">
            <v>419.4</v>
          </cell>
          <cell r="AG48">
            <v>364.8</v>
          </cell>
          <cell r="AH48">
            <v>304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2415</v>
          </cell>
          <cell r="D49">
            <v>2567</v>
          </cell>
          <cell r="E49">
            <v>2938</v>
          </cell>
          <cell r="F49">
            <v>1986</v>
          </cell>
          <cell r="G49">
            <v>0</v>
          </cell>
          <cell r="H49">
            <v>0.4</v>
          </cell>
          <cell r="I49">
            <v>0.4</v>
          </cell>
          <cell r="J49">
            <v>2965</v>
          </cell>
          <cell r="K49">
            <v>-27</v>
          </cell>
          <cell r="L49">
            <v>800</v>
          </cell>
          <cell r="M49">
            <v>300</v>
          </cell>
          <cell r="N49">
            <v>250</v>
          </cell>
          <cell r="V49">
            <v>800</v>
          </cell>
          <cell r="W49">
            <v>587.6</v>
          </cell>
          <cell r="X49">
            <v>900</v>
          </cell>
          <cell r="Y49">
            <v>8.5704560925799864</v>
          </cell>
          <cell r="Z49">
            <v>3.3798502382573177</v>
          </cell>
          <cell r="AD49">
            <v>0</v>
          </cell>
          <cell r="AE49">
            <v>690</v>
          </cell>
          <cell r="AF49">
            <v>673.4</v>
          </cell>
          <cell r="AG49">
            <v>582</v>
          </cell>
          <cell r="AH49">
            <v>564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101.29900000000001</v>
          </cell>
          <cell r="D50">
            <v>57.682000000000002</v>
          </cell>
          <cell r="E50">
            <v>93.891000000000005</v>
          </cell>
          <cell r="F50">
            <v>62.954999999999998</v>
          </cell>
          <cell r="G50" t="str">
            <v>лид, я</v>
          </cell>
          <cell r="H50">
            <v>1</v>
          </cell>
          <cell r="I50">
            <v>1</v>
          </cell>
          <cell r="J50">
            <v>102.005</v>
          </cell>
          <cell r="K50">
            <v>-8.1139999999999901</v>
          </cell>
          <cell r="L50">
            <v>20</v>
          </cell>
          <cell r="M50">
            <v>30</v>
          </cell>
          <cell r="N50">
            <v>0</v>
          </cell>
          <cell r="V50">
            <v>20</v>
          </cell>
          <cell r="W50">
            <v>18.778200000000002</v>
          </cell>
          <cell r="X50">
            <v>30</v>
          </cell>
          <cell r="Y50">
            <v>8.6778817991074746</v>
          </cell>
          <cell r="Z50">
            <v>3.3525577531392781</v>
          </cell>
          <cell r="AD50">
            <v>0</v>
          </cell>
          <cell r="AE50">
            <v>22.3994</v>
          </cell>
          <cell r="AF50">
            <v>21.78</v>
          </cell>
          <cell r="AG50">
            <v>17.146599999999999</v>
          </cell>
          <cell r="AH50">
            <v>17.312999999999999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210.179</v>
          </cell>
          <cell r="D51">
            <v>210.00700000000001</v>
          </cell>
          <cell r="E51">
            <v>197.13900000000001</v>
          </cell>
          <cell r="F51">
            <v>129.66399999999999</v>
          </cell>
          <cell r="G51" t="str">
            <v>оконч</v>
          </cell>
          <cell r="H51">
            <v>1</v>
          </cell>
          <cell r="I51">
            <v>1</v>
          </cell>
          <cell r="J51">
            <v>206.17400000000001</v>
          </cell>
          <cell r="K51">
            <v>-9.0349999999999966</v>
          </cell>
          <cell r="L51">
            <v>50</v>
          </cell>
          <cell r="M51">
            <v>30</v>
          </cell>
          <cell r="N51">
            <v>30</v>
          </cell>
          <cell r="V51">
            <v>50</v>
          </cell>
          <cell r="W51">
            <v>39.427800000000005</v>
          </cell>
          <cell r="X51">
            <v>50</v>
          </cell>
          <cell r="Y51">
            <v>8.6148352177904908</v>
          </cell>
          <cell r="Z51">
            <v>3.2886440531807497</v>
          </cell>
          <cell r="AD51">
            <v>0</v>
          </cell>
          <cell r="AE51">
            <v>47.007199999999997</v>
          </cell>
          <cell r="AF51">
            <v>49.164000000000001</v>
          </cell>
          <cell r="AG51">
            <v>37.4572</v>
          </cell>
          <cell r="AH51">
            <v>41.28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1185</v>
          </cell>
          <cell r="D52">
            <v>1398</v>
          </cell>
          <cell r="E52">
            <v>1567</v>
          </cell>
          <cell r="F52">
            <v>961</v>
          </cell>
          <cell r="G52" t="str">
            <v>лид, я</v>
          </cell>
          <cell r="H52">
            <v>0.35</v>
          </cell>
          <cell r="I52">
            <v>0.35</v>
          </cell>
          <cell r="J52">
            <v>1609</v>
          </cell>
          <cell r="K52">
            <v>-42</v>
          </cell>
          <cell r="L52">
            <v>400</v>
          </cell>
          <cell r="M52">
            <v>80</v>
          </cell>
          <cell r="N52">
            <v>250</v>
          </cell>
          <cell r="V52">
            <v>450</v>
          </cell>
          <cell r="W52">
            <v>313.39999999999998</v>
          </cell>
          <cell r="X52">
            <v>600</v>
          </cell>
          <cell r="Y52">
            <v>8.746011486917677</v>
          </cell>
          <cell r="Z52">
            <v>3.0663688576898536</v>
          </cell>
          <cell r="AD52">
            <v>0</v>
          </cell>
          <cell r="AE52">
            <v>333.4</v>
          </cell>
          <cell r="AF52">
            <v>343.6</v>
          </cell>
          <cell r="AG52">
            <v>296.8</v>
          </cell>
          <cell r="AH52">
            <v>276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1736</v>
          </cell>
          <cell r="D53">
            <v>1888</v>
          </cell>
          <cell r="E53">
            <v>2298</v>
          </cell>
          <cell r="F53">
            <v>1262</v>
          </cell>
          <cell r="G53" t="str">
            <v>неакк</v>
          </cell>
          <cell r="H53">
            <v>0.35</v>
          </cell>
          <cell r="I53">
            <v>0.35</v>
          </cell>
          <cell r="J53">
            <v>2330</v>
          </cell>
          <cell r="K53">
            <v>-32</v>
          </cell>
          <cell r="L53">
            <v>550</v>
          </cell>
          <cell r="M53">
            <v>250</v>
          </cell>
          <cell r="N53">
            <v>350</v>
          </cell>
          <cell r="V53">
            <v>600</v>
          </cell>
          <cell r="W53">
            <v>459.6</v>
          </cell>
          <cell r="X53">
            <v>900</v>
          </cell>
          <cell r="Y53">
            <v>8.5117493472584851</v>
          </cell>
          <cell r="Z53">
            <v>2.7458659704090511</v>
          </cell>
          <cell r="AD53">
            <v>0</v>
          </cell>
          <cell r="AE53">
            <v>489.4</v>
          </cell>
          <cell r="AF53">
            <v>490.6</v>
          </cell>
          <cell r="AG53">
            <v>419</v>
          </cell>
          <cell r="AH53">
            <v>457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686</v>
          </cell>
          <cell r="D54">
            <v>1576</v>
          </cell>
          <cell r="E54">
            <v>1296</v>
          </cell>
          <cell r="F54">
            <v>907</v>
          </cell>
          <cell r="G54">
            <v>0</v>
          </cell>
          <cell r="H54">
            <v>0.4</v>
          </cell>
          <cell r="I54">
            <v>0.4</v>
          </cell>
          <cell r="J54">
            <v>1335</v>
          </cell>
          <cell r="K54">
            <v>-39</v>
          </cell>
          <cell r="L54">
            <v>300</v>
          </cell>
          <cell r="M54">
            <v>140</v>
          </cell>
          <cell r="N54">
            <v>200</v>
          </cell>
          <cell r="V54">
            <v>350</v>
          </cell>
          <cell r="W54">
            <v>259.2</v>
          </cell>
          <cell r="X54">
            <v>300</v>
          </cell>
          <cell r="Y54">
            <v>8.4760802469135808</v>
          </cell>
          <cell r="Z54">
            <v>3.4992283950617287</v>
          </cell>
          <cell r="AD54">
            <v>0</v>
          </cell>
          <cell r="AE54">
            <v>271.60000000000002</v>
          </cell>
          <cell r="AF54">
            <v>251</v>
          </cell>
          <cell r="AG54">
            <v>258.39999999999998</v>
          </cell>
          <cell r="AH54">
            <v>200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261.15300000000002</v>
          </cell>
          <cell r="D55">
            <v>402.678</v>
          </cell>
          <cell r="E55">
            <v>336.488</v>
          </cell>
          <cell r="F55">
            <v>293.40800000000002</v>
          </cell>
          <cell r="G55">
            <v>0</v>
          </cell>
          <cell r="H55">
            <v>1</v>
          </cell>
          <cell r="I55">
            <v>1</v>
          </cell>
          <cell r="J55">
            <v>350.71199999999999</v>
          </cell>
          <cell r="K55">
            <v>-14.22399999999999</v>
          </cell>
          <cell r="L55">
            <v>100</v>
          </cell>
          <cell r="M55">
            <v>0</v>
          </cell>
          <cell r="N55">
            <v>30</v>
          </cell>
          <cell r="V55">
            <v>70</v>
          </cell>
          <cell r="W55">
            <v>67.297600000000003</v>
          </cell>
          <cell r="X55">
            <v>80</v>
          </cell>
          <cell r="Y55">
            <v>8.5204821568674074</v>
          </cell>
          <cell r="Z55">
            <v>4.3598583010389671</v>
          </cell>
          <cell r="AD55">
            <v>0</v>
          </cell>
          <cell r="AE55">
            <v>88.109200000000001</v>
          </cell>
          <cell r="AF55">
            <v>75.088999999999999</v>
          </cell>
          <cell r="AG55">
            <v>72.4208</v>
          </cell>
          <cell r="AH55">
            <v>78.302000000000007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662.19100000000003</v>
          </cell>
          <cell r="D56">
            <v>873.84100000000001</v>
          </cell>
          <cell r="E56">
            <v>711.48699999999997</v>
          </cell>
          <cell r="F56">
            <v>800.50400000000002</v>
          </cell>
          <cell r="G56" t="str">
            <v>н</v>
          </cell>
          <cell r="H56">
            <v>1</v>
          </cell>
          <cell r="I56">
            <v>1</v>
          </cell>
          <cell r="J56">
            <v>698.13699999999994</v>
          </cell>
          <cell r="K56">
            <v>13.350000000000023</v>
          </cell>
          <cell r="L56">
            <v>200</v>
          </cell>
          <cell r="M56">
            <v>0</v>
          </cell>
          <cell r="N56">
            <v>100</v>
          </cell>
          <cell r="W56">
            <v>142.29739999999998</v>
          </cell>
          <cell r="X56">
            <v>110</v>
          </cell>
          <cell r="Y56">
            <v>8.5068595771953675</v>
          </cell>
          <cell r="Z56">
            <v>5.6255701088003018</v>
          </cell>
          <cell r="AD56">
            <v>0</v>
          </cell>
          <cell r="AE56">
            <v>166.6026</v>
          </cell>
          <cell r="AF56">
            <v>163.15460000000002</v>
          </cell>
          <cell r="AG56">
            <v>134.589</v>
          </cell>
          <cell r="AH56">
            <v>159.565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74.882000000000005</v>
          </cell>
          <cell r="D57">
            <v>102.18600000000001</v>
          </cell>
          <cell r="E57">
            <v>96.128</v>
          </cell>
          <cell r="F57">
            <v>76.433999999999997</v>
          </cell>
          <cell r="G57">
            <v>0</v>
          </cell>
          <cell r="H57">
            <v>1</v>
          </cell>
          <cell r="I57">
            <v>1</v>
          </cell>
          <cell r="J57">
            <v>100.9</v>
          </cell>
          <cell r="K57">
            <v>-4.7720000000000056</v>
          </cell>
          <cell r="L57">
            <v>20</v>
          </cell>
          <cell r="M57">
            <v>0</v>
          </cell>
          <cell r="N57">
            <v>20</v>
          </cell>
          <cell r="V57">
            <v>20</v>
          </cell>
          <cell r="W57">
            <v>19.2256</v>
          </cell>
          <cell r="X57">
            <v>30</v>
          </cell>
          <cell r="Y57">
            <v>8.656894973368841</v>
          </cell>
          <cell r="Z57">
            <v>3.9756366511318242</v>
          </cell>
          <cell r="AD57">
            <v>0</v>
          </cell>
          <cell r="AE57">
            <v>17.5854</v>
          </cell>
          <cell r="AF57">
            <v>17.4236</v>
          </cell>
          <cell r="AG57">
            <v>15.620799999999999</v>
          </cell>
          <cell r="AH57">
            <v>18.024000000000001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14.026</v>
          </cell>
          <cell r="D58">
            <v>33.969000000000001</v>
          </cell>
          <cell r="E58">
            <v>21.391999999999999</v>
          </cell>
          <cell r="F58">
            <v>22.817</v>
          </cell>
          <cell r="G58" t="str">
            <v>нов</v>
          </cell>
          <cell r="H58">
            <v>1</v>
          </cell>
          <cell r="I58">
            <v>1</v>
          </cell>
          <cell r="J58">
            <v>27.462</v>
          </cell>
          <cell r="K58">
            <v>-6.07</v>
          </cell>
          <cell r="L58">
            <v>10</v>
          </cell>
          <cell r="M58">
            <v>0</v>
          </cell>
          <cell r="N58">
            <v>0</v>
          </cell>
          <cell r="W58">
            <v>4.2783999999999995</v>
          </cell>
          <cell r="X58">
            <v>10</v>
          </cell>
          <cell r="Y58">
            <v>10.007713163799552</v>
          </cell>
          <cell r="Z58">
            <v>5.3330684367988042</v>
          </cell>
          <cell r="AD58">
            <v>0</v>
          </cell>
          <cell r="AE58">
            <v>6.569799999999999</v>
          </cell>
          <cell r="AF58">
            <v>6.4072000000000005</v>
          </cell>
          <cell r="AG58">
            <v>6.3609999999999998</v>
          </cell>
          <cell r="AH58">
            <v>7.2549999999999999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1704.3</v>
          </cell>
          <cell r="D59">
            <v>3513.51</v>
          </cell>
          <cell r="E59">
            <v>3230.7240000000002</v>
          </cell>
          <cell r="F59">
            <v>1927.537</v>
          </cell>
          <cell r="G59">
            <v>0</v>
          </cell>
          <cell r="H59">
            <v>1</v>
          </cell>
          <cell r="I59">
            <v>1</v>
          </cell>
          <cell r="J59">
            <v>3148.105</v>
          </cell>
          <cell r="K59">
            <v>82.619000000000142</v>
          </cell>
          <cell r="L59">
            <v>900</v>
          </cell>
          <cell r="M59">
            <v>700</v>
          </cell>
          <cell r="N59">
            <v>300</v>
          </cell>
          <cell r="V59">
            <v>800</v>
          </cell>
          <cell r="W59">
            <v>646.14480000000003</v>
          </cell>
          <cell r="X59">
            <v>800</v>
          </cell>
          <cell r="Y59">
            <v>8.399877241138519</v>
          </cell>
          <cell r="Z59">
            <v>2.9831347400768373</v>
          </cell>
          <cell r="AD59">
            <v>0</v>
          </cell>
          <cell r="AE59">
            <v>625.64020000000005</v>
          </cell>
          <cell r="AF59">
            <v>631.31899999999996</v>
          </cell>
          <cell r="AG59">
            <v>643.798</v>
          </cell>
          <cell r="AH59">
            <v>607.33000000000004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3157</v>
          </cell>
          <cell r="D60">
            <v>3768</v>
          </cell>
          <cell r="E60">
            <v>4249</v>
          </cell>
          <cell r="F60">
            <v>2549</v>
          </cell>
          <cell r="G60">
            <v>0</v>
          </cell>
          <cell r="H60">
            <v>0.45</v>
          </cell>
          <cell r="I60">
            <v>0.45</v>
          </cell>
          <cell r="J60">
            <v>4341</v>
          </cell>
          <cell r="K60">
            <v>-92</v>
          </cell>
          <cell r="L60">
            <v>1000</v>
          </cell>
          <cell r="M60">
            <v>200</v>
          </cell>
          <cell r="N60">
            <v>500</v>
          </cell>
          <cell r="O60">
            <v>700</v>
          </cell>
          <cell r="V60">
            <v>900</v>
          </cell>
          <cell r="W60">
            <v>703.8</v>
          </cell>
          <cell r="X60">
            <v>900</v>
          </cell>
          <cell r="Y60">
            <v>9.5893719806763293</v>
          </cell>
          <cell r="Z60">
            <v>3.6217675475987501</v>
          </cell>
          <cell r="AD60">
            <v>730</v>
          </cell>
          <cell r="AE60">
            <v>791.8</v>
          </cell>
          <cell r="AF60">
            <v>867.4</v>
          </cell>
          <cell r="AG60">
            <v>711.4</v>
          </cell>
          <cell r="AH60">
            <v>685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D61">
            <v>1.81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>
            <v>0</v>
          </cell>
          <cell r="J61">
            <v>4.0999999999999996</v>
          </cell>
          <cell r="K61">
            <v>-4.0999999999999996</v>
          </cell>
          <cell r="L61">
            <v>0</v>
          </cell>
          <cell r="M61">
            <v>0</v>
          </cell>
          <cell r="N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0.90600000000000003</v>
          </cell>
          <cell r="AF61">
            <v>0.60399999999999998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10.933</v>
          </cell>
          <cell r="E62">
            <v>0.76400000000000001</v>
          </cell>
          <cell r="F62">
            <v>8.6379999999999999</v>
          </cell>
          <cell r="G62" t="str">
            <v>нов</v>
          </cell>
          <cell r="H62">
            <v>0</v>
          </cell>
          <cell r="I62">
            <v>0</v>
          </cell>
          <cell r="J62">
            <v>10.430999999999999</v>
          </cell>
          <cell r="K62">
            <v>-9.6669999999999998</v>
          </cell>
          <cell r="L62">
            <v>0</v>
          </cell>
          <cell r="M62">
            <v>0</v>
          </cell>
          <cell r="N62">
            <v>0</v>
          </cell>
          <cell r="W62">
            <v>0.15279999999999999</v>
          </cell>
          <cell r="Y62">
            <v>56.531413612565444</v>
          </cell>
          <cell r="Z62">
            <v>56.531413612565444</v>
          </cell>
          <cell r="AD62">
            <v>0</v>
          </cell>
          <cell r="AE62">
            <v>1.0695999999999999</v>
          </cell>
          <cell r="AF62">
            <v>2.1391999999999998</v>
          </cell>
          <cell r="AG62">
            <v>0.61119999999999997</v>
          </cell>
          <cell r="AH62">
            <v>-0.41499999999999998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1777</v>
          </cell>
          <cell r="D63">
            <v>3546</v>
          </cell>
          <cell r="E63">
            <v>3532</v>
          </cell>
          <cell r="F63">
            <v>1716</v>
          </cell>
          <cell r="G63" t="str">
            <v>акяб</v>
          </cell>
          <cell r="H63">
            <v>0.45</v>
          </cell>
          <cell r="I63">
            <v>0.45</v>
          </cell>
          <cell r="J63">
            <v>3592</v>
          </cell>
          <cell r="K63">
            <v>-60</v>
          </cell>
          <cell r="L63">
            <v>700</v>
          </cell>
          <cell r="M63">
            <v>0</v>
          </cell>
          <cell r="N63">
            <v>300</v>
          </cell>
          <cell r="V63">
            <v>800</v>
          </cell>
          <cell r="W63">
            <v>476.4</v>
          </cell>
          <cell r="X63">
            <v>600</v>
          </cell>
          <cell r="Y63">
            <v>8.6397984886649883</v>
          </cell>
          <cell r="Z63">
            <v>3.6020151133501259</v>
          </cell>
          <cell r="AD63">
            <v>1150</v>
          </cell>
          <cell r="AE63">
            <v>525.6</v>
          </cell>
          <cell r="AF63">
            <v>538.20000000000005</v>
          </cell>
          <cell r="AG63">
            <v>473.2</v>
          </cell>
          <cell r="AH63">
            <v>457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980</v>
          </cell>
          <cell r="D64">
            <v>1766</v>
          </cell>
          <cell r="E64">
            <v>1269</v>
          </cell>
          <cell r="F64">
            <v>1425</v>
          </cell>
          <cell r="G64">
            <v>0</v>
          </cell>
          <cell r="H64">
            <v>0.45</v>
          </cell>
          <cell r="I64">
            <v>0.45</v>
          </cell>
          <cell r="J64">
            <v>1276</v>
          </cell>
          <cell r="K64">
            <v>-7</v>
          </cell>
          <cell r="L64">
            <v>200</v>
          </cell>
          <cell r="M64">
            <v>100</v>
          </cell>
          <cell r="N64">
            <v>200</v>
          </cell>
          <cell r="V64">
            <v>200</v>
          </cell>
          <cell r="W64">
            <v>253.8</v>
          </cell>
          <cell r="X64">
            <v>200</v>
          </cell>
          <cell r="Y64">
            <v>9.160756501182032</v>
          </cell>
          <cell r="Z64">
            <v>5.6146572104018908</v>
          </cell>
          <cell r="AD64">
            <v>0</v>
          </cell>
          <cell r="AE64">
            <v>335</v>
          </cell>
          <cell r="AF64">
            <v>298</v>
          </cell>
          <cell r="AG64">
            <v>259.2</v>
          </cell>
          <cell r="AH64">
            <v>208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348</v>
          </cell>
          <cell r="D65">
            <v>621</v>
          </cell>
          <cell r="E65">
            <v>625</v>
          </cell>
          <cell r="F65">
            <v>300</v>
          </cell>
          <cell r="G65">
            <v>0</v>
          </cell>
          <cell r="H65">
            <v>0.4</v>
          </cell>
          <cell r="I65">
            <v>0.4</v>
          </cell>
          <cell r="J65">
            <v>693</v>
          </cell>
          <cell r="K65">
            <v>-68</v>
          </cell>
          <cell r="L65">
            <v>150</v>
          </cell>
          <cell r="M65">
            <v>80</v>
          </cell>
          <cell r="N65">
            <v>200</v>
          </cell>
          <cell r="V65">
            <v>150</v>
          </cell>
          <cell r="W65">
            <v>125</v>
          </cell>
          <cell r="X65">
            <v>200</v>
          </cell>
          <cell r="Y65">
            <v>8.64</v>
          </cell>
          <cell r="Z65">
            <v>2.4</v>
          </cell>
          <cell r="AD65">
            <v>0</v>
          </cell>
          <cell r="AE65">
            <v>119.8</v>
          </cell>
          <cell r="AF65">
            <v>112.8</v>
          </cell>
          <cell r="AG65">
            <v>107.8</v>
          </cell>
          <cell r="AH65">
            <v>93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312</v>
          </cell>
          <cell r="D66">
            <v>568</v>
          </cell>
          <cell r="E66">
            <v>563</v>
          </cell>
          <cell r="F66">
            <v>285</v>
          </cell>
          <cell r="G66">
            <v>0</v>
          </cell>
          <cell r="H66">
            <v>0.4</v>
          </cell>
          <cell r="I66">
            <v>0.4</v>
          </cell>
          <cell r="J66">
            <v>593</v>
          </cell>
          <cell r="K66">
            <v>-30</v>
          </cell>
          <cell r="L66">
            <v>150</v>
          </cell>
          <cell r="M66">
            <v>0</v>
          </cell>
          <cell r="N66">
            <v>200</v>
          </cell>
          <cell r="V66">
            <v>150</v>
          </cell>
          <cell r="W66">
            <v>112.6</v>
          </cell>
          <cell r="X66">
            <v>200</v>
          </cell>
          <cell r="Y66">
            <v>8.7477797513321498</v>
          </cell>
          <cell r="Z66">
            <v>2.5310834813499112</v>
          </cell>
          <cell r="AD66">
            <v>0</v>
          </cell>
          <cell r="AE66">
            <v>109.8</v>
          </cell>
          <cell r="AF66">
            <v>103.6</v>
          </cell>
          <cell r="AG66">
            <v>99.8</v>
          </cell>
          <cell r="AH66">
            <v>94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1087.45</v>
          </cell>
          <cell r="D67">
            <v>2250.4569999999999</v>
          </cell>
          <cell r="E67">
            <v>1027</v>
          </cell>
          <cell r="F67">
            <v>758</v>
          </cell>
          <cell r="G67" t="str">
            <v>ак апр</v>
          </cell>
          <cell r="H67">
            <v>1</v>
          </cell>
          <cell r="I67">
            <v>1</v>
          </cell>
          <cell r="J67">
            <v>611.61900000000003</v>
          </cell>
          <cell r="K67">
            <v>415.38099999999997</v>
          </cell>
          <cell r="L67">
            <v>200</v>
          </cell>
          <cell r="M67">
            <v>100</v>
          </cell>
          <cell r="N67">
            <v>100</v>
          </cell>
          <cell r="V67">
            <v>350</v>
          </cell>
          <cell r="W67">
            <v>205.4</v>
          </cell>
          <cell r="X67">
            <v>300</v>
          </cell>
          <cell r="Y67">
            <v>8.8023369036027255</v>
          </cell>
          <cell r="Z67">
            <v>3.6903602726387534</v>
          </cell>
          <cell r="AD67">
            <v>0</v>
          </cell>
          <cell r="AE67">
            <v>237.2</v>
          </cell>
          <cell r="AF67">
            <v>214</v>
          </cell>
          <cell r="AG67">
            <v>194.2</v>
          </cell>
          <cell r="AH67">
            <v>171.072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874</v>
          </cell>
          <cell r="D68">
            <v>324</v>
          </cell>
          <cell r="E68">
            <v>507</v>
          </cell>
          <cell r="F68">
            <v>668</v>
          </cell>
          <cell r="G68">
            <v>0</v>
          </cell>
          <cell r="H68">
            <v>0.1</v>
          </cell>
          <cell r="I68">
            <v>0.1</v>
          </cell>
          <cell r="J68">
            <v>531</v>
          </cell>
          <cell r="K68">
            <v>-24</v>
          </cell>
          <cell r="L68">
            <v>800</v>
          </cell>
          <cell r="M68">
            <v>0</v>
          </cell>
          <cell r="N68">
            <v>0</v>
          </cell>
          <cell r="W68">
            <v>101.4</v>
          </cell>
          <cell r="X68">
            <v>500</v>
          </cell>
          <cell r="Y68">
            <v>19.408284023668639</v>
          </cell>
          <cell r="Z68">
            <v>6.5877712031558184</v>
          </cell>
          <cell r="AD68">
            <v>0</v>
          </cell>
          <cell r="AE68">
            <v>87.8</v>
          </cell>
          <cell r="AF68">
            <v>74.599999999999994</v>
          </cell>
          <cell r="AG68">
            <v>83</v>
          </cell>
          <cell r="AH68">
            <v>118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235.96700000000001</v>
          </cell>
          <cell r="D69">
            <v>218.75399999999999</v>
          </cell>
          <cell r="E69">
            <v>241.58500000000001</v>
          </cell>
          <cell r="F69">
            <v>204.29400000000001</v>
          </cell>
          <cell r="G69">
            <v>0</v>
          </cell>
          <cell r="H69">
            <v>1</v>
          </cell>
          <cell r="I69">
            <v>1</v>
          </cell>
          <cell r="J69">
            <v>231.566</v>
          </cell>
          <cell r="K69">
            <v>10.019000000000005</v>
          </cell>
          <cell r="L69">
            <v>60</v>
          </cell>
          <cell r="M69">
            <v>20</v>
          </cell>
          <cell r="N69">
            <v>30</v>
          </cell>
          <cell r="V69">
            <v>40</v>
          </cell>
          <cell r="W69">
            <v>48.317</v>
          </cell>
          <cell r="X69">
            <v>60</v>
          </cell>
          <cell r="Y69">
            <v>8.5744975888403658</v>
          </cell>
          <cell r="Z69">
            <v>4.2282012542169429</v>
          </cell>
          <cell r="AD69">
            <v>0</v>
          </cell>
          <cell r="AE69">
            <v>45.877600000000001</v>
          </cell>
          <cell r="AF69">
            <v>55.132399999999997</v>
          </cell>
          <cell r="AG69">
            <v>47.409399999999998</v>
          </cell>
          <cell r="AH69">
            <v>44.110999999999997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2010</v>
          </cell>
          <cell r="D70">
            <v>3482</v>
          </cell>
          <cell r="E70">
            <v>3613</v>
          </cell>
          <cell r="F70">
            <v>1826</v>
          </cell>
          <cell r="G70">
            <v>0</v>
          </cell>
          <cell r="H70">
            <v>0.4</v>
          </cell>
          <cell r="I70">
            <v>0.4</v>
          </cell>
          <cell r="J70">
            <v>3622</v>
          </cell>
          <cell r="K70">
            <v>-9</v>
          </cell>
          <cell r="L70">
            <v>800</v>
          </cell>
          <cell r="M70">
            <v>400</v>
          </cell>
          <cell r="N70">
            <v>100</v>
          </cell>
          <cell r="O70">
            <v>500</v>
          </cell>
          <cell r="V70">
            <v>1000</v>
          </cell>
          <cell r="W70">
            <v>579.79999999999995</v>
          </cell>
          <cell r="X70">
            <v>900</v>
          </cell>
          <cell r="Y70">
            <v>9.5308727147292185</v>
          </cell>
          <cell r="Z70">
            <v>3.1493618489134185</v>
          </cell>
          <cell r="AD70">
            <v>714</v>
          </cell>
          <cell r="AE70">
            <v>586.4</v>
          </cell>
          <cell r="AF70">
            <v>614.20000000000005</v>
          </cell>
          <cell r="AG70">
            <v>549.20000000000005</v>
          </cell>
          <cell r="AH70">
            <v>591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2124</v>
          </cell>
          <cell r="D71">
            <v>1895</v>
          </cell>
          <cell r="E71">
            <v>2421</v>
          </cell>
          <cell r="F71">
            <v>1530</v>
          </cell>
          <cell r="G71">
            <v>0</v>
          </cell>
          <cell r="H71">
            <v>0.4</v>
          </cell>
          <cell r="I71">
            <v>0.4</v>
          </cell>
          <cell r="J71">
            <v>2463</v>
          </cell>
          <cell r="K71">
            <v>-42</v>
          </cell>
          <cell r="L71">
            <v>600</v>
          </cell>
          <cell r="M71">
            <v>300</v>
          </cell>
          <cell r="N71">
            <v>200</v>
          </cell>
          <cell r="O71">
            <v>500</v>
          </cell>
          <cell r="V71">
            <v>800</v>
          </cell>
          <cell r="W71">
            <v>484.2</v>
          </cell>
          <cell r="X71">
            <v>800</v>
          </cell>
          <cell r="Y71">
            <v>9.7686906237092117</v>
          </cell>
          <cell r="Z71">
            <v>3.1598513011152418</v>
          </cell>
          <cell r="AD71">
            <v>0</v>
          </cell>
          <cell r="AE71">
            <v>511.6</v>
          </cell>
          <cell r="AF71">
            <v>555.4</v>
          </cell>
          <cell r="AG71">
            <v>454.8</v>
          </cell>
          <cell r="AH71">
            <v>450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337.346</v>
          </cell>
          <cell r="D72">
            <v>386.99200000000002</v>
          </cell>
          <cell r="E72">
            <v>458.98500000000001</v>
          </cell>
          <cell r="F72">
            <v>257.22300000000001</v>
          </cell>
          <cell r="G72" t="str">
            <v>ябл</v>
          </cell>
          <cell r="H72">
            <v>1</v>
          </cell>
          <cell r="I72">
            <v>1</v>
          </cell>
          <cell r="J72">
            <v>465.54899999999998</v>
          </cell>
          <cell r="K72">
            <v>-6.5639999999999645</v>
          </cell>
          <cell r="L72">
            <v>100</v>
          </cell>
          <cell r="M72">
            <v>80</v>
          </cell>
          <cell r="N72">
            <v>80</v>
          </cell>
          <cell r="V72">
            <v>150</v>
          </cell>
          <cell r="W72">
            <v>91.796999999999997</v>
          </cell>
          <cell r="X72">
            <v>120</v>
          </cell>
          <cell r="Y72">
            <v>8.5756941947993948</v>
          </cell>
          <cell r="Z72">
            <v>2.8020850354586755</v>
          </cell>
          <cell r="AD72">
            <v>0</v>
          </cell>
          <cell r="AE72">
            <v>99.18719999999999</v>
          </cell>
          <cell r="AF72">
            <v>93.036799999999999</v>
          </cell>
          <cell r="AG72">
            <v>82.938199999999995</v>
          </cell>
          <cell r="AH72">
            <v>94.817999999999998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273.74799999999999</v>
          </cell>
          <cell r="D73">
            <v>311.55399999999997</v>
          </cell>
          <cell r="E73">
            <v>343.51</v>
          </cell>
          <cell r="F73">
            <v>235.31200000000001</v>
          </cell>
          <cell r="G73">
            <v>0</v>
          </cell>
          <cell r="H73">
            <v>1</v>
          </cell>
          <cell r="I73">
            <v>1</v>
          </cell>
          <cell r="J73">
            <v>344.33699999999999</v>
          </cell>
          <cell r="K73">
            <v>-0.82699999999999818</v>
          </cell>
          <cell r="L73">
            <v>90</v>
          </cell>
          <cell r="M73">
            <v>50</v>
          </cell>
          <cell r="N73">
            <v>50</v>
          </cell>
          <cell r="V73">
            <v>90</v>
          </cell>
          <cell r="W73">
            <v>68.701999999999998</v>
          </cell>
          <cell r="X73">
            <v>70</v>
          </cell>
          <cell r="Y73">
            <v>8.5195773048819543</v>
          </cell>
          <cell r="Z73">
            <v>3.4251113504701465</v>
          </cell>
          <cell r="AD73">
            <v>0</v>
          </cell>
          <cell r="AE73">
            <v>68.04740000000001</v>
          </cell>
          <cell r="AF73">
            <v>73.926400000000001</v>
          </cell>
          <cell r="AG73">
            <v>65.914000000000001</v>
          </cell>
          <cell r="AH73">
            <v>49.814999999999998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576.72799999999995</v>
          </cell>
          <cell r="D74">
            <v>563.89499999999998</v>
          </cell>
          <cell r="E74">
            <v>646.36500000000001</v>
          </cell>
          <cell r="F74">
            <v>472.27100000000002</v>
          </cell>
          <cell r="G74" t="str">
            <v>ябл</v>
          </cell>
          <cell r="H74">
            <v>1</v>
          </cell>
          <cell r="I74">
            <v>1</v>
          </cell>
          <cell r="J74">
            <v>643.18799999999999</v>
          </cell>
          <cell r="K74">
            <v>3.1770000000000209</v>
          </cell>
          <cell r="L74">
            <v>190</v>
          </cell>
          <cell r="M74">
            <v>100</v>
          </cell>
          <cell r="N74">
            <v>40</v>
          </cell>
          <cell r="V74">
            <v>160</v>
          </cell>
          <cell r="W74">
            <v>129.273</v>
          </cell>
          <cell r="X74">
            <v>140</v>
          </cell>
          <cell r="Y74">
            <v>8.526691575193583</v>
          </cell>
          <cell r="Z74">
            <v>3.653284135124891</v>
          </cell>
          <cell r="AD74">
            <v>0</v>
          </cell>
          <cell r="AE74">
            <v>121.00039999999998</v>
          </cell>
          <cell r="AF74">
            <v>152.78960000000001</v>
          </cell>
          <cell r="AG74">
            <v>129.21379999999999</v>
          </cell>
          <cell r="AH74">
            <v>106.033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268.11099999999999</v>
          </cell>
          <cell r="D75">
            <v>505.65499999999997</v>
          </cell>
          <cell r="E75">
            <v>475.50700000000001</v>
          </cell>
          <cell r="F75">
            <v>285.19900000000001</v>
          </cell>
          <cell r="G75">
            <v>0</v>
          </cell>
          <cell r="H75">
            <v>1</v>
          </cell>
          <cell r="I75">
            <v>1</v>
          </cell>
          <cell r="J75">
            <v>477.41899999999998</v>
          </cell>
          <cell r="K75">
            <v>-1.9119999999999777</v>
          </cell>
          <cell r="L75">
            <v>110</v>
          </cell>
          <cell r="M75">
            <v>100</v>
          </cell>
          <cell r="N75">
            <v>60</v>
          </cell>
          <cell r="V75">
            <v>150</v>
          </cell>
          <cell r="W75">
            <v>95.101399999999998</v>
          </cell>
          <cell r="X75">
            <v>110</v>
          </cell>
          <cell r="Y75">
            <v>8.5718927376463441</v>
          </cell>
          <cell r="Z75">
            <v>2.9988938122887783</v>
          </cell>
          <cell r="AD75">
            <v>0</v>
          </cell>
          <cell r="AE75">
            <v>94.625399999999999</v>
          </cell>
          <cell r="AF75">
            <v>87.52000000000001</v>
          </cell>
          <cell r="AG75">
            <v>86.437600000000003</v>
          </cell>
          <cell r="AH75">
            <v>90.966999999999999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50</v>
          </cell>
          <cell r="D76">
            <v>80</v>
          </cell>
          <cell r="E76">
            <v>84</v>
          </cell>
          <cell r="F76">
            <v>39</v>
          </cell>
          <cell r="G76" t="str">
            <v>дк</v>
          </cell>
          <cell r="H76">
            <v>0.6</v>
          </cell>
          <cell r="I76">
            <v>0.6</v>
          </cell>
          <cell r="J76">
            <v>124</v>
          </cell>
          <cell r="K76">
            <v>-40</v>
          </cell>
          <cell r="L76">
            <v>20</v>
          </cell>
          <cell r="M76">
            <v>80</v>
          </cell>
          <cell r="N76">
            <v>0</v>
          </cell>
          <cell r="W76">
            <v>16.8</v>
          </cell>
          <cell r="X76">
            <v>10</v>
          </cell>
          <cell r="Y76">
            <v>8.8690476190476186</v>
          </cell>
          <cell r="Z76">
            <v>2.3214285714285712</v>
          </cell>
          <cell r="AD76">
            <v>0</v>
          </cell>
          <cell r="AE76">
            <v>15.8</v>
          </cell>
          <cell r="AF76">
            <v>9.1999999999999993</v>
          </cell>
          <cell r="AG76">
            <v>12</v>
          </cell>
          <cell r="AH76">
            <v>10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319</v>
          </cell>
          <cell r="D77">
            <v>272</v>
          </cell>
          <cell r="E77">
            <v>281</v>
          </cell>
          <cell r="F77">
            <v>304</v>
          </cell>
          <cell r="G77" t="str">
            <v>ябл</v>
          </cell>
          <cell r="H77">
            <v>0.6</v>
          </cell>
          <cell r="I77">
            <v>0.6</v>
          </cell>
          <cell r="J77">
            <v>288</v>
          </cell>
          <cell r="K77">
            <v>-7</v>
          </cell>
          <cell r="L77">
            <v>100</v>
          </cell>
          <cell r="M77">
            <v>0</v>
          </cell>
          <cell r="N77">
            <v>0</v>
          </cell>
          <cell r="W77">
            <v>56.2</v>
          </cell>
          <cell r="X77">
            <v>80</v>
          </cell>
          <cell r="Y77">
            <v>8.6120996441281132</v>
          </cell>
          <cell r="Z77">
            <v>5.4092526690391454</v>
          </cell>
          <cell r="AD77">
            <v>0</v>
          </cell>
          <cell r="AE77">
            <v>68.400000000000006</v>
          </cell>
          <cell r="AF77">
            <v>83.2</v>
          </cell>
          <cell r="AG77">
            <v>67</v>
          </cell>
          <cell r="AH77">
            <v>62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368</v>
          </cell>
          <cell r="D78">
            <v>456</v>
          </cell>
          <cell r="E78">
            <v>405</v>
          </cell>
          <cell r="F78">
            <v>402</v>
          </cell>
          <cell r="G78" t="str">
            <v>ябл</v>
          </cell>
          <cell r="H78">
            <v>0.6</v>
          </cell>
          <cell r="I78">
            <v>0.6</v>
          </cell>
          <cell r="J78">
            <v>419</v>
          </cell>
          <cell r="K78">
            <v>-14</v>
          </cell>
          <cell r="L78">
            <v>80</v>
          </cell>
          <cell r="M78">
            <v>50</v>
          </cell>
          <cell r="N78">
            <v>0</v>
          </cell>
          <cell r="V78">
            <v>90</v>
          </cell>
          <cell r="W78">
            <v>81</v>
          </cell>
          <cell r="X78">
            <v>80</v>
          </cell>
          <cell r="Y78">
            <v>8.6666666666666661</v>
          </cell>
          <cell r="Z78">
            <v>4.9629629629629628</v>
          </cell>
          <cell r="AD78">
            <v>0</v>
          </cell>
          <cell r="AE78">
            <v>75.599999999999994</v>
          </cell>
          <cell r="AF78">
            <v>84.6</v>
          </cell>
          <cell r="AG78">
            <v>73</v>
          </cell>
          <cell r="AH78">
            <v>60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120.331</v>
          </cell>
          <cell r="D79">
            <v>256.24099999999999</v>
          </cell>
          <cell r="E79">
            <v>286.20499999999998</v>
          </cell>
          <cell r="F79">
            <v>73.790000000000006</v>
          </cell>
          <cell r="G79">
            <v>0</v>
          </cell>
          <cell r="H79">
            <v>1</v>
          </cell>
          <cell r="I79">
            <v>1</v>
          </cell>
          <cell r="J79">
            <v>290.06200000000001</v>
          </cell>
          <cell r="K79">
            <v>-3.8570000000000277</v>
          </cell>
          <cell r="L79">
            <v>50</v>
          </cell>
          <cell r="M79">
            <v>90</v>
          </cell>
          <cell r="N79">
            <v>50</v>
          </cell>
          <cell r="V79">
            <v>80</v>
          </cell>
          <cell r="W79">
            <v>57.241</v>
          </cell>
          <cell r="X79">
            <v>90</v>
          </cell>
          <cell r="Y79">
            <v>7.578309253856502</v>
          </cell>
          <cell r="Z79">
            <v>1.289110951940043</v>
          </cell>
          <cell r="AD79">
            <v>0</v>
          </cell>
          <cell r="AE79">
            <v>41.275799999999997</v>
          </cell>
          <cell r="AF79">
            <v>44.841799999999999</v>
          </cell>
          <cell r="AG79">
            <v>40.720800000000004</v>
          </cell>
          <cell r="AH79">
            <v>64.201999999999998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444</v>
          </cell>
          <cell r="D80">
            <v>1190</v>
          </cell>
          <cell r="E80">
            <v>615</v>
          </cell>
          <cell r="F80">
            <v>257</v>
          </cell>
          <cell r="G80" t="str">
            <v>ябл,дк</v>
          </cell>
          <cell r="H80">
            <v>0.6</v>
          </cell>
          <cell r="I80">
            <v>0.6</v>
          </cell>
          <cell r="J80">
            <v>629</v>
          </cell>
          <cell r="K80">
            <v>-14</v>
          </cell>
          <cell r="L80">
            <v>150</v>
          </cell>
          <cell r="M80">
            <v>200</v>
          </cell>
          <cell r="N80">
            <v>0</v>
          </cell>
          <cell r="V80">
            <v>250</v>
          </cell>
          <cell r="W80">
            <v>123</v>
          </cell>
          <cell r="X80">
            <v>200</v>
          </cell>
          <cell r="Y80">
            <v>8.5934959349593498</v>
          </cell>
          <cell r="Z80">
            <v>2.089430894308943</v>
          </cell>
          <cell r="AD80">
            <v>0</v>
          </cell>
          <cell r="AE80">
            <v>147.19999999999999</v>
          </cell>
          <cell r="AF80">
            <v>121.4</v>
          </cell>
          <cell r="AG80">
            <v>103.2</v>
          </cell>
          <cell r="AH80">
            <v>147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641</v>
          </cell>
          <cell r="D81">
            <v>733</v>
          </cell>
          <cell r="E81">
            <v>836</v>
          </cell>
          <cell r="F81">
            <v>516</v>
          </cell>
          <cell r="G81" t="str">
            <v>ябл,дк</v>
          </cell>
          <cell r="H81">
            <v>0.6</v>
          </cell>
          <cell r="I81">
            <v>0.6</v>
          </cell>
          <cell r="J81">
            <v>853</v>
          </cell>
          <cell r="K81">
            <v>-17</v>
          </cell>
          <cell r="L81">
            <v>230</v>
          </cell>
          <cell r="M81">
            <v>250</v>
          </cell>
          <cell r="N81">
            <v>0</v>
          </cell>
          <cell r="V81">
            <v>200</v>
          </cell>
          <cell r="W81">
            <v>167.2</v>
          </cell>
          <cell r="X81">
            <v>250</v>
          </cell>
          <cell r="Y81">
            <v>8.6483253588516753</v>
          </cell>
          <cell r="Z81">
            <v>3.0861244019138758</v>
          </cell>
          <cell r="AD81">
            <v>0</v>
          </cell>
          <cell r="AE81">
            <v>189.8</v>
          </cell>
          <cell r="AF81">
            <v>183.4</v>
          </cell>
          <cell r="AG81">
            <v>158.4</v>
          </cell>
          <cell r="AH81">
            <v>143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1048</v>
          </cell>
          <cell r="D82">
            <v>1506</v>
          </cell>
          <cell r="E82">
            <v>1580</v>
          </cell>
          <cell r="F82">
            <v>862</v>
          </cell>
          <cell r="G82">
            <v>0</v>
          </cell>
          <cell r="H82">
            <v>0.28000000000000003</v>
          </cell>
          <cell r="I82">
            <v>0.28000000000000003</v>
          </cell>
          <cell r="J82">
            <v>1662</v>
          </cell>
          <cell r="K82">
            <v>-82</v>
          </cell>
          <cell r="L82">
            <v>400</v>
          </cell>
          <cell r="M82">
            <v>400</v>
          </cell>
          <cell r="N82">
            <v>100</v>
          </cell>
          <cell r="V82">
            <v>500</v>
          </cell>
          <cell r="W82">
            <v>316</v>
          </cell>
          <cell r="X82">
            <v>400</v>
          </cell>
          <cell r="Y82">
            <v>8.424050632911392</v>
          </cell>
          <cell r="Z82">
            <v>2.7278481012658227</v>
          </cell>
          <cell r="AD82">
            <v>0</v>
          </cell>
          <cell r="AE82">
            <v>283.8</v>
          </cell>
          <cell r="AF82">
            <v>317.39999999999998</v>
          </cell>
          <cell r="AG82">
            <v>286.2</v>
          </cell>
          <cell r="AH82">
            <v>291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7</v>
          </cell>
          <cell r="D83">
            <v>447</v>
          </cell>
          <cell r="E83">
            <v>346</v>
          </cell>
          <cell r="F83">
            <v>12</v>
          </cell>
          <cell r="G83">
            <v>0</v>
          </cell>
          <cell r="H83">
            <v>0.4</v>
          </cell>
          <cell r="I83">
            <v>0.4</v>
          </cell>
          <cell r="J83">
            <v>907</v>
          </cell>
          <cell r="K83">
            <v>-561</v>
          </cell>
          <cell r="L83">
            <v>200</v>
          </cell>
          <cell r="M83">
            <v>100</v>
          </cell>
          <cell r="N83">
            <v>150</v>
          </cell>
          <cell r="V83">
            <v>200</v>
          </cell>
          <cell r="W83">
            <v>69.2</v>
          </cell>
          <cell r="X83">
            <v>200</v>
          </cell>
          <cell r="Y83">
            <v>12.456647398843931</v>
          </cell>
          <cell r="Z83">
            <v>0.17341040462427745</v>
          </cell>
          <cell r="AD83">
            <v>0</v>
          </cell>
          <cell r="AE83">
            <v>2</v>
          </cell>
          <cell r="AF83">
            <v>0</v>
          </cell>
          <cell r="AG83">
            <v>40</v>
          </cell>
          <cell r="AH83">
            <v>20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4</v>
          </cell>
          <cell r="D84">
            <v>332</v>
          </cell>
          <cell r="E84">
            <v>200</v>
          </cell>
          <cell r="G84">
            <v>0</v>
          </cell>
          <cell r="H84">
            <v>0.33</v>
          </cell>
          <cell r="I84">
            <v>0.33</v>
          </cell>
          <cell r="J84">
            <v>928</v>
          </cell>
          <cell r="K84">
            <v>-728</v>
          </cell>
          <cell r="L84">
            <v>100</v>
          </cell>
          <cell r="M84">
            <v>50</v>
          </cell>
          <cell r="N84">
            <v>50</v>
          </cell>
          <cell r="V84">
            <v>100</v>
          </cell>
          <cell r="W84">
            <v>40</v>
          </cell>
          <cell r="X84">
            <v>100</v>
          </cell>
          <cell r="Y84">
            <v>10</v>
          </cell>
          <cell r="Z84">
            <v>0</v>
          </cell>
          <cell r="AD84">
            <v>0</v>
          </cell>
          <cell r="AE84">
            <v>1.4</v>
          </cell>
          <cell r="AF84">
            <v>0</v>
          </cell>
          <cell r="AG84">
            <v>32.799999999999997</v>
          </cell>
          <cell r="AH84">
            <v>2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3</v>
          </cell>
          <cell r="D85">
            <v>252</v>
          </cell>
          <cell r="E85">
            <v>189</v>
          </cell>
          <cell r="F85">
            <v>2</v>
          </cell>
          <cell r="G85">
            <v>0</v>
          </cell>
          <cell r="H85">
            <v>0.35</v>
          </cell>
          <cell r="I85">
            <v>0.35</v>
          </cell>
          <cell r="J85">
            <v>744</v>
          </cell>
          <cell r="K85">
            <v>-555</v>
          </cell>
          <cell r="L85">
            <v>100</v>
          </cell>
          <cell r="M85">
            <v>50</v>
          </cell>
          <cell r="N85">
            <v>50</v>
          </cell>
          <cell r="V85">
            <v>100</v>
          </cell>
          <cell r="W85">
            <v>37.799999999999997</v>
          </cell>
          <cell r="X85">
            <v>100</v>
          </cell>
          <cell r="Y85">
            <v>10.634920634920636</v>
          </cell>
          <cell r="Z85">
            <v>5.2910052910052914E-2</v>
          </cell>
          <cell r="AD85">
            <v>0</v>
          </cell>
          <cell r="AE85">
            <v>0</v>
          </cell>
          <cell r="AF85">
            <v>0</v>
          </cell>
          <cell r="AG85">
            <v>20.8</v>
          </cell>
          <cell r="AH85">
            <v>14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300</v>
          </cell>
          <cell r="D86">
            <v>410</v>
          </cell>
          <cell r="E86">
            <v>227</v>
          </cell>
          <cell r="F86">
            <v>470</v>
          </cell>
          <cell r="G86" t="str">
            <v>ябл</v>
          </cell>
          <cell r="H86">
            <v>0.33</v>
          </cell>
          <cell r="I86">
            <v>0.33</v>
          </cell>
          <cell r="J86">
            <v>234</v>
          </cell>
          <cell r="K86">
            <v>-7</v>
          </cell>
          <cell r="L86">
            <v>50</v>
          </cell>
          <cell r="M86">
            <v>0</v>
          </cell>
          <cell r="N86">
            <v>0</v>
          </cell>
          <cell r="W86">
            <v>45.4</v>
          </cell>
          <cell r="X86">
            <v>40</v>
          </cell>
          <cell r="Y86">
            <v>12.334801762114537</v>
          </cell>
          <cell r="Z86">
            <v>10.352422907488988</v>
          </cell>
          <cell r="AD86">
            <v>0</v>
          </cell>
          <cell r="AE86">
            <v>74.2</v>
          </cell>
          <cell r="AF86">
            <v>71.2</v>
          </cell>
          <cell r="AG86">
            <v>54.2</v>
          </cell>
          <cell r="AH86">
            <v>60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337</v>
          </cell>
          <cell r="D87">
            <v>120</v>
          </cell>
          <cell r="E87">
            <v>82</v>
          </cell>
          <cell r="F87">
            <v>277</v>
          </cell>
          <cell r="G87" t="str">
            <v>н</v>
          </cell>
          <cell r="H87">
            <v>0.4</v>
          </cell>
          <cell r="I87">
            <v>0.4</v>
          </cell>
          <cell r="J87">
            <v>99</v>
          </cell>
          <cell r="K87">
            <v>-17</v>
          </cell>
          <cell r="L87">
            <v>0</v>
          </cell>
          <cell r="M87">
            <v>0</v>
          </cell>
          <cell r="N87">
            <v>0</v>
          </cell>
          <cell r="W87">
            <v>16.399999999999999</v>
          </cell>
          <cell r="Y87">
            <v>16.890243902439025</v>
          </cell>
          <cell r="Z87">
            <v>16.890243902439025</v>
          </cell>
          <cell r="AD87">
            <v>0</v>
          </cell>
          <cell r="AE87">
            <v>0</v>
          </cell>
          <cell r="AF87">
            <v>16</v>
          </cell>
          <cell r="AG87">
            <v>12.8</v>
          </cell>
          <cell r="AH87">
            <v>1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2951.3</v>
          </cell>
          <cell r="D88">
            <v>7197</v>
          </cell>
          <cell r="E88">
            <v>6474</v>
          </cell>
          <cell r="F88">
            <v>3581.3</v>
          </cell>
          <cell r="G88">
            <v>0</v>
          </cell>
          <cell r="H88">
            <v>0.35</v>
          </cell>
          <cell r="I88">
            <v>0.35</v>
          </cell>
          <cell r="J88">
            <v>6501</v>
          </cell>
          <cell r="K88">
            <v>-27</v>
          </cell>
          <cell r="L88">
            <v>1000</v>
          </cell>
          <cell r="M88">
            <v>500</v>
          </cell>
          <cell r="N88">
            <v>200</v>
          </cell>
          <cell r="O88">
            <v>1000</v>
          </cell>
          <cell r="V88">
            <v>1100</v>
          </cell>
          <cell r="W88">
            <v>856.8</v>
          </cell>
          <cell r="X88">
            <v>900</v>
          </cell>
          <cell r="Y88">
            <v>9.6653828197945835</v>
          </cell>
          <cell r="Z88">
            <v>4.1798552754435114</v>
          </cell>
          <cell r="AD88">
            <v>2190</v>
          </cell>
          <cell r="AE88">
            <v>989.4</v>
          </cell>
          <cell r="AF88">
            <v>991.14</v>
          </cell>
          <cell r="AG88">
            <v>977.6</v>
          </cell>
          <cell r="AH88">
            <v>729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>
            <v>0</v>
          </cell>
          <cell r="J89">
            <v>4.8</v>
          </cell>
          <cell r="K89">
            <v>-4.8</v>
          </cell>
          <cell r="L89">
            <v>0</v>
          </cell>
          <cell r="M89">
            <v>0</v>
          </cell>
          <cell r="N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3980</v>
          </cell>
          <cell r="D90">
            <v>24282</v>
          </cell>
          <cell r="E90">
            <v>7021</v>
          </cell>
          <cell r="F90">
            <v>5611</v>
          </cell>
          <cell r="G90">
            <v>0</v>
          </cell>
          <cell r="H90">
            <v>0.35</v>
          </cell>
          <cell r="I90">
            <v>0.35</v>
          </cell>
          <cell r="J90">
            <v>7139</v>
          </cell>
          <cell r="K90">
            <v>-118</v>
          </cell>
          <cell r="L90">
            <v>1500</v>
          </cell>
          <cell r="M90">
            <v>500</v>
          </cell>
          <cell r="N90">
            <v>500</v>
          </cell>
          <cell r="O90">
            <v>1500</v>
          </cell>
          <cell r="V90">
            <v>1900</v>
          </cell>
          <cell r="W90">
            <v>1295</v>
          </cell>
          <cell r="X90">
            <v>1500</v>
          </cell>
          <cell r="Y90">
            <v>10.047104247104247</v>
          </cell>
          <cell r="Z90">
            <v>4.3328185328185329</v>
          </cell>
          <cell r="AD90">
            <v>546</v>
          </cell>
          <cell r="AE90">
            <v>1253.2</v>
          </cell>
          <cell r="AF90">
            <v>1252</v>
          </cell>
          <cell r="AG90">
            <v>1187.8</v>
          </cell>
          <cell r="AH90">
            <v>1290</v>
          </cell>
          <cell r="AI90" t="str">
            <v>ябокт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7</v>
          </cell>
          <cell r="D91">
            <v>82</v>
          </cell>
          <cell r="E91">
            <v>35</v>
          </cell>
          <cell r="F91">
            <v>46</v>
          </cell>
          <cell r="G91" t="str">
            <v>лидер</v>
          </cell>
          <cell r="H91">
            <v>0.11</v>
          </cell>
          <cell r="I91">
            <v>0.11</v>
          </cell>
          <cell r="J91">
            <v>61</v>
          </cell>
          <cell r="K91">
            <v>-26</v>
          </cell>
          <cell r="L91">
            <v>30</v>
          </cell>
          <cell r="M91">
            <v>0</v>
          </cell>
          <cell r="N91">
            <v>30</v>
          </cell>
          <cell r="V91">
            <v>30</v>
          </cell>
          <cell r="W91">
            <v>7</v>
          </cell>
          <cell r="X91">
            <v>30</v>
          </cell>
          <cell r="Y91">
            <v>23.714285714285715</v>
          </cell>
          <cell r="Z91">
            <v>6.5714285714285712</v>
          </cell>
          <cell r="AD91">
            <v>0</v>
          </cell>
          <cell r="AE91">
            <v>26</v>
          </cell>
          <cell r="AF91">
            <v>19.399999999999999</v>
          </cell>
          <cell r="AG91">
            <v>1.8</v>
          </cell>
          <cell r="AH91">
            <v>19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</v>
          </cell>
          <cell r="D92">
            <v>2</v>
          </cell>
          <cell r="E92">
            <v>2</v>
          </cell>
          <cell r="G92" t="str">
            <v>лидер</v>
          </cell>
          <cell r="H92">
            <v>0.06</v>
          </cell>
          <cell r="I92">
            <v>0.06</v>
          </cell>
          <cell r="J92">
            <v>26</v>
          </cell>
          <cell r="K92">
            <v>-24</v>
          </cell>
          <cell r="L92">
            <v>30</v>
          </cell>
          <cell r="M92">
            <v>0</v>
          </cell>
          <cell r="N92">
            <v>30</v>
          </cell>
          <cell r="V92">
            <v>30</v>
          </cell>
          <cell r="W92">
            <v>0.4</v>
          </cell>
          <cell r="X92">
            <v>30</v>
          </cell>
          <cell r="Y92">
            <v>300</v>
          </cell>
          <cell r="Z92">
            <v>0</v>
          </cell>
          <cell r="AD92">
            <v>0</v>
          </cell>
          <cell r="AE92">
            <v>1.2</v>
          </cell>
          <cell r="AF92">
            <v>0</v>
          </cell>
          <cell r="AG92">
            <v>0</v>
          </cell>
          <cell r="AH92">
            <v>1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3</v>
          </cell>
          <cell r="D93">
            <v>2</v>
          </cell>
          <cell r="E93">
            <v>2</v>
          </cell>
          <cell r="G93">
            <v>0</v>
          </cell>
          <cell r="H93">
            <v>0.06</v>
          </cell>
          <cell r="I93">
            <v>0.06</v>
          </cell>
          <cell r="J93">
            <v>32</v>
          </cell>
          <cell r="K93">
            <v>-30</v>
          </cell>
          <cell r="L93">
            <v>30</v>
          </cell>
          <cell r="M93">
            <v>0</v>
          </cell>
          <cell r="N93">
            <v>30</v>
          </cell>
          <cell r="V93">
            <v>30</v>
          </cell>
          <cell r="W93">
            <v>0.4</v>
          </cell>
          <cell r="X93">
            <v>30</v>
          </cell>
          <cell r="Y93">
            <v>300</v>
          </cell>
          <cell r="Z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2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D94">
            <v>1</v>
          </cell>
          <cell r="E94">
            <v>0</v>
          </cell>
          <cell r="F94">
            <v>103</v>
          </cell>
          <cell r="G94">
            <v>0</v>
          </cell>
          <cell r="H94">
            <v>0.15</v>
          </cell>
          <cell r="I94">
            <v>0.15</v>
          </cell>
          <cell r="J94">
            <v>218</v>
          </cell>
          <cell r="K94">
            <v>-218</v>
          </cell>
          <cell r="L94">
            <v>30</v>
          </cell>
          <cell r="M94">
            <v>0</v>
          </cell>
          <cell r="N94">
            <v>30</v>
          </cell>
          <cell r="V94">
            <v>30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0.2</v>
          </cell>
          <cell r="AF94">
            <v>2.8</v>
          </cell>
          <cell r="AG94">
            <v>0.2</v>
          </cell>
          <cell r="AH94">
            <v>-1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17</v>
          </cell>
          <cell r="F95">
            <v>12</v>
          </cell>
          <cell r="G95" t="str">
            <v>нов</v>
          </cell>
          <cell r="H95">
            <v>0.28000000000000003</v>
          </cell>
          <cell r="I95">
            <v>0.28000000000000003</v>
          </cell>
          <cell r="J95">
            <v>41</v>
          </cell>
          <cell r="K95">
            <v>-24</v>
          </cell>
          <cell r="L95">
            <v>0</v>
          </cell>
          <cell r="M95">
            <v>0</v>
          </cell>
          <cell r="N95">
            <v>0</v>
          </cell>
          <cell r="V95">
            <v>10</v>
          </cell>
          <cell r="W95">
            <v>3.4</v>
          </cell>
          <cell r="X95">
            <v>10</v>
          </cell>
          <cell r="Y95">
            <v>9.4117647058823533</v>
          </cell>
          <cell r="Z95">
            <v>3.5294117647058822</v>
          </cell>
          <cell r="AD95">
            <v>0</v>
          </cell>
          <cell r="AE95">
            <v>3.6</v>
          </cell>
          <cell r="AF95">
            <v>1.6</v>
          </cell>
          <cell r="AG95">
            <v>0</v>
          </cell>
          <cell r="AH95">
            <v>2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321.24900000000002</v>
          </cell>
          <cell r="D96">
            <v>4.0469999999999997</v>
          </cell>
          <cell r="E96">
            <v>114.818</v>
          </cell>
          <cell r="F96">
            <v>209.12899999999999</v>
          </cell>
          <cell r="G96" t="str">
            <v>н</v>
          </cell>
          <cell r="H96">
            <v>1</v>
          </cell>
          <cell r="I96">
            <v>1</v>
          </cell>
          <cell r="J96">
            <v>118.90300000000001</v>
          </cell>
          <cell r="K96">
            <v>-4.085000000000008</v>
          </cell>
          <cell r="L96">
            <v>0</v>
          </cell>
          <cell r="M96">
            <v>0</v>
          </cell>
          <cell r="N96">
            <v>0</v>
          </cell>
          <cell r="W96">
            <v>22.9636</v>
          </cell>
          <cell r="Y96">
            <v>9.1069779999651619</v>
          </cell>
          <cell r="Z96">
            <v>9.1069779999651619</v>
          </cell>
          <cell r="AD96">
            <v>0</v>
          </cell>
          <cell r="AE96">
            <v>67.677999999999997</v>
          </cell>
          <cell r="AF96">
            <v>34.361399999999996</v>
          </cell>
          <cell r="AG96">
            <v>30.064600000000002</v>
          </cell>
          <cell r="AH96">
            <v>24.125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61.887999999999998</v>
          </cell>
          <cell r="E97">
            <v>0</v>
          </cell>
          <cell r="F97">
            <v>60.536000000000001</v>
          </cell>
          <cell r="G97" t="str">
            <v>нов</v>
          </cell>
          <cell r="H97">
            <v>0</v>
          </cell>
          <cell r="I97">
            <v>0</v>
          </cell>
          <cell r="J97">
            <v>1.3</v>
          </cell>
          <cell r="K97">
            <v>-1.3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1.3519999999999999</v>
          </cell>
          <cell r="AF97">
            <v>1.0816000000000001</v>
          </cell>
          <cell r="AG97">
            <v>1.0816000000000001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784</v>
          </cell>
          <cell r="D98">
            <v>183</v>
          </cell>
          <cell r="E98">
            <v>582</v>
          </cell>
          <cell r="F98">
            <v>369</v>
          </cell>
          <cell r="G98">
            <v>0</v>
          </cell>
          <cell r="H98">
            <v>0.4</v>
          </cell>
          <cell r="I98">
            <v>0.4</v>
          </cell>
          <cell r="J98">
            <v>596</v>
          </cell>
          <cell r="K98">
            <v>-14</v>
          </cell>
          <cell r="L98">
            <v>50</v>
          </cell>
          <cell r="M98">
            <v>100</v>
          </cell>
          <cell r="N98">
            <v>150</v>
          </cell>
          <cell r="V98">
            <v>100</v>
          </cell>
          <cell r="W98">
            <v>116.4</v>
          </cell>
          <cell r="X98">
            <v>120</v>
          </cell>
          <cell r="Y98">
            <v>7.637457044673539</v>
          </cell>
          <cell r="Z98">
            <v>3.170103092783505</v>
          </cell>
          <cell r="AD98">
            <v>0</v>
          </cell>
          <cell r="AE98">
            <v>166.6</v>
          </cell>
          <cell r="AF98">
            <v>171.8</v>
          </cell>
          <cell r="AG98">
            <v>100.6</v>
          </cell>
          <cell r="AH98">
            <v>101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172.17099999999999</v>
          </cell>
          <cell r="D99">
            <v>167.37200000000001</v>
          </cell>
          <cell r="E99">
            <v>205.9</v>
          </cell>
          <cell r="F99">
            <v>126.393</v>
          </cell>
          <cell r="G99" t="str">
            <v>н</v>
          </cell>
          <cell r="H99">
            <v>1</v>
          </cell>
          <cell r="I99">
            <v>1</v>
          </cell>
          <cell r="J99">
            <v>204.81100000000001</v>
          </cell>
          <cell r="K99">
            <v>1.0889999999999986</v>
          </cell>
          <cell r="L99">
            <v>50</v>
          </cell>
          <cell r="M99">
            <v>60</v>
          </cell>
          <cell r="N99">
            <v>40</v>
          </cell>
          <cell r="V99">
            <v>20</v>
          </cell>
          <cell r="W99">
            <v>41.18</v>
          </cell>
          <cell r="X99">
            <v>40</v>
          </cell>
          <cell r="Y99">
            <v>8.1688440990772229</v>
          </cell>
          <cell r="Z99">
            <v>3.0692812044681883</v>
          </cell>
          <cell r="AD99">
            <v>0</v>
          </cell>
          <cell r="AE99">
            <v>47.233999999999995</v>
          </cell>
          <cell r="AF99">
            <v>37.393599999999999</v>
          </cell>
          <cell r="AG99">
            <v>36.233999999999995</v>
          </cell>
          <cell r="AH99">
            <v>29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324</v>
          </cell>
          <cell r="D100">
            <v>173</v>
          </cell>
          <cell r="E100">
            <v>305</v>
          </cell>
          <cell r="F100">
            <v>186</v>
          </cell>
          <cell r="G100">
            <v>0</v>
          </cell>
          <cell r="H100">
            <v>0.4</v>
          </cell>
          <cell r="I100">
            <v>0.4</v>
          </cell>
          <cell r="J100">
            <v>306</v>
          </cell>
          <cell r="K100">
            <v>-1</v>
          </cell>
          <cell r="L100">
            <v>70</v>
          </cell>
          <cell r="M100">
            <v>50</v>
          </cell>
          <cell r="N100">
            <v>60</v>
          </cell>
          <cell r="V100">
            <v>80</v>
          </cell>
          <cell r="W100">
            <v>61</v>
          </cell>
          <cell r="X100">
            <v>60</v>
          </cell>
          <cell r="Y100">
            <v>8.2950819672131146</v>
          </cell>
          <cell r="Z100">
            <v>3.0491803278688523</v>
          </cell>
          <cell r="AD100">
            <v>0</v>
          </cell>
          <cell r="AE100">
            <v>69.8</v>
          </cell>
          <cell r="AF100">
            <v>70</v>
          </cell>
          <cell r="AG100">
            <v>56.6</v>
          </cell>
          <cell r="AH100">
            <v>52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123.38</v>
          </cell>
          <cell r="D101">
            <v>144.95400000000001</v>
          </cell>
          <cell r="E101">
            <v>152.822</v>
          </cell>
          <cell r="F101">
            <v>111.16200000000001</v>
          </cell>
          <cell r="G101">
            <v>0</v>
          </cell>
          <cell r="H101">
            <v>1</v>
          </cell>
          <cell r="I101">
            <v>1</v>
          </cell>
          <cell r="J101">
            <v>150.304</v>
          </cell>
          <cell r="K101">
            <v>2.5180000000000007</v>
          </cell>
          <cell r="L101">
            <v>30</v>
          </cell>
          <cell r="M101">
            <v>0</v>
          </cell>
          <cell r="N101">
            <v>40</v>
          </cell>
          <cell r="V101">
            <v>40</v>
          </cell>
          <cell r="W101">
            <v>30.564399999999999</v>
          </cell>
          <cell r="X101">
            <v>40</v>
          </cell>
          <cell r="Y101">
            <v>8.5446467131695716</v>
          </cell>
          <cell r="Z101">
            <v>3.6369763515724181</v>
          </cell>
          <cell r="AD101">
            <v>0</v>
          </cell>
          <cell r="AE101">
            <v>34.125</v>
          </cell>
          <cell r="AF101">
            <v>29.871600000000001</v>
          </cell>
          <cell r="AG101">
            <v>27.72</v>
          </cell>
          <cell r="AH101">
            <v>28.114000000000001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177</v>
          </cell>
          <cell r="D102">
            <v>198</v>
          </cell>
          <cell r="E102">
            <v>114</v>
          </cell>
          <cell r="F102">
            <v>258</v>
          </cell>
          <cell r="G102" t="str">
            <v>н</v>
          </cell>
          <cell r="H102">
            <v>0.4</v>
          </cell>
          <cell r="I102">
            <v>0.4</v>
          </cell>
          <cell r="J102">
            <v>126</v>
          </cell>
          <cell r="K102">
            <v>-12</v>
          </cell>
          <cell r="L102">
            <v>60</v>
          </cell>
          <cell r="M102">
            <v>0</v>
          </cell>
          <cell r="N102">
            <v>0</v>
          </cell>
          <cell r="W102">
            <v>22.8</v>
          </cell>
          <cell r="Y102">
            <v>13.947368421052632</v>
          </cell>
          <cell r="Z102">
            <v>11.315789473684211</v>
          </cell>
          <cell r="AD102">
            <v>0</v>
          </cell>
          <cell r="AE102">
            <v>44.4</v>
          </cell>
          <cell r="AF102">
            <v>45</v>
          </cell>
          <cell r="AG102">
            <v>43.2</v>
          </cell>
          <cell r="AH102">
            <v>6</v>
          </cell>
          <cell r="AI102" t="str">
            <v>увел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128</v>
          </cell>
          <cell r="D103">
            <v>186</v>
          </cell>
          <cell r="E103">
            <v>149</v>
          </cell>
          <cell r="F103">
            <v>156</v>
          </cell>
          <cell r="G103">
            <v>0</v>
          </cell>
          <cell r="H103">
            <v>0.2</v>
          </cell>
          <cell r="I103">
            <v>0.2</v>
          </cell>
          <cell r="J103">
            <v>180</v>
          </cell>
          <cell r="K103">
            <v>-31</v>
          </cell>
          <cell r="L103">
            <v>40</v>
          </cell>
          <cell r="M103">
            <v>50</v>
          </cell>
          <cell r="N103">
            <v>0</v>
          </cell>
          <cell r="W103">
            <v>29.8</v>
          </cell>
          <cell r="Y103">
            <v>8.2550335570469802</v>
          </cell>
          <cell r="Z103">
            <v>5.2348993288590604</v>
          </cell>
          <cell r="AD103">
            <v>0</v>
          </cell>
          <cell r="AE103">
            <v>26.2</v>
          </cell>
          <cell r="AF103">
            <v>36.4</v>
          </cell>
          <cell r="AG103">
            <v>34.6</v>
          </cell>
          <cell r="AH103">
            <v>26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42</v>
          </cell>
          <cell r="D104">
            <v>187</v>
          </cell>
          <cell r="E104">
            <v>74</v>
          </cell>
          <cell r="F104">
            <v>149</v>
          </cell>
          <cell r="G104">
            <v>0</v>
          </cell>
          <cell r="H104">
            <v>0.2</v>
          </cell>
          <cell r="I104">
            <v>0.2</v>
          </cell>
          <cell r="J104">
            <v>166</v>
          </cell>
          <cell r="K104">
            <v>-92</v>
          </cell>
          <cell r="L104">
            <v>30</v>
          </cell>
          <cell r="M104">
            <v>0</v>
          </cell>
          <cell r="N104">
            <v>0</v>
          </cell>
          <cell r="W104">
            <v>14.8</v>
          </cell>
          <cell r="Y104">
            <v>12.094594594594595</v>
          </cell>
          <cell r="Z104">
            <v>10.067567567567567</v>
          </cell>
          <cell r="AD104">
            <v>0</v>
          </cell>
          <cell r="AE104">
            <v>18.600000000000001</v>
          </cell>
          <cell r="AF104">
            <v>19.600000000000001</v>
          </cell>
          <cell r="AG104">
            <v>25.6</v>
          </cell>
          <cell r="AH104">
            <v>42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202</v>
          </cell>
          <cell r="D105">
            <v>256</v>
          </cell>
          <cell r="E105">
            <v>233</v>
          </cell>
          <cell r="F105">
            <v>215</v>
          </cell>
          <cell r="G105">
            <v>0</v>
          </cell>
          <cell r="H105">
            <v>0.2</v>
          </cell>
          <cell r="I105">
            <v>0.2</v>
          </cell>
          <cell r="J105">
            <v>268</v>
          </cell>
          <cell r="K105">
            <v>-35</v>
          </cell>
          <cell r="L105">
            <v>70</v>
          </cell>
          <cell r="M105">
            <v>0</v>
          </cell>
          <cell r="N105">
            <v>30</v>
          </cell>
          <cell r="V105">
            <v>30</v>
          </cell>
          <cell r="W105">
            <v>46.6</v>
          </cell>
          <cell r="X105">
            <v>50</v>
          </cell>
          <cell r="Y105">
            <v>8.4763948497854074</v>
          </cell>
          <cell r="Z105">
            <v>4.6137339055793989</v>
          </cell>
          <cell r="AD105">
            <v>0</v>
          </cell>
          <cell r="AE105">
            <v>58</v>
          </cell>
          <cell r="AF105">
            <v>60.6</v>
          </cell>
          <cell r="AG105">
            <v>53.2</v>
          </cell>
          <cell r="AH105">
            <v>45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236</v>
          </cell>
          <cell r="D106">
            <v>230</v>
          </cell>
          <cell r="E106">
            <v>241</v>
          </cell>
          <cell r="F106">
            <v>221</v>
          </cell>
          <cell r="G106">
            <v>0</v>
          </cell>
          <cell r="H106">
            <v>0.3</v>
          </cell>
          <cell r="I106">
            <v>0.3</v>
          </cell>
          <cell r="J106">
            <v>270</v>
          </cell>
          <cell r="K106">
            <v>-29</v>
          </cell>
          <cell r="L106">
            <v>70</v>
          </cell>
          <cell r="M106">
            <v>30</v>
          </cell>
          <cell r="N106">
            <v>0</v>
          </cell>
          <cell r="V106">
            <v>40</v>
          </cell>
          <cell r="W106">
            <v>48.2</v>
          </cell>
          <cell r="X106">
            <v>50</v>
          </cell>
          <cell r="Y106">
            <v>8.5269709543568464</v>
          </cell>
          <cell r="Z106">
            <v>4.5850622406639001</v>
          </cell>
          <cell r="AD106">
            <v>0</v>
          </cell>
          <cell r="AE106">
            <v>53.8</v>
          </cell>
          <cell r="AF106">
            <v>62.2</v>
          </cell>
          <cell r="AG106">
            <v>52.6</v>
          </cell>
          <cell r="AH106">
            <v>67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279.35399999999998</v>
          </cell>
          <cell r="D107">
            <v>368.81900000000002</v>
          </cell>
          <cell r="E107">
            <v>360.38099999999997</v>
          </cell>
          <cell r="F107">
            <v>274.22399999999999</v>
          </cell>
          <cell r="G107" t="str">
            <v>рот</v>
          </cell>
          <cell r="H107">
            <v>1</v>
          </cell>
          <cell r="I107">
            <v>1</v>
          </cell>
          <cell r="J107">
            <v>362.62799999999999</v>
          </cell>
          <cell r="K107">
            <v>-2.2470000000000141</v>
          </cell>
          <cell r="L107">
            <v>100</v>
          </cell>
          <cell r="M107">
            <v>30</v>
          </cell>
          <cell r="N107">
            <v>0</v>
          </cell>
          <cell r="V107">
            <v>130</v>
          </cell>
          <cell r="W107">
            <v>72.0762</v>
          </cell>
          <cell r="X107">
            <v>80</v>
          </cell>
          <cell r="Y107">
            <v>8.521869909900909</v>
          </cell>
          <cell r="Z107">
            <v>3.8046400892388887</v>
          </cell>
          <cell r="AD107">
            <v>0</v>
          </cell>
          <cell r="AE107">
            <v>81.833200000000005</v>
          </cell>
          <cell r="AF107">
            <v>79.782000000000011</v>
          </cell>
          <cell r="AG107">
            <v>73.088999999999999</v>
          </cell>
          <cell r="AH107">
            <v>70.605000000000004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3267.61</v>
          </cell>
          <cell r="D108">
            <v>4774.442</v>
          </cell>
          <cell r="E108">
            <v>3929.2109999999998</v>
          </cell>
          <cell r="F108">
            <v>3980.027</v>
          </cell>
          <cell r="G108">
            <v>0</v>
          </cell>
          <cell r="H108">
            <v>1</v>
          </cell>
          <cell r="I108">
            <v>1</v>
          </cell>
          <cell r="J108">
            <v>3836.7420000000002</v>
          </cell>
          <cell r="K108">
            <v>92.468999999999596</v>
          </cell>
          <cell r="L108">
            <v>700</v>
          </cell>
          <cell r="M108">
            <v>0</v>
          </cell>
          <cell r="N108">
            <v>0</v>
          </cell>
          <cell r="O108">
            <v>1000</v>
          </cell>
          <cell r="V108">
            <v>1200</v>
          </cell>
          <cell r="W108">
            <v>785.84219999999993</v>
          </cell>
          <cell r="X108">
            <v>1000</v>
          </cell>
          <cell r="Y108">
            <v>10.027492796899939</v>
          </cell>
          <cell r="Z108">
            <v>5.064664381729564</v>
          </cell>
          <cell r="AD108">
            <v>0</v>
          </cell>
          <cell r="AE108">
            <v>797.45280000000002</v>
          </cell>
          <cell r="AF108">
            <v>819.40560000000005</v>
          </cell>
          <cell r="AG108">
            <v>766.27099999999996</v>
          </cell>
          <cell r="AH108">
            <v>887.46900000000005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5440.8869999999997</v>
          </cell>
          <cell r="D109">
            <v>6790.9290000000001</v>
          </cell>
          <cell r="E109">
            <v>6503.2539999999999</v>
          </cell>
          <cell r="F109">
            <v>5526.098</v>
          </cell>
          <cell r="G109">
            <v>0</v>
          </cell>
          <cell r="H109">
            <v>1</v>
          </cell>
          <cell r="I109">
            <v>1</v>
          </cell>
          <cell r="J109">
            <v>6403.6509999999998</v>
          </cell>
          <cell r="K109">
            <v>99.603000000000065</v>
          </cell>
          <cell r="L109">
            <v>2900</v>
          </cell>
          <cell r="M109">
            <v>0</v>
          </cell>
          <cell r="N109">
            <v>0</v>
          </cell>
          <cell r="O109">
            <v>2000</v>
          </cell>
          <cell r="V109">
            <v>1300</v>
          </cell>
          <cell r="W109">
            <v>1300.6507999999999</v>
          </cell>
          <cell r="X109">
            <v>1400</v>
          </cell>
          <cell r="Y109">
            <v>10.091946277970997</v>
          </cell>
          <cell r="Z109">
            <v>4.2487176419681596</v>
          </cell>
          <cell r="AD109">
            <v>0</v>
          </cell>
          <cell r="AE109">
            <v>1672.0409999999999</v>
          </cell>
          <cell r="AF109">
            <v>1606.4325999999999</v>
          </cell>
          <cell r="AG109">
            <v>1566.8074000000001</v>
          </cell>
          <cell r="AH109">
            <v>1340.2629999999999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2925.279</v>
          </cell>
          <cell r="D110">
            <v>9055.1280000000006</v>
          </cell>
          <cell r="E110">
            <v>4191</v>
          </cell>
          <cell r="F110">
            <v>2908</v>
          </cell>
          <cell r="G110">
            <v>0</v>
          </cell>
          <cell r="H110">
            <v>1</v>
          </cell>
          <cell r="I110">
            <v>1</v>
          </cell>
          <cell r="J110">
            <v>3285.6010000000001</v>
          </cell>
          <cell r="K110">
            <v>905.39899999999989</v>
          </cell>
          <cell r="L110">
            <v>1000</v>
          </cell>
          <cell r="M110">
            <v>800</v>
          </cell>
          <cell r="N110">
            <v>300</v>
          </cell>
          <cell r="O110">
            <v>1000</v>
          </cell>
          <cell r="V110">
            <v>1300</v>
          </cell>
          <cell r="W110">
            <v>838.2</v>
          </cell>
          <cell r="X110">
            <v>1000</v>
          </cell>
          <cell r="Y110">
            <v>9.9117155810069182</v>
          </cell>
          <cell r="Z110">
            <v>3.4693390598902409</v>
          </cell>
          <cell r="AD110">
            <v>0</v>
          </cell>
          <cell r="AE110">
            <v>907.4</v>
          </cell>
          <cell r="AF110">
            <v>839</v>
          </cell>
          <cell r="AG110">
            <v>755.2</v>
          </cell>
          <cell r="AH110">
            <v>684.89099999999996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246.57900000000001</v>
          </cell>
          <cell r="E111">
            <v>64.415999999999997</v>
          </cell>
          <cell r="F111">
            <v>182.16300000000001</v>
          </cell>
          <cell r="G111">
            <v>0</v>
          </cell>
          <cell r="H111">
            <v>1</v>
          </cell>
          <cell r="I111">
            <v>1</v>
          </cell>
          <cell r="J111">
            <v>66.037999999999997</v>
          </cell>
          <cell r="K111">
            <v>-1.6219999999999999</v>
          </cell>
          <cell r="L111">
            <v>0</v>
          </cell>
          <cell r="M111">
            <v>0</v>
          </cell>
          <cell r="N111">
            <v>0</v>
          </cell>
          <cell r="W111">
            <v>12.883199999999999</v>
          </cell>
          <cell r="Y111">
            <v>14.139577123695979</v>
          </cell>
          <cell r="Z111">
            <v>14.139577123695979</v>
          </cell>
          <cell r="AD111">
            <v>0</v>
          </cell>
          <cell r="AE111">
            <v>22.309800000000003</v>
          </cell>
          <cell r="AF111">
            <v>10.1374</v>
          </cell>
          <cell r="AG111">
            <v>14.493600000000001</v>
          </cell>
          <cell r="AH111">
            <v>5.3680000000000003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260.66300000000001</v>
          </cell>
          <cell r="D112">
            <v>1.3420000000000001</v>
          </cell>
          <cell r="E112">
            <v>40.26</v>
          </cell>
          <cell r="F112">
            <v>220.40299999999999</v>
          </cell>
          <cell r="G112">
            <v>0</v>
          </cell>
          <cell r="H112">
            <v>1</v>
          </cell>
          <cell r="I112">
            <v>1</v>
          </cell>
          <cell r="J112">
            <v>41.005000000000003</v>
          </cell>
          <cell r="K112">
            <v>-0.74500000000000455</v>
          </cell>
          <cell r="L112">
            <v>0</v>
          </cell>
          <cell r="M112">
            <v>0</v>
          </cell>
          <cell r="N112">
            <v>0</v>
          </cell>
          <cell r="W112">
            <v>8.0519999999999996</v>
          </cell>
          <cell r="Y112">
            <v>27.372454048683558</v>
          </cell>
          <cell r="Z112">
            <v>27.372454048683558</v>
          </cell>
          <cell r="AD112">
            <v>0</v>
          </cell>
          <cell r="AE112">
            <v>20.180799999999998</v>
          </cell>
          <cell r="AF112">
            <v>7.7543999999999995</v>
          </cell>
          <cell r="AG112">
            <v>8.5888000000000009</v>
          </cell>
          <cell r="AH112">
            <v>8.0519999999999996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136.73599999999999</v>
          </cell>
          <cell r="D113">
            <v>274.45600000000002</v>
          </cell>
          <cell r="E113">
            <v>206.70400000000001</v>
          </cell>
          <cell r="F113">
            <v>202.02</v>
          </cell>
          <cell r="G113" t="str">
            <v>г</v>
          </cell>
          <cell r="H113">
            <v>1</v>
          </cell>
          <cell r="I113">
            <v>1</v>
          </cell>
          <cell r="J113">
            <v>205.03</v>
          </cell>
          <cell r="K113">
            <v>1.6740000000000066</v>
          </cell>
          <cell r="L113">
            <v>60</v>
          </cell>
          <cell r="M113">
            <v>0</v>
          </cell>
          <cell r="N113">
            <v>0</v>
          </cell>
          <cell r="V113">
            <v>50</v>
          </cell>
          <cell r="W113">
            <v>41.340800000000002</v>
          </cell>
          <cell r="X113">
            <v>40</v>
          </cell>
          <cell r="Y113">
            <v>8.5150746961839143</v>
          </cell>
          <cell r="Z113">
            <v>4.8866978868333462</v>
          </cell>
          <cell r="AD113">
            <v>0</v>
          </cell>
          <cell r="AE113">
            <v>46.113399999999999</v>
          </cell>
          <cell r="AF113">
            <v>44.111399999999996</v>
          </cell>
          <cell r="AG113">
            <v>40.851600000000005</v>
          </cell>
          <cell r="AH113">
            <v>36.408999999999999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182</v>
          </cell>
          <cell r="D114">
            <v>799</v>
          </cell>
          <cell r="E114">
            <v>252</v>
          </cell>
          <cell r="F114">
            <v>217</v>
          </cell>
          <cell r="G114">
            <v>0</v>
          </cell>
          <cell r="H114">
            <v>0.5</v>
          </cell>
          <cell r="I114">
            <v>0.5</v>
          </cell>
          <cell r="J114">
            <v>266</v>
          </cell>
          <cell r="K114">
            <v>-14</v>
          </cell>
          <cell r="L114">
            <v>70</v>
          </cell>
          <cell r="M114">
            <v>0</v>
          </cell>
          <cell r="N114">
            <v>40</v>
          </cell>
          <cell r="V114">
            <v>50</v>
          </cell>
          <cell r="W114">
            <v>50.4</v>
          </cell>
          <cell r="X114">
            <v>50</v>
          </cell>
          <cell r="Y114">
            <v>8.4722222222222232</v>
          </cell>
          <cell r="Z114">
            <v>4.3055555555555554</v>
          </cell>
          <cell r="AD114">
            <v>0</v>
          </cell>
          <cell r="AE114">
            <v>58.8</v>
          </cell>
          <cell r="AF114">
            <v>58.6</v>
          </cell>
          <cell r="AG114">
            <v>55.2</v>
          </cell>
          <cell r="AH114">
            <v>37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907</v>
          </cell>
          <cell r="D115">
            <v>104</v>
          </cell>
          <cell r="E115">
            <v>320</v>
          </cell>
          <cell r="F115">
            <v>686</v>
          </cell>
          <cell r="G115">
            <v>0</v>
          </cell>
          <cell r="H115">
            <v>0.4</v>
          </cell>
          <cell r="I115">
            <v>0.4</v>
          </cell>
          <cell r="J115">
            <v>325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W115">
            <v>64</v>
          </cell>
          <cell r="Y115">
            <v>10.71875</v>
          </cell>
          <cell r="Z115">
            <v>10.71875</v>
          </cell>
          <cell r="AD115">
            <v>0</v>
          </cell>
          <cell r="AE115">
            <v>48.4</v>
          </cell>
          <cell r="AF115">
            <v>118.2</v>
          </cell>
          <cell r="AG115">
            <v>92.4</v>
          </cell>
          <cell r="AH115">
            <v>59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26.736999999999998</v>
          </cell>
          <cell r="E116">
            <v>11.023999999999999</v>
          </cell>
          <cell r="F116">
            <v>14.335000000000001</v>
          </cell>
          <cell r="G116" t="str">
            <v>нов</v>
          </cell>
          <cell r="H116">
            <v>0</v>
          </cell>
          <cell r="I116">
            <v>0</v>
          </cell>
          <cell r="J116">
            <v>13.3</v>
          </cell>
          <cell r="K116">
            <v>-2.2760000000000016</v>
          </cell>
          <cell r="L116">
            <v>0</v>
          </cell>
          <cell r="M116">
            <v>0</v>
          </cell>
          <cell r="N116">
            <v>0</v>
          </cell>
          <cell r="W116">
            <v>2.2047999999999996</v>
          </cell>
          <cell r="Y116">
            <v>6.5017235123367216</v>
          </cell>
          <cell r="Z116">
            <v>6.5017235123367216</v>
          </cell>
          <cell r="AD116">
            <v>0</v>
          </cell>
          <cell r="AE116">
            <v>0.8286</v>
          </cell>
          <cell r="AF116">
            <v>0.55119999999999991</v>
          </cell>
          <cell r="AG116">
            <v>0.82680000000000009</v>
          </cell>
          <cell r="AH116">
            <v>-2.536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8.8360000000000003</v>
          </cell>
          <cell r="E117">
            <v>0</v>
          </cell>
          <cell r="F117">
            <v>8.8360000000000003</v>
          </cell>
          <cell r="G117" t="str">
            <v>нов</v>
          </cell>
          <cell r="H117">
            <v>0</v>
          </cell>
          <cell r="I117">
            <v>0</v>
          </cell>
          <cell r="J117">
            <v>16.399999999999999</v>
          </cell>
          <cell r="K117">
            <v>-16.399999999999999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0.80879999999999996</v>
          </cell>
          <cell r="AF117">
            <v>1.3480000000000001</v>
          </cell>
          <cell r="AG117">
            <v>1.0784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13</v>
          </cell>
          <cell r="E118">
            <v>1</v>
          </cell>
          <cell r="F118">
            <v>8</v>
          </cell>
          <cell r="G118" t="str">
            <v>выв</v>
          </cell>
          <cell r="H118">
            <v>0</v>
          </cell>
          <cell r="I118">
            <v>0</v>
          </cell>
          <cell r="J118">
            <v>13</v>
          </cell>
          <cell r="K118">
            <v>-12</v>
          </cell>
          <cell r="L118">
            <v>0</v>
          </cell>
          <cell r="M118">
            <v>0</v>
          </cell>
          <cell r="N118">
            <v>0</v>
          </cell>
          <cell r="W118">
            <v>0.2</v>
          </cell>
          <cell r="Y118">
            <v>40</v>
          </cell>
          <cell r="Z118">
            <v>40</v>
          </cell>
          <cell r="AD118">
            <v>0</v>
          </cell>
          <cell r="AE118">
            <v>1.8</v>
          </cell>
          <cell r="AF118">
            <v>1</v>
          </cell>
          <cell r="AG118">
            <v>0.4</v>
          </cell>
          <cell r="AH118">
            <v>0</v>
          </cell>
          <cell r="AI118" t="str">
            <v>выв2709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10</v>
          </cell>
          <cell r="E119">
            <v>5</v>
          </cell>
          <cell r="F119">
            <v>4</v>
          </cell>
          <cell r="G119" t="str">
            <v>выв</v>
          </cell>
          <cell r="H119">
            <v>0</v>
          </cell>
          <cell r="I119">
            <v>0</v>
          </cell>
          <cell r="J119">
            <v>15</v>
          </cell>
          <cell r="K119">
            <v>-10</v>
          </cell>
          <cell r="L119">
            <v>0</v>
          </cell>
          <cell r="M119">
            <v>0</v>
          </cell>
          <cell r="N119">
            <v>0</v>
          </cell>
          <cell r="W119">
            <v>1</v>
          </cell>
          <cell r="Y119">
            <v>4</v>
          </cell>
          <cell r="Z119">
            <v>4</v>
          </cell>
          <cell r="AD119">
            <v>0</v>
          </cell>
          <cell r="AE119">
            <v>1.6</v>
          </cell>
          <cell r="AF119">
            <v>0.8</v>
          </cell>
          <cell r="AG119">
            <v>0.6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21</v>
          </cell>
          <cell r="E120">
            <v>9</v>
          </cell>
          <cell r="F120">
            <v>11</v>
          </cell>
          <cell r="G120" t="str">
            <v>нов</v>
          </cell>
          <cell r="H120">
            <v>0</v>
          </cell>
          <cell r="I120">
            <v>0</v>
          </cell>
          <cell r="J120">
            <v>21</v>
          </cell>
          <cell r="K120">
            <v>-12</v>
          </cell>
          <cell r="L120">
            <v>0</v>
          </cell>
          <cell r="M120">
            <v>0</v>
          </cell>
          <cell r="N120">
            <v>0</v>
          </cell>
          <cell r="W120">
            <v>1.8</v>
          </cell>
          <cell r="Y120">
            <v>6.1111111111111107</v>
          </cell>
          <cell r="Z120">
            <v>6.1111111111111107</v>
          </cell>
          <cell r="AD120">
            <v>0</v>
          </cell>
          <cell r="AE120">
            <v>0.2</v>
          </cell>
          <cell r="AF120">
            <v>0</v>
          </cell>
          <cell r="AG120">
            <v>0.8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16</v>
          </cell>
          <cell r="E121">
            <v>7</v>
          </cell>
          <cell r="F121">
            <v>7</v>
          </cell>
          <cell r="G121" t="str">
            <v>нов</v>
          </cell>
          <cell r="H121">
            <v>0</v>
          </cell>
          <cell r="I121">
            <v>0</v>
          </cell>
          <cell r="J121">
            <v>16</v>
          </cell>
          <cell r="K121">
            <v>-9</v>
          </cell>
          <cell r="L121">
            <v>0</v>
          </cell>
          <cell r="M121">
            <v>0</v>
          </cell>
          <cell r="N121">
            <v>0</v>
          </cell>
          <cell r="W121">
            <v>1.4</v>
          </cell>
          <cell r="Y121">
            <v>5</v>
          </cell>
          <cell r="Z121">
            <v>5</v>
          </cell>
          <cell r="AD121">
            <v>0</v>
          </cell>
          <cell r="AE121">
            <v>0.4</v>
          </cell>
          <cell r="AF121">
            <v>0.8</v>
          </cell>
          <cell r="AG121">
            <v>0.8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34.401000000000003</v>
          </cell>
          <cell r="D122">
            <v>27.012</v>
          </cell>
          <cell r="E122">
            <v>39.99</v>
          </cell>
          <cell r="F122">
            <v>17.423999999999999</v>
          </cell>
          <cell r="G122" t="str">
            <v>выв</v>
          </cell>
          <cell r="H122">
            <v>0</v>
          </cell>
          <cell r="I122">
            <v>0</v>
          </cell>
          <cell r="J122">
            <v>82.706000000000003</v>
          </cell>
          <cell r="K122">
            <v>-42.716000000000001</v>
          </cell>
          <cell r="L122">
            <v>0</v>
          </cell>
          <cell r="M122">
            <v>0</v>
          </cell>
          <cell r="N122">
            <v>0</v>
          </cell>
          <cell r="W122">
            <v>7.9980000000000002</v>
          </cell>
          <cell r="Y122">
            <v>2.1785446361590397</v>
          </cell>
          <cell r="Z122">
            <v>2.1785446361590397</v>
          </cell>
          <cell r="AD122">
            <v>0</v>
          </cell>
          <cell r="AE122">
            <v>5.3582000000000001</v>
          </cell>
          <cell r="AF122">
            <v>13.329400000000001</v>
          </cell>
          <cell r="AG122">
            <v>14.392199999999999</v>
          </cell>
          <cell r="AH122">
            <v>5.3319999999999999</v>
          </cell>
          <cell r="AI122" t="str">
            <v>выв2709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45.301000000000002</v>
          </cell>
          <cell r="D123">
            <v>17.079000000000001</v>
          </cell>
          <cell r="E123">
            <v>62.698</v>
          </cell>
          <cell r="F123">
            <v>-0.318</v>
          </cell>
          <cell r="G123" t="str">
            <v>выв</v>
          </cell>
          <cell r="H123">
            <v>0</v>
          </cell>
          <cell r="I123">
            <v>0</v>
          </cell>
          <cell r="J123">
            <v>65.411000000000001</v>
          </cell>
          <cell r="K123">
            <v>-2.713000000000001</v>
          </cell>
          <cell r="L123">
            <v>0</v>
          </cell>
          <cell r="M123">
            <v>0</v>
          </cell>
          <cell r="N123">
            <v>0</v>
          </cell>
          <cell r="W123">
            <v>12.5396</v>
          </cell>
          <cell r="Y123">
            <v>-2.5359660595234298E-2</v>
          </cell>
          <cell r="Z123">
            <v>-2.5359660595234298E-2</v>
          </cell>
          <cell r="AD123">
            <v>0</v>
          </cell>
          <cell r="AE123">
            <v>7.9986000000000006</v>
          </cell>
          <cell r="AF123">
            <v>10.9762</v>
          </cell>
          <cell r="AG123">
            <v>6.9379999999999997</v>
          </cell>
          <cell r="AH123">
            <v>16.007999999999999</v>
          </cell>
          <cell r="AI123" t="str">
            <v>выв2709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923</v>
          </cell>
          <cell r="D124">
            <v>108</v>
          </cell>
          <cell r="E124">
            <v>290</v>
          </cell>
          <cell r="F124">
            <v>733</v>
          </cell>
          <cell r="G124">
            <v>0</v>
          </cell>
          <cell r="H124">
            <v>0.4</v>
          </cell>
          <cell r="I124">
            <v>0.4</v>
          </cell>
          <cell r="J124">
            <v>300</v>
          </cell>
          <cell r="K124">
            <v>-10</v>
          </cell>
          <cell r="L124">
            <v>0</v>
          </cell>
          <cell r="M124">
            <v>0</v>
          </cell>
          <cell r="N124">
            <v>0</v>
          </cell>
          <cell r="W124">
            <v>58</v>
          </cell>
          <cell r="Y124">
            <v>12.637931034482758</v>
          </cell>
          <cell r="Z124">
            <v>12.637931034482758</v>
          </cell>
          <cell r="AD124">
            <v>0</v>
          </cell>
          <cell r="AE124">
            <v>49.2</v>
          </cell>
          <cell r="AF124">
            <v>119.6</v>
          </cell>
          <cell r="AG124">
            <v>86.6</v>
          </cell>
          <cell r="AH124">
            <v>45</v>
          </cell>
          <cell r="AI124" t="str">
            <v>увел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25</v>
          </cell>
          <cell r="D125">
            <v>5</v>
          </cell>
          <cell r="E125">
            <v>6</v>
          </cell>
          <cell r="G125" t="str">
            <v>выв</v>
          </cell>
          <cell r="H125">
            <v>0</v>
          </cell>
          <cell r="I125">
            <v>0</v>
          </cell>
          <cell r="J125">
            <v>12</v>
          </cell>
          <cell r="K125">
            <v>-6</v>
          </cell>
          <cell r="L125">
            <v>0</v>
          </cell>
          <cell r="M125">
            <v>0</v>
          </cell>
          <cell r="N125">
            <v>0</v>
          </cell>
          <cell r="W125">
            <v>1.2</v>
          </cell>
          <cell r="Y125">
            <v>0</v>
          </cell>
          <cell r="Z125">
            <v>0</v>
          </cell>
          <cell r="AD125">
            <v>0</v>
          </cell>
          <cell r="AE125">
            <v>4</v>
          </cell>
          <cell r="AF125">
            <v>4.2</v>
          </cell>
          <cell r="AG125">
            <v>2.4</v>
          </cell>
          <cell r="AH125">
            <v>0</v>
          </cell>
          <cell r="AI125" t="str">
            <v>выв2709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213</v>
          </cell>
          <cell r="D126">
            <v>270</v>
          </cell>
          <cell r="E126">
            <v>296</v>
          </cell>
          <cell r="F126">
            <v>177</v>
          </cell>
          <cell r="G126" t="str">
            <v>н</v>
          </cell>
          <cell r="H126">
            <v>0.3</v>
          </cell>
          <cell r="I126">
            <v>0.3</v>
          </cell>
          <cell r="J126">
            <v>352</v>
          </cell>
          <cell r="K126">
            <v>-56</v>
          </cell>
          <cell r="L126">
            <v>30</v>
          </cell>
          <cell r="M126">
            <v>40</v>
          </cell>
          <cell r="N126">
            <v>80</v>
          </cell>
          <cell r="V126">
            <v>100</v>
          </cell>
          <cell r="W126">
            <v>59.2</v>
          </cell>
          <cell r="X126">
            <v>70</v>
          </cell>
          <cell r="Y126">
            <v>8.3952702702702702</v>
          </cell>
          <cell r="Z126">
            <v>2.9898648648648649</v>
          </cell>
          <cell r="AD126">
            <v>0</v>
          </cell>
          <cell r="AE126">
            <v>10</v>
          </cell>
          <cell r="AF126">
            <v>57.2</v>
          </cell>
          <cell r="AG126">
            <v>49.2</v>
          </cell>
          <cell r="AH126">
            <v>52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166</v>
          </cell>
          <cell r="D127">
            <v>392</v>
          </cell>
          <cell r="E127">
            <v>439</v>
          </cell>
          <cell r="F127">
            <v>104</v>
          </cell>
          <cell r="G127" t="str">
            <v>н</v>
          </cell>
          <cell r="H127">
            <v>0.3</v>
          </cell>
          <cell r="I127">
            <v>0.3</v>
          </cell>
          <cell r="J127">
            <v>615</v>
          </cell>
          <cell r="K127">
            <v>-176</v>
          </cell>
          <cell r="L127">
            <v>90</v>
          </cell>
          <cell r="M127">
            <v>100</v>
          </cell>
          <cell r="N127">
            <v>100</v>
          </cell>
          <cell r="V127">
            <v>150</v>
          </cell>
          <cell r="W127">
            <v>87.8</v>
          </cell>
          <cell r="X127">
            <v>120</v>
          </cell>
          <cell r="Y127">
            <v>7.5626423690205016</v>
          </cell>
          <cell r="Z127">
            <v>1.1845102505694762</v>
          </cell>
          <cell r="AD127">
            <v>0</v>
          </cell>
          <cell r="AE127">
            <v>9.1999999999999993</v>
          </cell>
          <cell r="AF127">
            <v>62</v>
          </cell>
          <cell r="AG127">
            <v>63.4</v>
          </cell>
          <cell r="AH127">
            <v>71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128</v>
          </cell>
          <cell r="D128">
            <v>498</v>
          </cell>
          <cell r="E128">
            <v>424</v>
          </cell>
          <cell r="F128">
            <v>192</v>
          </cell>
          <cell r="G128" t="str">
            <v>н</v>
          </cell>
          <cell r="H128">
            <v>0.3</v>
          </cell>
          <cell r="I128">
            <v>0.3</v>
          </cell>
          <cell r="J128">
            <v>585</v>
          </cell>
          <cell r="K128">
            <v>-161</v>
          </cell>
          <cell r="L128">
            <v>100</v>
          </cell>
          <cell r="M128">
            <v>0</v>
          </cell>
          <cell r="N128">
            <v>100</v>
          </cell>
          <cell r="V128">
            <v>150</v>
          </cell>
          <cell r="W128">
            <v>84.8</v>
          </cell>
          <cell r="X128">
            <v>150</v>
          </cell>
          <cell r="Y128">
            <v>8.1603773584905657</v>
          </cell>
          <cell r="Z128">
            <v>2.2641509433962264</v>
          </cell>
          <cell r="AD128">
            <v>0</v>
          </cell>
          <cell r="AE128">
            <v>0</v>
          </cell>
          <cell r="AF128">
            <v>48.4</v>
          </cell>
          <cell r="AG128">
            <v>72.2</v>
          </cell>
          <cell r="AH128">
            <v>98</v>
          </cell>
          <cell r="AI128" t="e">
            <v>#N/A</v>
          </cell>
        </row>
        <row r="129">
          <cell r="A129" t="str">
            <v xml:space="preserve"> 493  Колбаса Салями Филейская ТМ Вязанка ВЕС  ПОКОМ</v>
          </cell>
          <cell r="B129" t="str">
            <v>кг</v>
          </cell>
          <cell r="D129">
            <v>104.425</v>
          </cell>
          <cell r="E129">
            <v>2.1</v>
          </cell>
          <cell r="F129">
            <v>102.325</v>
          </cell>
          <cell r="G129" t="str">
            <v>нов041,</v>
          </cell>
          <cell r="H129">
            <v>1</v>
          </cell>
          <cell r="I129">
            <v>1</v>
          </cell>
          <cell r="J129">
            <v>2.8</v>
          </cell>
          <cell r="K129">
            <v>-0.69999999999999973</v>
          </cell>
          <cell r="L129">
            <v>0</v>
          </cell>
          <cell r="M129">
            <v>0</v>
          </cell>
          <cell r="N129">
            <v>0</v>
          </cell>
          <cell r="W129">
            <v>0.42000000000000004</v>
          </cell>
          <cell r="Y129">
            <v>243.63095238095235</v>
          </cell>
          <cell r="Z129">
            <v>243.63095238095235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2.1</v>
          </cell>
          <cell r="AI129" t="e">
            <v>#N/A</v>
          </cell>
        </row>
        <row r="130">
          <cell r="A130" t="str">
            <v xml:space="preserve"> 494  Колбаса Филейская Рубленая ТМ Вязанка ВЕС  ПОКОМ</v>
          </cell>
          <cell r="B130" t="str">
            <v>кг</v>
          </cell>
          <cell r="D130">
            <v>103.736</v>
          </cell>
          <cell r="E130">
            <v>1.4</v>
          </cell>
          <cell r="F130">
            <v>102.336</v>
          </cell>
          <cell r="G130" t="str">
            <v>нов041,</v>
          </cell>
          <cell r="H130">
            <v>1</v>
          </cell>
          <cell r="I130">
            <v>1</v>
          </cell>
          <cell r="J130">
            <v>2.1</v>
          </cell>
          <cell r="K130">
            <v>-0.70000000000000018</v>
          </cell>
          <cell r="L130">
            <v>0</v>
          </cell>
          <cell r="M130">
            <v>0</v>
          </cell>
          <cell r="N130">
            <v>0</v>
          </cell>
          <cell r="W130">
            <v>0.27999999999999997</v>
          </cell>
          <cell r="Y130">
            <v>365.48571428571432</v>
          </cell>
          <cell r="Z130">
            <v>365.48571428571432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1.4</v>
          </cell>
          <cell r="AI130" t="e">
            <v>#N/A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B131" t="str">
            <v>шт</v>
          </cell>
          <cell r="D131">
            <v>300</v>
          </cell>
          <cell r="E131">
            <v>40</v>
          </cell>
          <cell r="F131">
            <v>260</v>
          </cell>
          <cell r="G131" t="str">
            <v>нов041,</v>
          </cell>
          <cell r="H131">
            <v>0.3</v>
          </cell>
          <cell r="I131">
            <v>0.3</v>
          </cell>
          <cell r="J131">
            <v>40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W131">
            <v>8</v>
          </cell>
          <cell r="Y131">
            <v>32.5</v>
          </cell>
          <cell r="Z131">
            <v>32.5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40</v>
          </cell>
          <cell r="AI131" t="e">
            <v>#N/A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B132" t="str">
            <v>шт</v>
          </cell>
          <cell r="D132">
            <v>300</v>
          </cell>
          <cell r="E132">
            <v>37</v>
          </cell>
          <cell r="F132">
            <v>263</v>
          </cell>
          <cell r="G132" t="str">
            <v>нов041,</v>
          </cell>
          <cell r="H132">
            <v>0.3</v>
          </cell>
          <cell r="I132">
            <v>0.3</v>
          </cell>
          <cell r="J132">
            <v>37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W132">
            <v>7.4</v>
          </cell>
          <cell r="Y132">
            <v>35.54054054054054</v>
          </cell>
          <cell r="Z132">
            <v>35.54054054054054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37</v>
          </cell>
          <cell r="AI132" t="e">
            <v>#N/A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B133" t="str">
            <v>шт</v>
          </cell>
          <cell r="D133">
            <v>300</v>
          </cell>
          <cell r="E133">
            <v>47</v>
          </cell>
          <cell r="F133">
            <v>253</v>
          </cell>
          <cell r="G133" t="str">
            <v>нов041,</v>
          </cell>
          <cell r="H133">
            <v>0.3</v>
          </cell>
          <cell r="I133">
            <v>0.3</v>
          </cell>
          <cell r="J133">
            <v>47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W133">
            <v>9.4</v>
          </cell>
          <cell r="Y133">
            <v>26.914893617021274</v>
          </cell>
          <cell r="Z133">
            <v>26.914893617021274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47</v>
          </cell>
          <cell r="AI133" t="e">
            <v>#N/A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B134" t="str">
            <v>шт</v>
          </cell>
          <cell r="D134">
            <v>300</v>
          </cell>
          <cell r="E134">
            <v>36</v>
          </cell>
          <cell r="F134">
            <v>264</v>
          </cell>
          <cell r="G134" t="str">
            <v>нов041,</v>
          </cell>
          <cell r="H134">
            <v>0.3</v>
          </cell>
          <cell r="I134">
            <v>0.3</v>
          </cell>
          <cell r="J134">
            <v>36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W134">
            <v>7.2</v>
          </cell>
          <cell r="Y134">
            <v>36.666666666666664</v>
          </cell>
          <cell r="Z134">
            <v>36.666666666666664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36</v>
          </cell>
          <cell r="AI134" t="e">
            <v>#N/A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B135" t="str">
            <v>кг</v>
          </cell>
          <cell r="D135">
            <v>405.37200000000001</v>
          </cell>
          <cell r="E135">
            <v>0</v>
          </cell>
          <cell r="F135">
            <v>405.37200000000001</v>
          </cell>
          <cell r="G135" t="str">
            <v>нов041,</v>
          </cell>
          <cell r="H135">
            <v>1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W135">
            <v>0</v>
          </cell>
          <cell r="Y135" t="e">
            <v>#DIV/0!</v>
          </cell>
          <cell r="Z135" t="e">
            <v>#DIV/0!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e">
            <v>#N/A</v>
          </cell>
        </row>
        <row r="136">
          <cell r="A136" t="str">
            <v>БОНУС_ 457  Колбаса Молочная ТМ Особый рецепт ВЕС большой батон  ПОКОМ</v>
          </cell>
          <cell r="B136" t="str">
            <v>кг</v>
          </cell>
          <cell r="C136">
            <v>-257.44</v>
          </cell>
          <cell r="D136">
            <v>809.94</v>
          </cell>
          <cell r="E136">
            <v>857.60799999999995</v>
          </cell>
          <cell r="F136">
            <v>-317.608</v>
          </cell>
          <cell r="G136" t="str">
            <v>ак</v>
          </cell>
          <cell r="H136">
            <v>0</v>
          </cell>
          <cell r="I136">
            <v>0</v>
          </cell>
          <cell r="J136">
            <v>870.35</v>
          </cell>
          <cell r="K136">
            <v>-12.742000000000075</v>
          </cell>
          <cell r="L136">
            <v>0</v>
          </cell>
          <cell r="M136">
            <v>0</v>
          </cell>
          <cell r="N136">
            <v>0</v>
          </cell>
          <cell r="W136">
            <v>171.52159999999998</v>
          </cell>
          <cell r="Y136">
            <v>-1.8517084728687234</v>
          </cell>
          <cell r="Z136">
            <v>-1.8517084728687234</v>
          </cell>
          <cell r="AD136">
            <v>0</v>
          </cell>
          <cell r="AE136">
            <v>213.21779999999998</v>
          </cell>
          <cell r="AF136">
            <v>174.202</v>
          </cell>
          <cell r="AG136">
            <v>192.989</v>
          </cell>
          <cell r="AH136">
            <v>155.107</v>
          </cell>
          <cell r="AI136" t="e">
            <v>#N/A</v>
          </cell>
        </row>
        <row r="137">
          <cell r="A137" t="str">
            <v>БОНУС_273  Сосиски Сочинки с сочной грудинкой, МГС 0.4кг,   ПОКОМ</v>
          </cell>
          <cell r="B137" t="str">
            <v>шт</v>
          </cell>
          <cell r="C137">
            <v>-998</v>
          </cell>
          <cell r="D137">
            <v>1732</v>
          </cell>
          <cell r="E137">
            <v>1153</v>
          </cell>
          <cell r="F137">
            <v>-443</v>
          </cell>
          <cell r="G137" t="str">
            <v>ак</v>
          </cell>
          <cell r="H137">
            <v>0</v>
          </cell>
          <cell r="I137">
            <v>0</v>
          </cell>
          <cell r="J137">
            <v>1178</v>
          </cell>
          <cell r="K137">
            <v>-25</v>
          </cell>
          <cell r="L137">
            <v>0</v>
          </cell>
          <cell r="M137">
            <v>0</v>
          </cell>
          <cell r="N137">
            <v>0</v>
          </cell>
          <cell r="W137">
            <v>230.6</v>
          </cell>
          <cell r="Y137">
            <v>-1.9210754553339116</v>
          </cell>
          <cell r="Z137">
            <v>-1.9210754553339116</v>
          </cell>
          <cell r="AD137">
            <v>0</v>
          </cell>
          <cell r="AE137">
            <v>255.2</v>
          </cell>
          <cell r="AF137">
            <v>246.6</v>
          </cell>
          <cell r="AG137">
            <v>229.8</v>
          </cell>
          <cell r="AH137">
            <v>171</v>
          </cell>
          <cell r="AI137" t="e">
            <v>#N/A</v>
          </cell>
        </row>
        <row r="138">
          <cell r="A138" t="str">
            <v>БОНУС_Колбаса вареная Филейская ТМ Вязанка. ВЕС  ПОКОМ</v>
          </cell>
          <cell r="B138" t="str">
            <v>кг</v>
          </cell>
          <cell r="C138">
            <v>-304.82100000000003</v>
          </cell>
          <cell r="D138">
            <v>554.08699999999999</v>
          </cell>
          <cell r="E138">
            <v>384.79399999999998</v>
          </cell>
          <cell r="F138">
            <v>-145.048</v>
          </cell>
          <cell r="G138" t="str">
            <v>ак</v>
          </cell>
          <cell r="H138">
            <v>0</v>
          </cell>
          <cell r="I138">
            <v>0</v>
          </cell>
          <cell r="J138">
            <v>385.39400000000001</v>
          </cell>
          <cell r="K138">
            <v>-0.60000000000002274</v>
          </cell>
          <cell r="L138">
            <v>0</v>
          </cell>
          <cell r="M138">
            <v>0</v>
          </cell>
          <cell r="N138">
            <v>0</v>
          </cell>
          <cell r="W138">
            <v>76.958799999999997</v>
          </cell>
          <cell r="Y138">
            <v>-1.8847487226931814</v>
          </cell>
          <cell r="Z138">
            <v>-1.8847487226931814</v>
          </cell>
          <cell r="AD138">
            <v>0</v>
          </cell>
          <cell r="AE138">
            <v>80.491</v>
          </cell>
          <cell r="AF138">
            <v>77.48060000000001</v>
          </cell>
          <cell r="AG138">
            <v>70.991200000000006</v>
          </cell>
          <cell r="AH138">
            <v>94.968000000000004</v>
          </cell>
          <cell r="AI138" t="e">
            <v>#N/A</v>
          </cell>
        </row>
        <row r="139">
          <cell r="A139" t="str">
            <v>БОНУС_Колбаса Сервелат Филедворский, фиброуз, в/у 0,35 кг срез,  ПОКОМ</v>
          </cell>
          <cell r="B139" t="str">
            <v>шт</v>
          </cell>
          <cell r="C139">
            <v>-357</v>
          </cell>
          <cell r="D139">
            <v>656</v>
          </cell>
          <cell r="E139">
            <v>485</v>
          </cell>
          <cell r="F139">
            <v>-203</v>
          </cell>
          <cell r="G139" t="str">
            <v>ак</v>
          </cell>
          <cell r="H139">
            <v>0</v>
          </cell>
          <cell r="I139">
            <v>0</v>
          </cell>
          <cell r="J139">
            <v>502</v>
          </cell>
          <cell r="K139">
            <v>-17</v>
          </cell>
          <cell r="L139">
            <v>0</v>
          </cell>
          <cell r="M139">
            <v>0</v>
          </cell>
          <cell r="N139">
            <v>0</v>
          </cell>
          <cell r="W139">
            <v>97</v>
          </cell>
          <cell r="Y139">
            <v>-2.0927835051546393</v>
          </cell>
          <cell r="Z139">
            <v>-2.0927835051546393</v>
          </cell>
          <cell r="AD139">
            <v>0</v>
          </cell>
          <cell r="AE139">
            <v>108.2</v>
          </cell>
          <cell r="AF139">
            <v>92.4</v>
          </cell>
          <cell r="AG139">
            <v>84.6</v>
          </cell>
          <cell r="AH139">
            <v>79</v>
          </cell>
          <cell r="AI13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26.09.2024 - 03.10.2024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119133.87</v>
          </cell>
          <cell r="F6">
            <v>78177.157999999996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369.41899999999998</v>
          </cell>
          <cell r="D7">
            <v>674.94500000000005</v>
          </cell>
          <cell r="E7">
            <v>590.63</v>
          </cell>
          <cell r="F7">
            <v>406.93900000000002</v>
          </cell>
          <cell r="G7" t="str">
            <v>н</v>
          </cell>
          <cell r="H7">
            <v>1</v>
          </cell>
          <cell r="I7">
            <v>45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403.56400000000002</v>
          </cell>
          <cell r="D8">
            <v>784.31500000000005</v>
          </cell>
          <cell r="E8">
            <v>660.17200000000003</v>
          </cell>
          <cell r="F8">
            <v>480.06799999999998</v>
          </cell>
          <cell r="G8" t="str">
            <v>ябл</v>
          </cell>
          <cell r="H8">
            <v>1</v>
          </cell>
          <cell r="I8">
            <v>45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1076.81</v>
          </cell>
          <cell r="D9">
            <v>1688.2090000000001</v>
          </cell>
          <cell r="E9">
            <v>1701.058</v>
          </cell>
          <cell r="F9">
            <v>1007.508</v>
          </cell>
          <cell r="G9" t="str">
            <v>н</v>
          </cell>
          <cell r="H9">
            <v>1</v>
          </cell>
          <cell r="I9">
            <v>45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87.673000000000002</v>
          </cell>
          <cell r="D10">
            <v>178.328</v>
          </cell>
          <cell r="E10">
            <v>166.17</v>
          </cell>
          <cell r="F10">
            <v>84.221000000000004</v>
          </cell>
          <cell r="G10">
            <v>0</v>
          </cell>
          <cell r="H10">
            <v>1</v>
          </cell>
          <cell r="I10">
            <v>40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160</v>
          </cell>
          <cell r="D11">
            <v>296</v>
          </cell>
          <cell r="E11">
            <v>275</v>
          </cell>
          <cell r="F11">
            <v>174</v>
          </cell>
          <cell r="G11">
            <v>0</v>
          </cell>
          <cell r="H11">
            <v>0.5</v>
          </cell>
          <cell r="I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1041</v>
          </cell>
          <cell r="D12">
            <v>4043</v>
          </cell>
          <cell r="E12">
            <v>2455</v>
          </cell>
          <cell r="F12">
            <v>2593</v>
          </cell>
          <cell r="G12" t="str">
            <v>ябл</v>
          </cell>
          <cell r="H12">
            <v>0.4</v>
          </cell>
          <cell r="I12">
            <v>45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2201</v>
          </cell>
          <cell r="D13">
            <v>3703</v>
          </cell>
          <cell r="E13">
            <v>3918</v>
          </cell>
          <cell r="F13">
            <v>1862</v>
          </cell>
          <cell r="G13">
            <v>0</v>
          </cell>
          <cell r="H13">
            <v>0.45</v>
          </cell>
          <cell r="I13">
            <v>45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2502</v>
          </cell>
          <cell r="D14">
            <v>5547</v>
          </cell>
          <cell r="E14">
            <v>4598</v>
          </cell>
          <cell r="F14">
            <v>3358</v>
          </cell>
          <cell r="G14">
            <v>0</v>
          </cell>
          <cell r="H14">
            <v>0.45</v>
          </cell>
          <cell r="I14">
            <v>45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159</v>
          </cell>
          <cell r="D15">
            <v>366</v>
          </cell>
          <cell r="E15">
            <v>284</v>
          </cell>
          <cell r="F15">
            <v>221</v>
          </cell>
          <cell r="G15">
            <v>0</v>
          </cell>
          <cell r="H15">
            <v>0.5</v>
          </cell>
          <cell r="I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25</v>
          </cell>
          <cell r="D16">
            <v>104</v>
          </cell>
          <cell r="E16">
            <v>60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550</v>
          </cell>
          <cell r="D17">
            <v>307</v>
          </cell>
          <cell r="E17">
            <v>323</v>
          </cell>
          <cell r="F17">
            <v>532</v>
          </cell>
          <cell r="G17">
            <v>0</v>
          </cell>
          <cell r="H17">
            <v>0.17</v>
          </cell>
          <cell r="I17">
            <v>180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197</v>
          </cell>
          <cell r="D18">
            <v>311</v>
          </cell>
          <cell r="E18">
            <v>349</v>
          </cell>
          <cell r="F18">
            <v>147</v>
          </cell>
          <cell r="G18">
            <v>0</v>
          </cell>
          <cell r="H18">
            <v>0.3</v>
          </cell>
          <cell r="I18">
            <v>40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2036</v>
          </cell>
          <cell r="D19">
            <v>1634</v>
          </cell>
          <cell r="E19">
            <v>1452</v>
          </cell>
          <cell r="F19">
            <v>2203</v>
          </cell>
          <cell r="G19">
            <v>0</v>
          </cell>
          <cell r="H19">
            <v>0.17</v>
          </cell>
          <cell r="I19">
            <v>180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331</v>
          </cell>
          <cell r="D20">
            <v>992</v>
          </cell>
          <cell r="E20">
            <v>722</v>
          </cell>
          <cell r="F20">
            <v>568</v>
          </cell>
          <cell r="G20">
            <v>0</v>
          </cell>
          <cell r="H20">
            <v>0.35</v>
          </cell>
          <cell r="I20">
            <v>45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298</v>
          </cell>
          <cell r="D21">
            <v>386</v>
          </cell>
          <cell r="E21">
            <v>433</v>
          </cell>
          <cell r="F21">
            <v>245</v>
          </cell>
          <cell r="G21" t="str">
            <v>н</v>
          </cell>
          <cell r="H21">
            <v>0.35</v>
          </cell>
          <cell r="I21">
            <v>45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265</v>
          </cell>
          <cell r="D22">
            <v>285</v>
          </cell>
          <cell r="E22">
            <v>298</v>
          </cell>
          <cell r="F22">
            <v>235</v>
          </cell>
          <cell r="G22">
            <v>0</v>
          </cell>
          <cell r="H22">
            <v>0.35</v>
          </cell>
          <cell r="I22">
            <v>45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459</v>
          </cell>
          <cell r="D23">
            <v>1186</v>
          </cell>
          <cell r="E23">
            <v>987</v>
          </cell>
          <cell r="F23">
            <v>624</v>
          </cell>
          <cell r="G23">
            <v>0</v>
          </cell>
          <cell r="H23">
            <v>0.35</v>
          </cell>
          <cell r="I23">
            <v>45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252.965</v>
          </cell>
          <cell r="D24">
            <v>2580.509</v>
          </cell>
          <cell r="E24">
            <v>465.88600000000002</v>
          </cell>
          <cell r="F24">
            <v>322.37599999999998</v>
          </cell>
          <cell r="G24">
            <v>0</v>
          </cell>
          <cell r="H24">
            <v>1</v>
          </cell>
          <cell r="I24">
            <v>50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5037.2569999999996</v>
          </cell>
          <cell r="D25">
            <v>3521.6219999999998</v>
          </cell>
          <cell r="E25">
            <v>5196.6729999999998</v>
          </cell>
          <cell r="F25">
            <v>3267.9810000000002</v>
          </cell>
          <cell r="G25">
            <v>0</v>
          </cell>
          <cell r="H25">
            <v>1</v>
          </cell>
          <cell r="I25">
            <v>50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319.30700000000002</v>
          </cell>
          <cell r="D26">
            <v>2590.5010000000002</v>
          </cell>
          <cell r="E26">
            <v>345.75400000000002</v>
          </cell>
          <cell r="F26">
            <v>271.041</v>
          </cell>
          <cell r="G26">
            <v>0</v>
          </cell>
          <cell r="H26">
            <v>1</v>
          </cell>
          <cell r="I26">
            <v>50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254.577</v>
          </cell>
          <cell r="D27">
            <v>4138.9070000000002</v>
          </cell>
          <cell r="E27">
            <v>523.49099999999999</v>
          </cell>
          <cell r="F27">
            <v>369.05900000000003</v>
          </cell>
          <cell r="G27">
            <v>0</v>
          </cell>
          <cell r="H27">
            <v>1</v>
          </cell>
          <cell r="I27">
            <v>50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135.126</v>
          </cell>
          <cell r="D28">
            <v>2522.9169999999999</v>
          </cell>
          <cell r="E28">
            <v>260.41699999999997</v>
          </cell>
          <cell r="F28">
            <v>188.64</v>
          </cell>
          <cell r="G28">
            <v>0</v>
          </cell>
          <cell r="H28">
            <v>1</v>
          </cell>
          <cell r="I28">
            <v>60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165.88</v>
          </cell>
          <cell r="D29">
            <v>1932.7650000000001</v>
          </cell>
          <cell r="E29">
            <v>252.977</v>
          </cell>
          <cell r="F29">
            <v>125.76</v>
          </cell>
          <cell r="G29">
            <v>0</v>
          </cell>
          <cell r="H29">
            <v>1</v>
          </cell>
          <cell r="I29">
            <v>60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59.051000000000002</v>
          </cell>
          <cell r="D30">
            <v>25.067</v>
          </cell>
          <cell r="E30">
            <v>22.463999999999999</v>
          </cell>
          <cell r="F30">
            <v>61.302999999999997</v>
          </cell>
          <cell r="G30">
            <v>0</v>
          </cell>
          <cell r="H30">
            <v>1</v>
          </cell>
          <cell r="I30">
            <v>180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343.14100000000002</v>
          </cell>
          <cell r="D31">
            <v>4287.0959999999995</v>
          </cell>
          <cell r="E31">
            <v>516.77</v>
          </cell>
          <cell r="F31">
            <v>226.18</v>
          </cell>
          <cell r="G31">
            <v>0</v>
          </cell>
          <cell r="H31">
            <v>1</v>
          </cell>
          <cell r="I31">
            <v>60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104.551</v>
          </cell>
          <cell r="D32">
            <v>138.81800000000001</v>
          </cell>
          <cell r="E32">
            <v>163.239</v>
          </cell>
          <cell r="F32">
            <v>67.55</v>
          </cell>
          <cell r="G32">
            <v>0</v>
          </cell>
          <cell r="H32">
            <v>1</v>
          </cell>
          <cell r="I32">
            <v>30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74.105999999999995</v>
          </cell>
          <cell r="D33">
            <v>188.53100000000001</v>
          </cell>
          <cell r="E33">
            <v>196.83600000000001</v>
          </cell>
          <cell r="F33">
            <v>63.081000000000003</v>
          </cell>
          <cell r="G33" t="str">
            <v>н</v>
          </cell>
          <cell r="H33">
            <v>1</v>
          </cell>
          <cell r="I33">
            <v>30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494.66899999999998</v>
          </cell>
          <cell r="D34">
            <v>1620.3810000000001</v>
          </cell>
          <cell r="E34">
            <v>1427.43</v>
          </cell>
          <cell r="F34">
            <v>646.12800000000004</v>
          </cell>
          <cell r="G34">
            <v>0</v>
          </cell>
          <cell r="H34">
            <v>1</v>
          </cell>
          <cell r="I34">
            <v>30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23.09</v>
          </cell>
          <cell r="D35">
            <v>285.60300000000001</v>
          </cell>
          <cell r="E35">
            <v>109.88500000000001</v>
          </cell>
          <cell r="F35">
            <v>193.27600000000001</v>
          </cell>
          <cell r="G35">
            <v>0</v>
          </cell>
          <cell r="H35">
            <v>1</v>
          </cell>
          <cell r="I35">
            <v>40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211.203</v>
          </cell>
          <cell r="D36">
            <v>67.826999999999998</v>
          </cell>
          <cell r="E36">
            <v>275.90699999999998</v>
          </cell>
          <cell r="F36">
            <v>1.8240000000000001</v>
          </cell>
          <cell r="G36" t="str">
            <v>н</v>
          </cell>
          <cell r="H36">
            <v>1</v>
          </cell>
          <cell r="I36">
            <v>35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49.881</v>
          </cell>
          <cell r="D37">
            <v>147.369</v>
          </cell>
          <cell r="E37">
            <v>115.646</v>
          </cell>
          <cell r="F37">
            <v>80.194000000000003</v>
          </cell>
          <cell r="G37">
            <v>0</v>
          </cell>
          <cell r="H37">
            <v>1</v>
          </cell>
          <cell r="I37">
            <v>30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168.00299999999999</v>
          </cell>
          <cell r="D38">
            <v>187.54300000000001</v>
          </cell>
          <cell r="E38">
            <v>246.88800000000001</v>
          </cell>
          <cell r="F38">
            <v>95.754999999999995</v>
          </cell>
          <cell r="G38" t="str">
            <v>н</v>
          </cell>
          <cell r="H38">
            <v>1</v>
          </cell>
          <cell r="I38">
            <v>45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106.256</v>
          </cell>
          <cell r="D39">
            <v>184.61699999999999</v>
          </cell>
          <cell r="E39">
            <v>186.03700000000001</v>
          </cell>
          <cell r="F39">
            <v>99.11</v>
          </cell>
          <cell r="G39" t="str">
            <v>н</v>
          </cell>
          <cell r="H39">
            <v>1</v>
          </cell>
          <cell r="I39">
            <v>45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112.142</v>
          </cell>
          <cell r="D40">
            <v>168.21700000000001</v>
          </cell>
          <cell r="E40">
            <v>178.535</v>
          </cell>
          <cell r="F40">
            <v>93.998000000000005</v>
          </cell>
          <cell r="G40" t="str">
            <v>н</v>
          </cell>
          <cell r="H40">
            <v>1</v>
          </cell>
          <cell r="I40">
            <v>45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660</v>
          </cell>
          <cell r="D41">
            <v>5901</v>
          </cell>
          <cell r="E41">
            <v>2481</v>
          </cell>
          <cell r="F41">
            <v>1402</v>
          </cell>
          <cell r="G41" t="str">
            <v>акк</v>
          </cell>
          <cell r="H41">
            <v>0.35</v>
          </cell>
          <cell r="I41">
            <v>40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3418</v>
          </cell>
          <cell r="D42">
            <v>9185</v>
          </cell>
          <cell r="E42">
            <v>4447</v>
          </cell>
          <cell r="F42">
            <v>2558</v>
          </cell>
          <cell r="G42" t="str">
            <v>акк</v>
          </cell>
          <cell r="H42">
            <v>0.4</v>
          </cell>
          <cell r="I42">
            <v>40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1178</v>
          </cell>
          <cell r="D43">
            <v>5443</v>
          </cell>
          <cell r="E43">
            <v>4181</v>
          </cell>
          <cell r="F43">
            <v>2349</v>
          </cell>
          <cell r="G43">
            <v>0</v>
          </cell>
          <cell r="H43">
            <v>0.45</v>
          </cell>
          <cell r="I43">
            <v>45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408.875</v>
          </cell>
          <cell r="D44">
            <v>546.51099999999997</v>
          </cell>
          <cell r="E44">
            <v>620.53200000000004</v>
          </cell>
          <cell r="F44">
            <v>313.43099999999998</v>
          </cell>
          <cell r="G44" t="str">
            <v>оконч</v>
          </cell>
          <cell r="H44">
            <v>1</v>
          </cell>
          <cell r="I44">
            <v>40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1513</v>
          </cell>
          <cell r="D45">
            <v>1024</v>
          </cell>
          <cell r="E45">
            <v>853</v>
          </cell>
          <cell r="F45">
            <v>1664</v>
          </cell>
          <cell r="G45">
            <v>0</v>
          </cell>
          <cell r="H45">
            <v>0.1</v>
          </cell>
          <cell r="I45">
            <v>730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736</v>
          </cell>
          <cell r="D46">
            <v>1492</v>
          </cell>
          <cell r="E46">
            <v>1507</v>
          </cell>
          <cell r="F46">
            <v>681</v>
          </cell>
          <cell r="G46">
            <v>0</v>
          </cell>
          <cell r="H46">
            <v>0.35</v>
          </cell>
          <cell r="I46">
            <v>40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138.70400000000001</v>
          </cell>
          <cell r="D47">
            <v>228.67099999999999</v>
          </cell>
          <cell r="E47">
            <v>259.185</v>
          </cell>
          <cell r="F47">
            <v>105.274</v>
          </cell>
          <cell r="G47">
            <v>0</v>
          </cell>
          <cell r="H47">
            <v>1</v>
          </cell>
          <cell r="I47">
            <v>40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723</v>
          </cell>
          <cell r="D48">
            <v>2275</v>
          </cell>
          <cell r="E48">
            <v>1768</v>
          </cell>
          <cell r="F48">
            <v>1186</v>
          </cell>
          <cell r="G48">
            <v>0</v>
          </cell>
          <cell r="H48">
            <v>0.4</v>
          </cell>
          <cell r="I48">
            <v>35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2004</v>
          </cell>
          <cell r="D49">
            <v>2658</v>
          </cell>
          <cell r="E49">
            <v>2886</v>
          </cell>
          <cell r="F49">
            <v>1729</v>
          </cell>
          <cell r="G49">
            <v>0</v>
          </cell>
          <cell r="H49">
            <v>0.4</v>
          </cell>
          <cell r="I49">
            <v>40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79.781000000000006</v>
          </cell>
          <cell r="D50">
            <v>87.433999999999997</v>
          </cell>
          <cell r="E50">
            <v>97.751000000000005</v>
          </cell>
          <cell r="F50">
            <v>67.328999999999994</v>
          </cell>
          <cell r="G50" t="str">
            <v>лид, я</v>
          </cell>
          <cell r="H50">
            <v>1</v>
          </cell>
          <cell r="I50">
            <v>40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177.381</v>
          </cell>
          <cell r="D51">
            <v>249.69</v>
          </cell>
          <cell r="E51">
            <v>202.09800000000001</v>
          </cell>
          <cell r="F51">
            <v>134.506</v>
          </cell>
          <cell r="G51" t="str">
            <v>оконч</v>
          </cell>
          <cell r="H51">
            <v>1</v>
          </cell>
          <cell r="I51">
            <v>40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588</v>
          </cell>
          <cell r="D52">
            <v>1959</v>
          </cell>
          <cell r="E52">
            <v>1505</v>
          </cell>
          <cell r="F52">
            <v>989</v>
          </cell>
          <cell r="G52" t="str">
            <v>лид, я</v>
          </cell>
          <cell r="H52">
            <v>0.35</v>
          </cell>
          <cell r="I52">
            <v>40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1115</v>
          </cell>
          <cell r="D53">
            <v>2452</v>
          </cell>
          <cell r="E53">
            <v>2135</v>
          </cell>
          <cell r="F53">
            <v>1376</v>
          </cell>
          <cell r="G53" t="str">
            <v>неакк</v>
          </cell>
          <cell r="H53">
            <v>0.35</v>
          </cell>
          <cell r="I53">
            <v>40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490</v>
          </cell>
          <cell r="D54">
            <v>1526</v>
          </cell>
          <cell r="E54">
            <v>1279</v>
          </cell>
          <cell r="F54">
            <v>684</v>
          </cell>
          <cell r="G54">
            <v>0</v>
          </cell>
          <cell r="H54">
            <v>0.4</v>
          </cell>
          <cell r="I54">
            <v>35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300.63600000000002</v>
          </cell>
          <cell r="D55">
            <v>246.61699999999999</v>
          </cell>
          <cell r="E55">
            <v>347.6</v>
          </cell>
          <cell r="F55">
            <v>175.22399999999999</v>
          </cell>
          <cell r="G55">
            <v>0</v>
          </cell>
          <cell r="H55">
            <v>1</v>
          </cell>
          <cell r="I55">
            <v>50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536.73099999999999</v>
          </cell>
          <cell r="D56">
            <v>1022.56</v>
          </cell>
          <cell r="E56">
            <v>680.10599999999999</v>
          </cell>
          <cell r="F56">
            <v>842.98900000000003</v>
          </cell>
          <cell r="G56" t="str">
            <v>н</v>
          </cell>
          <cell r="H56">
            <v>1</v>
          </cell>
          <cell r="I56">
            <v>50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58.186</v>
          </cell>
          <cell r="D57">
            <v>91.933000000000007</v>
          </cell>
          <cell r="E57">
            <v>87.116</v>
          </cell>
          <cell r="F57">
            <v>56.994999999999997</v>
          </cell>
          <cell r="G57">
            <v>0</v>
          </cell>
          <cell r="H57">
            <v>1</v>
          </cell>
          <cell r="I57">
            <v>50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13.974</v>
          </cell>
          <cell r="D58">
            <v>33.939</v>
          </cell>
          <cell r="E58">
            <v>26.457000000000001</v>
          </cell>
          <cell r="F58">
            <v>17.670000000000002</v>
          </cell>
          <cell r="G58" t="str">
            <v>нов</v>
          </cell>
          <cell r="H58">
            <v>1</v>
          </cell>
          <cell r="I58" t="e">
            <v>#N/A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1314.6489999999999</v>
          </cell>
          <cell r="D59">
            <v>3513.5859999999998</v>
          </cell>
          <cell r="E59">
            <v>3346.8910000000001</v>
          </cell>
          <cell r="F59">
            <v>1420.394</v>
          </cell>
          <cell r="G59">
            <v>0</v>
          </cell>
          <cell r="H59">
            <v>1</v>
          </cell>
          <cell r="I59">
            <v>40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2847</v>
          </cell>
          <cell r="D60">
            <v>4122</v>
          </cell>
          <cell r="E60">
            <v>4281</v>
          </cell>
          <cell r="F60">
            <v>2559</v>
          </cell>
          <cell r="G60">
            <v>0</v>
          </cell>
          <cell r="H60">
            <v>0.45</v>
          </cell>
          <cell r="I60">
            <v>50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D61">
            <v>1.81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10.933</v>
          </cell>
          <cell r="E62">
            <v>0</v>
          </cell>
          <cell r="F62">
            <v>9.4019999999999992</v>
          </cell>
          <cell r="G62" t="str">
            <v>нов</v>
          </cell>
          <cell r="H62">
            <v>0</v>
          </cell>
          <cell r="I62" t="e">
            <v>#N/A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1387</v>
          </cell>
          <cell r="D63">
            <v>3540</v>
          </cell>
          <cell r="E63">
            <v>3404</v>
          </cell>
          <cell r="F63">
            <v>1441</v>
          </cell>
          <cell r="G63" t="str">
            <v>акяб</v>
          </cell>
          <cell r="H63">
            <v>0.45</v>
          </cell>
          <cell r="I63">
            <v>50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751</v>
          </cell>
          <cell r="D64">
            <v>2004</v>
          </cell>
          <cell r="E64">
            <v>1287</v>
          </cell>
          <cell r="F64">
            <v>1416</v>
          </cell>
          <cell r="G64">
            <v>0</v>
          </cell>
          <cell r="H64">
            <v>0.45</v>
          </cell>
          <cell r="I64">
            <v>50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177</v>
          </cell>
          <cell r="D65">
            <v>747</v>
          </cell>
          <cell r="E65">
            <v>615</v>
          </cell>
          <cell r="F65">
            <v>270</v>
          </cell>
          <cell r="G65">
            <v>0</v>
          </cell>
          <cell r="H65">
            <v>0.4</v>
          </cell>
          <cell r="I65">
            <v>40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188</v>
          </cell>
          <cell r="D66">
            <v>637</v>
          </cell>
          <cell r="E66">
            <v>555</v>
          </cell>
          <cell r="F66">
            <v>241</v>
          </cell>
          <cell r="G66">
            <v>0</v>
          </cell>
          <cell r="H66">
            <v>0.4</v>
          </cell>
          <cell r="I66">
            <v>40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701.16399999999999</v>
          </cell>
          <cell r="D67">
            <v>2554.1660000000002</v>
          </cell>
          <cell r="E67">
            <v>982</v>
          </cell>
          <cell r="F67">
            <v>808</v>
          </cell>
          <cell r="G67" t="str">
            <v>ак апр</v>
          </cell>
          <cell r="H67">
            <v>1</v>
          </cell>
          <cell r="I67">
            <v>50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923</v>
          </cell>
          <cell r="D68">
            <v>327</v>
          </cell>
          <cell r="E68">
            <v>446</v>
          </cell>
          <cell r="F68">
            <v>784</v>
          </cell>
          <cell r="G68">
            <v>0</v>
          </cell>
          <cell r="H68">
            <v>0.1</v>
          </cell>
          <cell r="I68">
            <v>730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175.87299999999999</v>
          </cell>
          <cell r="D69">
            <v>215.86199999999999</v>
          </cell>
          <cell r="E69">
            <v>247.44900000000001</v>
          </cell>
          <cell r="F69">
            <v>134.15299999999999</v>
          </cell>
          <cell r="G69">
            <v>0</v>
          </cell>
          <cell r="H69">
            <v>1</v>
          </cell>
          <cell r="I69">
            <v>50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1407</v>
          </cell>
          <cell r="D70">
            <v>3602</v>
          </cell>
          <cell r="E70">
            <v>3458</v>
          </cell>
          <cell r="F70">
            <v>1494</v>
          </cell>
          <cell r="G70">
            <v>0</v>
          </cell>
          <cell r="H70">
            <v>0.4</v>
          </cell>
          <cell r="I70">
            <v>40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1569</v>
          </cell>
          <cell r="D71">
            <v>2173</v>
          </cell>
          <cell r="E71">
            <v>2303</v>
          </cell>
          <cell r="F71">
            <v>1358</v>
          </cell>
          <cell r="G71">
            <v>0</v>
          </cell>
          <cell r="H71">
            <v>0.4</v>
          </cell>
          <cell r="I71">
            <v>40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222.30199999999999</v>
          </cell>
          <cell r="D72">
            <v>409.86900000000003</v>
          </cell>
          <cell r="E72">
            <v>435.71699999999998</v>
          </cell>
          <cell r="F72">
            <v>189.95</v>
          </cell>
          <cell r="G72" t="str">
            <v>ябл</v>
          </cell>
          <cell r="H72">
            <v>1</v>
          </cell>
          <cell r="I72">
            <v>40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170.61500000000001</v>
          </cell>
          <cell r="D73">
            <v>323.52100000000002</v>
          </cell>
          <cell r="E73">
            <v>342.61099999999999</v>
          </cell>
          <cell r="F73">
            <v>145.04499999999999</v>
          </cell>
          <cell r="G73">
            <v>0</v>
          </cell>
          <cell r="H73">
            <v>1</v>
          </cell>
          <cell r="I73">
            <v>40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348.178</v>
          </cell>
          <cell r="D74">
            <v>772.82399999999996</v>
          </cell>
          <cell r="E74">
            <v>646</v>
          </cell>
          <cell r="F74">
            <v>452.21300000000002</v>
          </cell>
          <cell r="G74" t="str">
            <v>ябл</v>
          </cell>
          <cell r="H74">
            <v>1</v>
          </cell>
          <cell r="I74">
            <v>40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164.68199999999999</v>
          </cell>
          <cell r="D75">
            <v>519.96100000000001</v>
          </cell>
          <cell r="E75">
            <v>463.11099999999999</v>
          </cell>
          <cell r="F75">
            <v>211.75200000000001</v>
          </cell>
          <cell r="G75">
            <v>0</v>
          </cell>
          <cell r="H75">
            <v>1</v>
          </cell>
          <cell r="I75">
            <v>40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47</v>
          </cell>
          <cell r="D76">
            <v>77</v>
          </cell>
          <cell r="E76">
            <v>95</v>
          </cell>
          <cell r="F76">
            <v>21</v>
          </cell>
          <cell r="G76" t="str">
            <v>дк</v>
          </cell>
          <cell r="H76">
            <v>0.6</v>
          </cell>
          <cell r="I76">
            <v>60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180</v>
          </cell>
          <cell r="D77">
            <v>402</v>
          </cell>
          <cell r="E77">
            <v>302</v>
          </cell>
          <cell r="F77">
            <v>272</v>
          </cell>
          <cell r="G77" t="str">
            <v>ябл</v>
          </cell>
          <cell r="H77">
            <v>0.6</v>
          </cell>
          <cell r="I77">
            <v>60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384</v>
          </cell>
          <cell r="D78">
            <v>454</v>
          </cell>
          <cell r="E78">
            <v>416</v>
          </cell>
          <cell r="F78">
            <v>404</v>
          </cell>
          <cell r="G78" t="str">
            <v>ябл</v>
          </cell>
          <cell r="H78">
            <v>0.6</v>
          </cell>
          <cell r="I78">
            <v>60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71.69</v>
          </cell>
          <cell r="D79">
            <v>273.72500000000002</v>
          </cell>
          <cell r="E79">
            <v>245.22499999999999</v>
          </cell>
          <cell r="F79">
            <v>80.881</v>
          </cell>
          <cell r="G79">
            <v>0</v>
          </cell>
          <cell r="H79">
            <v>1</v>
          </cell>
          <cell r="I79">
            <v>30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240</v>
          </cell>
          <cell r="D80">
            <v>1348</v>
          </cell>
          <cell r="E80">
            <v>553</v>
          </cell>
          <cell r="F80">
            <v>274</v>
          </cell>
          <cell r="G80" t="str">
            <v>ябл,дк</v>
          </cell>
          <cell r="H80">
            <v>0.6</v>
          </cell>
          <cell r="I80">
            <v>60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295</v>
          </cell>
          <cell r="D81">
            <v>953</v>
          </cell>
          <cell r="E81">
            <v>831</v>
          </cell>
          <cell r="F81">
            <v>393</v>
          </cell>
          <cell r="G81" t="str">
            <v>ябл,дк</v>
          </cell>
          <cell r="H81">
            <v>0.6</v>
          </cell>
          <cell r="I81">
            <v>60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565</v>
          </cell>
          <cell r="D82">
            <v>1777</v>
          </cell>
          <cell r="E82">
            <v>1527</v>
          </cell>
          <cell r="F82">
            <v>721</v>
          </cell>
          <cell r="G82">
            <v>0</v>
          </cell>
          <cell r="H82">
            <v>0.28000000000000003</v>
          </cell>
          <cell r="I82">
            <v>35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-8</v>
          </cell>
          <cell r="D83">
            <v>459</v>
          </cell>
          <cell r="E83">
            <v>327</v>
          </cell>
          <cell r="F83">
            <v>29</v>
          </cell>
          <cell r="G83">
            <v>0</v>
          </cell>
          <cell r="H83">
            <v>0.4</v>
          </cell>
          <cell r="I83" t="e">
            <v>#N/A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</v>
          </cell>
          <cell r="D84">
            <v>331</v>
          </cell>
          <cell r="E84">
            <v>206</v>
          </cell>
          <cell r="G84">
            <v>0</v>
          </cell>
          <cell r="H84">
            <v>0.33</v>
          </cell>
          <cell r="I84">
            <v>60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-3</v>
          </cell>
          <cell r="D85">
            <v>246</v>
          </cell>
          <cell r="E85">
            <v>176</v>
          </cell>
          <cell r="F85">
            <v>4</v>
          </cell>
          <cell r="G85">
            <v>0</v>
          </cell>
          <cell r="H85">
            <v>0.35</v>
          </cell>
          <cell r="I85" t="e">
            <v>#N/A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152</v>
          </cell>
          <cell r="D86">
            <v>557</v>
          </cell>
          <cell r="E86">
            <v>226</v>
          </cell>
          <cell r="F86">
            <v>470</v>
          </cell>
          <cell r="G86" t="str">
            <v>ябл</v>
          </cell>
          <cell r="H86">
            <v>0.33</v>
          </cell>
          <cell r="I86" t="e">
            <v>#N/A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318</v>
          </cell>
          <cell r="D87">
            <v>147</v>
          </cell>
          <cell r="E87">
            <v>90</v>
          </cell>
          <cell r="F87">
            <v>278</v>
          </cell>
          <cell r="G87" t="str">
            <v>н</v>
          </cell>
          <cell r="H87">
            <v>0.4</v>
          </cell>
          <cell r="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3021.3</v>
          </cell>
          <cell r="D88">
            <v>6582</v>
          </cell>
          <cell r="E88">
            <v>6746</v>
          </cell>
          <cell r="F88">
            <v>2769.3</v>
          </cell>
          <cell r="G88">
            <v>0</v>
          </cell>
          <cell r="H88">
            <v>0.35</v>
          </cell>
          <cell r="I88">
            <v>40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3835</v>
          </cell>
          <cell r="D90">
            <v>23757</v>
          </cell>
          <cell r="E90">
            <v>6645</v>
          </cell>
          <cell r="F90">
            <v>5335</v>
          </cell>
          <cell r="G90">
            <v>0</v>
          </cell>
          <cell r="H90">
            <v>0.35</v>
          </cell>
          <cell r="I90">
            <v>45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-3</v>
          </cell>
          <cell r="D91">
            <v>60</v>
          </cell>
          <cell r="E91">
            <v>20</v>
          </cell>
          <cell r="F91">
            <v>29</v>
          </cell>
          <cell r="G91" t="str">
            <v>лидер</v>
          </cell>
          <cell r="H91">
            <v>0.11</v>
          </cell>
          <cell r="I91">
            <v>120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-3</v>
          </cell>
          <cell r="D92">
            <v>7</v>
          </cell>
          <cell r="E92">
            <v>0</v>
          </cell>
          <cell r="F92">
            <v>2</v>
          </cell>
          <cell r="G92" t="str">
            <v>лидер</v>
          </cell>
          <cell r="H92">
            <v>0.06</v>
          </cell>
          <cell r="I92">
            <v>60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-2</v>
          </cell>
          <cell r="D93">
            <v>877</v>
          </cell>
          <cell r="E93">
            <v>0</v>
          </cell>
          <cell r="F93">
            <v>2</v>
          </cell>
          <cell r="G93">
            <v>0</v>
          </cell>
          <cell r="H93">
            <v>0.06</v>
          </cell>
          <cell r="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D94">
            <v>1</v>
          </cell>
          <cell r="E94">
            <v>0</v>
          </cell>
          <cell r="F94">
            <v>103</v>
          </cell>
          <cell r="G94">
            <v>0</v>
          </cell>
          <cell r="H94">
            <v>0.15</v>
          </cell>
          <cell r="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16</v>
          </cell>
          <cell r="F95">
            <v>14</v>
          </cell>
          <cell r="G95" t="str">
            <v>нов</v>
          </cell>
          <cell r="H95">
            <v>0.28000000000000003</v>
          </cell>
          <cell r="I95" t="e">
            <v>#N/A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341.11500000000001</v>
          </cell>
          <cell r="D96">
            <v>5.7649999999999997</v>
          </cell>
          <cell r="E96">
            <v>112.277</v>
          </cell>
          <cell r="F96">
            <v>231.905</v>
          </cell>
          <cell r="G96" t="str">
            <v>н</v>
          </cell>
          <cell r="H96">
            <v>1</v>
          </cell>
          <cell r="I96" t="e">
            <v>#N/A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64.591999999999999</v>
          </cell>
          <cell r="E97">
            <v>4.056</v>
          </cell>
          <cell r="F97">
            <v>60.536000000000001</v>
          </cell>
          <cell r="G97" t="str">
            <v>нов</v>
          </cell>
          <cell r="H97">
            <v>0</v>
          </cell>
          <cell r="I97" t="e">
            <v>#N/A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628</v>
          </cell>
          <cell r="D98">
            <v>466</v>
          </cell>
          <cell r="E98">
            <v>613</v>
          </cell>
          <cell r="F98">
            <v>470</v>
          </cell>
          <cell r="G98">
            <v>0</v>
          </cell>
          <cell r="H98">
            <v>0.4</v>
          </cell>
          <cell r="I98" t="e">
            <v>#N/A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205.52099999999999</v>
          </cell>
          <cell r="D99">
            <v>49.298000000000002</v>
          </cell>
          <cell r="E99">
            <v>214.6</v>
          </cell>
          <cell r="F99">
            <v>37.319000000000003</v>
          </cell>
          <cell r="G99" t="str">
            <v>н</v>
          </cell>
          <cell r="H99">
            <v>1</v>
          </cell>
          <cell r="I99" t="e">
            <v>#N/A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278</v>
          </cell>
          <cell r="D100">
            <v>229</v>
          </cell>
          <cell r="E100">
            <v>313</v>
          </cell>
          <cell r="F100">
            <v>185</v>
          </cell>
          <cell r="G100">
            <v>0</v>
          </cell>
          <cell r="H100">
            <v>0.4</v>
          </cell>
          <cell r="I100" t="e">
            <v>#N/A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110.119</v>
          </cell>
          <cell r="D101">
            <v>111.494</v>
          </cell>
          <cell r="E101">
            <v>147.90799999999999</v>
          </cell>
          <cell r="F101">
            <v>69.355000000000004</v>
          </cell>
          <cell r="G101">
            <v>0</v>
          </cell>
          <cell r="H101">
            <v>1</v>
          </cell>
          <cell r="I101" t="e">
            <v>#N/A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95</v>
          </cell>
          <cell r="D102">
            <v>268</v>
          </cell>
          <cell r="E102">
            <v>149</v>
          </cell>
          <cell r="F102">
            <v>211</v>
          </cell>
          <cell r="G102" t="str">
            <v>н</v>
          </cell>
          <cell r="H102">
            <v>0.4</v>
          </cell>
          <cell r="I102" t="e">
            <v>#N/A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107</v>
          </cell>
          <cell r="D103">
            <v>133</v>
          </cell>
          <cell r="E103">
            <v>204</v>
          </cell>
          <cell r="F103">
            <v>27</v>
          </cell>
          <cell r="G103">
            <v>0</v>
          </cell>
          <cell r="H103">
            <v>0.2</v>
          </cell>
          <cell r="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110</v>
          </cell>
          <cell r="D104">
            <v>24</v>
          </cell>
          <cell r="E104">
            <v>101</v>
          </cell>
          <cell r="F104">
            <v>28</v>
          </cell>
          <cell r="G104">
            <v>0</v>
          </cell>
          <cell r="H104">
            <v>0.2</v>
          </cell>
          <cell r="I104" t="e">
            <v>#N/A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78</v>
          </cell>
          <cell r="D105">
            <v>313</v>
          </cell>
          <cell r="E105">
            <v>273</v>
          </cell>
          <cell r="F105">
            <v>108</v>
          </cell>
          <cell r="G105">
            <v>0</v>
          </cell>
          <cell r="H105">
            <v>0.2</v>
          </cell>
          <cell r="I105" t="e">
            <v>#N/A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151</v>
          </cell>
          <cell r="D106">
            <v>306</v>
          </cell>
          <cell r="E106">
            <v>245</v>
          </cell>
          <cell r="F106">
            <v>204</v>
          </cell>
          <cell r="G106">
            <v>0</v>
          </cell>
          <cell r="H106">
            <v>0.3</v>
          </cell>
          <cell r="I106" t="e">
            <v>#N/A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225.37899999999999</v>
          </cell>
          <cell r="D107">
            <v>344.76</v>
          </cell>
          <cell r="E107">
            <v>348.47199999999998</v>
          </cell>
          <cell r="F107">
            <v>206.78899999999999</v>
          </cell>
          <cell r="G107" t="str">
            <v>рот</v>
          </cell>
          <cell r="H107">
            <v>1</v>
          </cell>
          <cell r="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3225.3409999999999</v>
          </cell>
          <cell r="D108">
            <v>5030.2780000000002</v>
          </cell>
          <cell r="E108">
            <v>3865.9920000000002</v>
          </cell>
          <cell r="F108">
            <v>4281.2610000000004</v>
          </cell>
          <cell r="G108">
            <v>0</v>
          </cell>
          <cell r="H108">
            <v>1</v>
          </cell>
          <cell r="I108" t="e">
            <v>#N/A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6818.0569999999998</v>
          </cell>
          <cell r="D109">
            <v>6310.7340000000004</v>
          </cell>
          <cell r="E109">
            <v>6715.0060000000003</v>
          </cell>
          <cell r="F109">
            <v>5199.2640000000001</v>
          </cell>
          <cell r="G109">
            <v>0</v>
          </cell>
          <cell r="H109">
            <v>1</v>
          </cell>
          <cell r="I109" t="e">
            <v>#N/A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3358.0219999999999</v>
          </cell>
          <cell r="D110">
            <v>8727.9979999999996</v>
          </cell>
          <cell r="E110">
            <v>4178</v>
          </cell>
          <cell r="F110">
            <v>3179</v>
          </cell>
          <cell r="G110">
            <v>0</v>
          </cell>
          <cell r="H110">
            <v>1</v>
          </cell>
          <cell r="I110" t="e">
            <v>#N/A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251.947</v>
          </cell>
          <cell r="D111">
            <v>1.3420000000000001</v>
          </cell>
          <cell r="E111">
            <v>65.757999999999996</v>
          </cell>
          <cell r="F111">
            <v>187.53100000000001</v>
          </cell>
          <cell r="G111">
            <v>0</v>
          </cell>
          <cell r="H111">
            <v>1</v>
          </cell>
          <cell r="I111" t="e">
            <v>#N/A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262.005</v>
          </cell>
          <cell r="D112">
            <v>1.3420000000000001</v>
          </cell>
          <cell r="E112">
            <v>33.549999999999997</v>
          </cell>
          <cell r="F112">
            <v>228.45500000000001</v>
          </cell>
          <cell r="G112">
            <v>0</v>
          </cell>
          <cell r="H112">
            <v>1</v>
          </cell>
          <cell r="I112" t="e">
            <v>#N/A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99.884</v>
          </cell>
          <cell r="D113">
            <v>237.762</v>
          </cell>
          <cell r="E113">
            <v>206.71100000000001</v>
          </cell>
          <cell r="F113">
            <v>121.131</v>
          </cell>
          <cell r="G113" t="str">
            <v>г</v>
          </cell>
          <cell r="H113">
            <v>1</v>
          </cell>
          <cell r="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73</v>
          </cell>
          <cell r="D114">
            <v>900</v>
          </cell>
          <cell r="E114">
            <v>272</v>
          </cell>
          <cell r="F114">
            <v>192</v>
          </cell>
          <cell r="G114">
            <v>0</v>
          </cell>
          <cell r="H114">
            <v>0.5</v>
          </cell>
          <cell r="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890</v>
          </cell>
          <cell r="D115">
            <v>157</v>
          </cell>
          <cell r="E115">
            <v>302</v>
          </cell>
          <cell r="F115">
            <v>742</v>
          </cell>
          <cell r="G115">
            <v>0</v>
          </cell>
          <cell r="H115">
            <v>0.4</v>
          </cell>
          <cell r="I115" t="e">
            <v>#N/A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26.736999999999998</v>
          </cell>
          <cell r="E116">
            <v>12.401999999999999</v>
          </cell>
          <cell r="F116">
            <v>14.335000000000001</v>
          </cell>
          <cell r="G116" t="str">
            <v>нов</v>
          </cell>
          <cell r="H116">
            <v>0</v>
          </cell>
          <cell r="I116" t="e">
            <v>#N/A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8.8360000000000003</v>
          </cell>
          <cell r="E117">
            <v>0</v>
          </cell>
          <cell r="F117">
            <v>8.8360000000000003</v>
          </cell>
          <cell r="G117" t="str">
            <v>нов</v>
          </cell>
          <cell r="H117">
            <v>0</v>
          </cell>
          <cell r="I117" t="e">
            <v>#N/A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13</v>
          </cell>
          <cell r="E118">
            <v>2</v>
          </cell>
          <cell r="F118">
            <v>8</v>
          </cell>
          <cell r="G118" t="str">
            <v>выв</v>
          </cell>
          <cell r="H118">
            <v>0</v>
          </cell>
          <cell r="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10</v>
          </cell>
          <cell r="E119">
            <v>6</v>
          </cell>
          <cell r="F119">
            <v>4</v>
          </cell>
          <cell r="G119" t="str">
            <v>выв</v>
          </cell>
          <cell r="H119">
            <v>0</v>
          </cell>
          <cell r="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21</v>
          </cell>
          <cell r="E120">
            <v>10</v>
          </cell>
          <cell r="F120">
            <v>11</v>
          </cell>
          <cell r="G120" t="str">
            <v>нов</v>
          </cell>
          <cell r="H120">
            <v>0</v>
          </cell>
          <cell r="I120" t="e">
            <v>#N/A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16</v>
          </cell>
          <cell r="E121">
            <v>9</v>
          </cell>
          <cell r="F121">
            <v>7</v>
          </cell>
          <cell r="G121" t="str">
            <v>нов</v>
          </cell>
          <cell r="H121">
            <v>0</v>
          </cell>
          <cell r="I121" t="e">
            <v>#N/A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43.722000000000001</v>
          </cell>
          <cell r="D122">
            <v>49.661999999999999</v>
          </cell>
          <cell r="E122">
            <v>71.960999999999999</v>
          </cell>
          <cell r="F122">
            <v>20.09</v>
          </cell>
          <cell r="G122" t="str">
            <v>выв</v>
          </cell>
          <cell r="H122">
            <v>0</v>
          </cell>
          <cell r="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25.702000000000002</v>
          </cell>
          <cell r="D123">
            <v>42.014000000000003</v>
          </cell>
          <cell r="E123">
            <v>52.026000000000003</v>
          </cell>
          <cell r="F123">
            <v>15.69</v>
          </cell>
          <cell r="G123" t="str">
            <v>выв</v>
          </cell>
          <cell r="H123">
            <v>0</v>
          </cell>
          <cell r="I123" t="e">
            <v>#N/A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913</v>
          </cell>
          <cell r="D124">
            <v>162</v>
          </cell>
          <cell r="E124">
            <v>292</v>
          </cell>
          <cell r="F124">
            <v>778</v>
          </cell>
          <cell r="G124">
            <v>0</v>
          </cell>
          <cell r="H124">
            <v>0.4</v>
          </cell>
          <cell r="I124" t="e">
            <v>#N/A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28</v>
          </cell>
          <cell r="D125">
            <v>5</v>
          </cell>
          <cell r="E125">
            <v>9</v>
          </cell>
          <cell r="G125" t="str">
            <v>выв</v>
          </cell>
          <cell r="H125">
            <v>0</v>
          </cell>
          <cell r="I125" t="e">
            <v>#N/A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146</v>
          </cell>
          <cell r="D126">
            <v>368</v>
          </cell>
          <cell r="E126">
            <v>281</v>
          </cell>
          <cell r="F126">
            <v>223</v>
          </cell>
          <cell r="G126" t="str">
            <v>н</v>
          </cell>
          <cell r="H126">
            <v>0.3</v>
          </cell>
          <cell r="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73</v>
          </cell>
          <cell r="D127">
            <v>456</v>
          </cell>
          <cell r="E127">
            <v>433</v>
          </cell>
          <cell r="F127">
            <v>85</v>
          </cell>
          <cell r="G127" t="str">
            <v>н</v>
          </cell>
          <cell r="H127">
            <v>0.3</v>
          </cell>
          <cell r="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78</v>
          </cell>
          <cell r="D128">
            <v>441</v>
          </cell>
          <cell r="E128">
            <v>383</v>
          </cell>
          <cell r="F128">
            <v>127</v>
          </cell>
          <cell r="G128" t="str">
            <v>н</v>
          </cell>
          <cell r="H128">
            <v>0.3</v>
          </cell>
          <cell r="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-127.5</v>
          </cell>
          <cell r="D129">
            <v>820</v>
          </cell>
          <cell r="E129">
            <v>852.50099999999998</v>
          </cell>
          <cell r="F129">
            <v>-170.001</v>
          </cell>
          <cell r="G129" t="str">
            <v>ак</v>
          </cell>
          <cell r="H129">
            <v>0</v>
          </cell>
          <cell r="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-830</v>
          </cell>
          <cell r="D130">
            <v>1731</v>
          </cell>
          <cell r="E130">
            <v>1158</v>
          </cell>
          <cell r="F130">
            <v>-275</v>
          </cell>
          <cell r="G130" t="str">
            <v>ак</v>
          </cell>
          <cell r="H130">
            <v>0</v>
          </cell>
          <cell r="I130">
            <v>0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-226.23099999999999</v>
          </cell>
          <cell r="D131">
            <v>558.15200000000004</v>
          </cell>
          <cell r="E131">
            <v>377.93599999999998</v>
          </cell>
          <cell r="F131">
            <v>-54.145000000000003</v>
          </cell>
          <cell r="G131" t="str">
            <v>ак</v>
          </cell>
          <cell r="H131">
            <v>0</v>
          </cell>
          <cell r="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-300</v>
          </cell>
          <cell r="D132">
            <v>652</v>
          </cell>
          <cell r="E132">
            <v>466</v>
          </cell>
          <cell r="F132">
            <v>-128</v>
          </cell>
          <cell r="G132" t="str">
            <v>ак</v>
          </cell>
          <cell r="H132">
            <v>0</v>
          </cell>
          <cell r="I1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03.10.2024 - 09.10.2024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522.84699999999998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632.57500000000005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1266.672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214.405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284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591</v>
          </cell>
          <cell r="F12">
            <v>2449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1087</v>
          </cell>
          <cell r="F13">
            <v>3905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1346</v>
          </cell>
          <cell r="F14">
            <v>5439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252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100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</v>
          </cell>
          <cell r="F17">
            <v>294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399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19</v>
          </cell>
          <cell r="F20">
            <v>1442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F21">
            <v>879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681</v>
          </cell>
          <cell r="F22">
            <v>874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42</v>
          </cell>
          <cell r="F23">
            <v>541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950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437.93</v>
          </cell>
        </row>
        <row r="26">
          <cell r="A26" t="str">
            <v xml:space="preserve"> 201  Ветчина Нежная ТМ Особый рецепт, (2,5кг), ПОКОМ</v>
          </cell>
          <cell r="D26">
            <v>37.5</v>
          </cell>
          <cell r="F26">
            <v>4293.7479999999996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316.827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518.33600000000001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</v>
          </cell>
          <cell r="F31">
            <v>213.45500000000001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</v>
          </cell>
          <cell r="F32">
            <v>228.78700000000001</v>
          </cell>
        </row>
        <row r="33">
          <cell r="A33" t="str">
            <v xml:space="preserve"> 240  Колбаса Салями охотничья, ВЕС. ПОКОМ</v>
          </cell>
          <cell r="D33">
            <v>0.7</v>
          </cell>
          <cell r="F33">
            <v>54.296999999999997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2.4500000000000002</v>
          </cell>
          <cell r="F34">
            <v>467.76600000000002</v>
          </cell>
        </row>
        <row r="35">
          <cell r="A35" t="str">
            <v xml:space="preserve"> 247  Сардельки Нежные, ВЕС.  ПОКОМ</v>
          </cell>
          <cell r="D35">
            <v>1.4</v>
          </cell>
          <cell r="F35">
            <v>207.57499999999999</v>
          </cell>
        </row>
        <row r="36">
          <cell r="A36" t="str">
            <v xml:space="preserve"> 248  Сардельки Сочные ТМ Особый рецепт,   ПОКОМ</v>
          </cell>
          <cell r="D36">
            <v>2.6</v>
          </cell>
          <cell r="F36">
            <v>181.69499999999999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4</v>
          </cell>
          <cell r="F37">
            <v>1540.404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269.20299999999997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2.6</v>
          </cell>
          <cell r="F39">
            <v>103.562</v>
          </cell>
        </row>
        <row r="40">
          <cell r="A40" t="str">
            <v xml:space="preserve"> 263  Шпикачки Стародворские, ВЕС.  ПОКОМ</v>
          </cell>
          <cell r="F40">
            <v>95.501999999999995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192.31800000000001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179.804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160.291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</v>
          </cell>
          <cell r="F44">
            <v>1808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594</v>
          </cell>
          <cell r="F45">
            <v>3125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4609</v>
          </cell>
          <cell r="F46">
            <v>7865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10.8</v>
          </cell>
          <cell r="F48">
            <v>636.79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6</v>
          </cell>
          <cell r="F49">
            <v>755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20</v>
          </cell>
          <cell r="F50">
            <v>1415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203.29900000000001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10</v>
          </cell>
          <cell r="F52">
            <v>1864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28</v>
          </cell>
          <cell r="F53">
            <v>2921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87.718999999999994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187.28800000000001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18</v>
          </cell>
          <cell r="F56">
            <v>1469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24</v>
          </cell>
          <cell r="F57">
            <v>2183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</v>
          </cell>
          <cell r="F58">
            <v>1364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1.35</v>
          </cell>
          <cell r="F59">
            <v>374.11200000000002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2.7</v>
          </cell>
          <cell r="F60">
            <v>756.28300000000002</v>
          </cell>
        </row>
        <row r="61">
          <cell r="A61" t="str">
            <v xml:space="preserve"> 316  Колбаса Нежная ТМ Зареченские ВЕС  ПОКОМ</v>
          </cell>
          <cell r="F61">
            <v>106.304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36.593000000000004</v>
          </cell>
        </row>
        <row r="63">
          <cell r="A63" t="str">
            <v xml:space="preserve"> 318  Сосиски Датские ТМ Зареченские, ВЕС  ПОКОМ</v>
          </cell>
          <cell r="D63">
            <v>7.8</v>
          </cell>
          <cell r="F63">
            <v>2879.9029999999998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1816</v>
          </cell>
          <cell r="F64">
            <v>5173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2.8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10.593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2217</v>
          </cell>
          <cell r="F67">
            <v>4674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9</v>
          </cell>
          <cell r="F68">
            <v>1150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12</v>
          </cell>
          <cell r="F69">
            <v>689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</v>
          </cell>
          <cell r="F70">
            <v>590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4</v>
          </cell>
          <cell r="F71">
            <v>712.75199999999995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6</v>
          </cell>
          <cell r="F72">
            <v>495</v>
          </cell>
        </row>
        <row r="73">
          <cell r="A73" t="str">
            <v xml:space="preserve"> 335  Колбаса Сливушка ТМ Вязанка. ВЕС.  ПОКОМ </v>
          </cell>
          <cell r="F73">
            <v>211.15600000000001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1808</v>
          </cell>
          <cell r="F74">
            <v>4643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14</v>
          </cell>
          <cell r="F75">
            <v>2530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437.02800000000002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1.6</v>
          </cell>
          <cell r="F77">
            <v>305.142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556.25900000000001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435.85500000000002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127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271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</v>
          </cell>
          <cell r="F82">
            <v>357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2.6</v>
          </cell>
          <cell r="F83">
            <v>225.459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5</v>
          </cell>
          <cell r="F84">
            <v>602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7</v>
          </cell>
          <cell r="F85">
            <v>729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10</v>
          </cell>
        </row>
        <row r="87">
          <cell r="A87" t="str">
            <v xml:space="preserve"> 380  Колбаса Филейбургская с филе сочного окорока 0,13кг с/в ТМ Баварушка  ПОКОМ</v>
          </cell>
          <cell r="F87">
            <v>1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14</v>
          </cell>
          <cell r="F88">
            <v>1484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6</v>
          </cell>
          <cell r="F89">
            <v>857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2</v>
          </cell>
          <cell r="F90">
            <v>782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616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F92">
            <v>244</v>
          </cell>
        </row>
        <row r="93">
          <cell r="A93" t="str">
            <v xml:space="preserve"> 408  Ветчина Сливушка с индейкой ТМ Вязанка, 0,4кг  ПОКОМ</v>
          </cell>
          <cell r="D93">
            <v>2</v>
          </cell>
          <cell r="F93">
            <v>79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1217</v>
          </cell>
          <cell r="F94">
            <v>4541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3.3</v>
          </cell>
        </row>
        <row r="96">
          <cell r="A96" t="str">
            <v xml:space="preserve"> 412  Сосиски Баварские ТМ Стародворье 0,35 кг ПОКОМ</v>
          </cell>
          <cell r="D96">
            <v>4240</v>
          </cell>
          <cell r="F96">
            <v>10705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  <cell r="F97">
            <v>66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22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22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217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29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110.158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2.6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2</v>
          </cell>
          <cell r="F105">
            <v>647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155.75800000000001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</v>
          </cell>
          <cell r="F107">
            <v>293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131.05500000000001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114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F110">
            <v>136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F111">
            <v>138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296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</v>
          </cell>
          <cell r="F113">
            <v>251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0.8</v>
          </cell>
          <cell r="F114">
            <v>384.16800000000001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15</v>
          </cell>
          <cell r="F115">
            <v>4177.7209999999995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27.61</v>
          </cell>
          <cell r="F116">
            <v>6057.3559999999998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14.981999999999999</v>
          </cell>
          <cell r="F117">
            <v>3612.404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66.203999999999994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2.7</v>
          </cell>
          <cell r="F119">
            <v>40.655000000000001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214.14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2</v>
          </cell>
          <cell r="F121">
            <v>274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2</v>
          </cell>
          <cell r="F122">
            <v>349</v>
          </cell>
        </row>
        <row r="123">
          <cell r="A123" t="str">
            <v xml:space="preserve"> 472  Колбаса Молочная ВЕС ТМ Зареченские  ПОКОМ</v>
          </cell>
          <cell r="F123">
            <v>10.5</v>
          </cell>
        </row>
        <row r="124">
          <cell r="A124" t="str">
            <v xml:space="preserve"> 473  Ветчина Рубленая ВЕС ТМ Зареченские  ПОКОМ</v>
          </cell>
          <cell r="F124">
            <v>9.6</v>
          </cell>
        </row>
        <row r="125">
          <cell r="A125" t="str">
            <v xml:space="preserve"> 474  Колбаса Молочная 0,4кг ТМ Зареченские  ПОКОМ</v>
          </cell>
          <cell r="F125">
            <v>13</v>
          </cell>
        </row>
        <row r="126">
          <cell r="A126" t="str">
            <v xml:space="preserve"> 475  Колбаса Нежная 0,4кг ТМ Зареченские  ПОКОМ</v>
          </cell>
          <cell r="F126">
            <v>14</v>
          </cell>
        </row>
        <row r="127">
          <cell r="A127" t="str">
            <v xml:space="preserve"> 476  Колбаса Нежная со шпиком 0,4кг ТМ Зареченские  ПОКОМ</v>
          </cell>
          <cell r="F127">
            <v>17</v>
          </cell>
        </row>
        <row r="128">
          <cell r="A128" t="str">
            <v xml:space="preserve"> 477  Ветчина Рубленая 0,4кг ТМ Зареченские  ПОКОМ</v>
          </cell>
          <cell r="F128">
            <v>14</v>
          </cell>
        </row>
        <row r="129">
          <cell r="A129" t="str">
            <v xml:space="preserve"> 478  Сардельки Зареченские ВЕС ТМ Зареченские  ПОКОМ</v>
          </cell>
          <cell r="F129">
            <v>57.606000000000002</v>
          </cell>
        </row>
        <row r="130">
          <cell r="A130" t="str">
            <v xml:space="preserve"> 479  Шпикачки Зареченские ВЕС ТМ Зареченские  ПОКОМ</v>
          </cell>
          <cell r="F130">
            <v>40.404000000000003</v>
          </cell>
        </row>
        <row r="131">
          <cell r="A131" t="str">
            <v xml:space="preserve"> 483  Колбаса Молочная Традиционная ТМ Стародворье в оболочке полиамид 0,4 кг. ПОКОМ </v>
          </cell>
          <cell r="D131">
            <v>2</v>
          </cell>
          <cell r="F131">
            <v>319</v>
          </cell>
        </row>
        <row r="132">
          <cell r="A132" t="str">
            <v xml:space="preserve"> 486  Колбаски Бюргерсы с сыром 0,27кг ТМ Баварушка  ПОКОМ</v>
          </cell>
          <cell r="F132">
            <v>1</v>
          </cell>
        </row>
        <row r="133">
          <cell r="A133" t="str">
            <v xml:space="preserve"> 490  Колбаса Сервелат Филейский ТМ Вязанка  0,3 кг. срез  ПОКОМ</v>
          </cell>
          <cell r="D133">
            <v>9</v>
          </cell>
          <cell r="F133">
            <v>336</v>
          </cell>
        </row>
        <row r="134">
          <cell r="A134" t="str">
            <v xml:space="preserve"> 491  Колбаса Филейская Рубленая ТМ Вязанка  0,3 кг. срез.  ПОКОМ</v>
          </cell>
          <cell r="D134">
            <v>15</v>
          </cell>
          <cell r="F134">
            <v>553</v>
          </cell>
        </row>
        <row r="135">
          <cell r="A135" t="str">
            <v xml:space="preserve"> 492  Колбаса Салями Филейская 0,3кг ТМ Вязанка  ПОКОМ</v>
          </cell>
          <cell r="D135">
            <v>14</v>
          </cell>
          <cell r="F135">
            <v>531</v>
          </cell>
        </row>
        <row r="136">
          <cell r="A136" t="str">
            <v xml:space="preserve"> 493  Колбаса Салями Филейская ТМ Вязанка ВЕС  ПОКОМ</v>
          </cell>
          <cell r="F136">
            <v>40.317</v>
          </cell>
        </row>
        <row r="137">
          <cell r="A137" t="str">
            <v xml:space="preserve"> 494  Колбаса Филейская Рубленая ТМ Вязанка ВЕС  ПОКОМ</v>
          </cell>
          <cell r="F137">
            <v>37.326999999999998</v>
          </cell>
        </row>
        <row r="138">
          <cell r="A138" t="str">
            <v xml:space="preserve"> 495  Колбаса Сочинка по-европейски с сочной грудинкой 0,3кг ТМ Стародворье  ПОКОМ</v>
          </cell>
          <cell r="D138">
            <v>4</v>
          </cell>
          <cell r="F138">
            <v>462</v>
          </cell>
        </row>
        <row r="139">
          <cell r="A139" t="str">
            <v xml:space="preserve"> 496  Колбаса Сочинка по-фински с сочным окроком 0,3кг ТМ Стародворье  ПОКОМ</v>
          </cell>
          <cell r="D139">
            <v>3</v>
          </cell>
          <cell r="F139">
            <v>424</v>
          </cell>
        </row>
        <row r="140">
          <cell r="A140" t="str">
            <v xml:space="preserve"> 497  Колбаса Сочинка зернистая с сочной грудинкой 0,3кг ТМ Стародворье  ПОКОМ</v>
          </cell>
          <cell r="D140">
            <v>4</v>
          </cell>
          <cell r="F140">
            <v>511</v>
          </cell>
        </row>
        <row r="141">
          <cell r="A141" t="str">
            <v xml:space="preserve"> 498  Колбаса Сочинка рубленая с сочным окороком 0,3кг ТМ Стародворье  ПОКОМ</v>
          </cell>
          <cell r="D141">
            <v>5</v>
          </cell>
          <cell r="F141">
            <v>486</v>
          </cell>
        </row>
        <row r="142">
          <cell r="A142" t="str">
            <v xml:space="preserve"> 499  Сардельки Дугушки со сливочным маслом ВЕС ТМ Стародворье ТС Дугушка  ПОКОМ</v>
          </cell>
          <cell r="D142">
            <v>2.6</v>
          </cell>
          <cell r="F142">
            <v>198.15</v>
          </cell>
        </row>
        <row r="143">
          <cell r="A143" t="str">
            <v>0999 НАБОР ДЛЯ ПИЦЦЫ с/к в/у  ОСТАНКИНО</v>
          </cell>
          <cell r="D143">
            <v>50.7</v>
          </cell>
          <cell r="F143">
            <v>50.7</v>
          </cell>
        </row>
        <row r="144">
          <cell r="A144" t="str">
            <v>3215 ВЕТЧ.МЯСНАЯ Папа может п/о 0.4кг 8шт.    ОСТАНКИНО</v>
          </cell>
          <cell r="D144">
            <v>356</v>
          </cell>
          <cell r="F144">
            <v>356</v>
          </cell>
        </row>
        <row r="145">
          <cell r="A145" t="str">
            <v>3684 ПРЕСИЖН с/к в/у 1/250 8шт.   ОСТАНКИНО</v>
          </cell>
          <cell r="D145">
            <v>106</v>
          </cell>
          <cell r="F145">
            <v>106</v>
          </cell>
        </row>
        <row r="146">
          <cell r="A146" t="str">
            <v>3812 СОЧНЫЕ сос п/о мгс 2*2  ОСТАНКИНО</v>
          </cell>
          <cell r="D146">
            <v>1823.5</v>
          </cell>
          <cell r="F146">
            <v>1823.5</v>
          </cell>
        </row>
        <row r="147">
          <cell r="A147" t="str">
            <v>4063 МЯСНАЯ Папа может вар п/о_Л   ОСТАНКИНО</v>
          </cell>
          <cell r="D147">
            <v>1906.15</v>
          </cell>
          <cell r="F147">
            <v>1906.15</v>
          </cell>
        </row>
        <row r="148">
          <cell r="A148" t="str">
            <v>4117 ЭКСТРА Папа может с/к в/у_Л   ОСТАНКИНО</v>
          </cell>
          <cell r="D148">
            <v>53.1</v>
          </cell>
          <cell r="F148">
            <v>53.1</v>
          </cell>
        </row>
        <row r="149">
          <cell r="A149" t="str">
            <v>4555 Докторская ГОСТ вар п/о ОСТАНКИНО</v>
          </cell>
          <cell r="D149">
            <v>20.5</v>
          </cell>
          <cell r="F149">
            <v>20.5</v>
          </cell>
        </row>
        <row r="150">
          <cell r="A150" t="str">
            <v>4574 Колбаса вар Мясная со шпиком 1кг Папа может п/о (код покуп. 24784) Останкино</v>
          </cell>
          <cell r="D150">
            <v>127.55</v>
          </cell>
          <cell r="F150">
            <v>127.55</v>
          </cell>
        </row>
        <row r="151">
          <cell r="A151" t="str">
            <v>4691 ШЕЙКА КОПЧЕНАЯ к/в мл/к в/у 300*6  ОСТАНКИНО</v>
          </cell>
          <cell r="D151">
            <v>82</v>
          </cell>
          <cell r="F151">
            <v>83</v>
          </cell>
        </row>
        <row r="152">
          <cell r="A152" t="str">
            <v>4786 КОЛБ.СНЭКИ Папа может в/к мгс 1/70_5  ОСТАНКИНО</v>
          </cell>
          <cell r="D152">
            <v>163</v>
          </cell>
          <cell r="F152">
            <v>165</v>
          </cell>
        </row>
        <row r="153">
          <cell r="A153" t="str">
            <v>4813 ФИЛЕЙНАЯ Папа может вар п/о_Л   ОСТАНКИНО</v>
          </cell>
          <cell r="D153">
            <v>557.5</v>
          </cell>
          <cell r="F153">
            <v>557.5</v>
          </cell>
        </row>
        <row r="154">
          <cell r="A154" t="str">
            <v>4903 КРАКОВСКАЯ п/к н/о мгс_30с  ОСТАНКИНО</v>
          </cell>
          <cell r="D154">
            <v>12.9</v>
          </cell>
          <cell r="F154">
            <v>14.073</v>
          </cell>
        </row>
        <row r="155">
          <cell r="A155" t="str">
            <v>4993 САЛЯМИ ИТАЛЬЯНСКАЯ с/к в/у 1/250*8_120c ОСТАНКИНО</v>
          </cell>
          <cell r="D155">
            <v>544</v>
          </cell>
          <cell r="F155">
            <v>544</v>
          </cell>
        </row>
        <row r="156">
          <cell r="A156" t="str">
            <v>5246 ДОКТОРСКАЯ ПРЕМИУМ вар б/о мгс_30с ОСТАНКИНО</v>
          </cell>
          <cell r="D156">
            <v>36</v>
          </cell>
          <cell r="F156">
            <v>36</v>
          </cell>
        </row>
        <row r="157">
          <cell r="A157" t="str">
            <v>5341 СЕРВЕЛАТ ОХОТНИЧИЙ в/к в/у  ОСТАНКИНО</v>
          </cell>
          <cell r="D157">
            <v>521.70000000000005</v>
          </cell>
          <cell r="F157">
            <v>521.70000000000005</v>
          </cell>
        </row>
        <row r="158">
          <cell r="A158" t="str">
            <v>5483 ЭКСТРА Папа может с/к в/у 1/250 8шт.   ОСТАНКИНО</v>
          </cell>
          <cell r="D158">
            <v>1053</v>
          </cell>
          <cell r="F158">
            <v>1053</v>
          </cell>
        </row>
        <row r="159">
          <cell r="A159" t="str">
            <v>5544 Сервелат Финский в/к в/у_45с НОВАЯ ОСТАНКИНО</v>
          </cell>
          <cell r="D159">
            <v>1179.3399999999999</v>
          </cell>
          <cell r="F159">
            <v>1179.3399999999999</v>
          </cell>
        </row>
        <row r="160">
          <cell r="A160" t="str">
            <v>5679 САЛЯМИ ИТАЛЬЯНСКАЯ с/к в/у 1/150_60с ОСТАНКИНО</v>
          </cell>
          <cell r="D160">
            <v>453</v>
          </cell>
          <cell r="F160">
            <v>453</v>
          </cell>
        </row>
        <row r="161">
          <cell r="A161" t="str">
            <v>5682 САЛЯМИ МЕЛКОЗЕРНЕНАЯ с/к в/у 1/120_60с   ОСТАНКИНО</v>
          </cell>
          <cell r="D161">
            <v>2540</v>
          </cell>
          <cell r="F161">
            <v>2540</v>
          </cell>
        </row>
        <row r="162">
          <cell r="A162" t="str">
            <v>5698 СЫТНЫЕ Папа может сар б/о мгс 1*3_Маяк  ОСТАНКИНО</v>
          </cell>
          <cell r="D162">
            <v>236.2</v>
          </cell>
          <cell r="F162">
            <v>236.2</v>
          </cell>
        </row>
        <row r="163">
          <cell r="A163" t="str">
            <v>5706 АРОМАТНАЯ Папа может с/к в/у 1/250 8шт.  ОСТАНКИНО</v>
          </cell>
          <cell r="D163">
            <v>1027</v>
          </cell>
          <cell r="F163">
            <v>1027</v>
          </cell>
        </row>
        <row r="164">
          <cell r="A164" t="str">
            <v>5708 ПОСОЛЬСКАЯ Папа может с/к в/у ОСТАНКИНО</v>
          </cell>
          <cell r="D164">
            <v>64.599999999999994</v>
          </cell>
          <cell r="F164">
            <v>64.599999999999994</v>
          </cell>
        </row>
        <row r="165">
          <cell r="A165" t="str">
            <v>5820 СЛИВОЧНЫЕ Папа может сос п/о мгс 2*2_45с   ОСТАНКИНО</v>
          </cell>
          <cell r="D165">
            <v>195</v>
          </cell>
          <cell r="F165">
            <v>195</v>
          </cell>
        </row>
        <row r="166">
          <cell r="A166" t="str">
            <v>5851 ЭКСТРА Папа может вар п/о   ОСТАНКИНО</v>
          </cell>
          <cell r="D166">
            <v>366.35</v>
          </cell>
          <cell r="F166">
            <v>366.35</v>
          </cell>
        </row>
        <row r="167">
          <cell r="A167" t="str">
            <v>5931 ОХОТНИЧЬЯ Папа может с/к в/у 1/220 8шт.   ОСТАНКИНО</v>
          </cell>
          <cell r="D167">
            <v>1088</v>
          </cell>
          <cell r="F167">
            <v>1088</v>
          </cell>
        </row>
        <row r="168">
          <cell r="A168" t="str">
            <v>6004 РАГУ СВИНОЕ 1кг 8шт.зам_120с ОСТАНКИНО</v>
          </cell>
          <cell r="D168">
            <v>20</v>
          </cell>
          <cell r="F168">
            <v>20</v>
          </cell>
        </row>
        <row r="169">
          <cell r="A169" t="str">
            <v>6069 ФИЛЕЙНЫЕ Папа может сос ц/о мгс 0.33кг  ОСТАНКИНО</v>
          </cell>
          <cell r="D169">
            <v>5</v>
          </cell>
          <cell r="F169">
            <v>5</v>
          </cell>
        </row>
        <row r="170">
          <cell r="A170" t="str">
            <v>6113 СОЧНЫЕ сос п/о мгс 1*6_Ашан  ОСТАНКИНО</v>
          </cell>
          <cell r="D170">
            <v>1771.2</v>
          </cell>
          <cell r="F170">
            <v>1771.2</v>
          </cell>
        </row>
        <row r="171">
          <cell r="A171" t="str">
            <v>6158 ВРЕМЯ ОЛИВЬЕ Папа может вар п/о 0.4кг   ОСТАНКИНО</v>
          </cell>
          <cell r="D171">
            <v>1</v>
          </cell>
          <cell r="F171">
            <v>1</v>
          </cell>
        </row>
        <row r="172">
          <cell r="A172" t="str">
            <v>6200 ГРУДИНКА ПРЕМИУМ к/в мл/к в/у 0.3кг  ОСТАНКИНО</v>
          </cell>
          <cell r="D172">
            <v>176</v>
          </cell>
          <cell r="F172">
            <v>180</v>
          </cell>
        </row>
        <row r="173">
          <cell r="A173" t="str">
            <v>6206 СВИНИНА ПО-ДОМАШНЕМУ к/в мл/к в/у 0.3кг  ОСТАНКИНО</v>
          </cell>
          <cell r="D173">
            <v>512</v>
          </cell>
          <cell r="F173">
            <v>512</v>
          </cell>
        </row>
        <row r="174">
          <cell r="A174" t="str">
            <v>6221 НЕАПОЛИТАНСКИЙ ДУЭТ с/к с/н мгс 1/90  ОСТАНКИНО</v>
          </cell>
          <cell r="D174">
            <v>272</v>
          </cell>
          <cell r="F174">
            <v>272</v>
          </cell>
        </row>
        <row r="175">
          <cell r="A175" t="str">
            <v>6222 ИТАЛЬЯНСКОЕ АССОРТИ с/в с/н мгс 1/90 ОСТАНКИНО</v>
          </cell>
          <cell r="D175">
            <v>83</v>
          </cell>
          <cell r="F175">
            <v>83</v>
          </cell>
        </row>
        <row r="176">
          <cell r="A176" t="str">
            <v>6228 МЯСНОЕ АССОРТИ к/з с/н мгс 1/90 10шт.  ОСТАНКИНО</v>
          </cell>
          <cell r="D176">
            <v>494</v>
          </cell>
          <cell r="F176">
            <v>494</v>
          </cell>
        </row>
        <row r="177">
          <cell r="A177" t="str">
            <v>6247 ДОМАШНЯЯ Папа может вар п/о 0,4кг 8шт.  ОСТАНКИНО</v>
          </cell>
          <cell r="D177">
            <v>281</v>
          </cell>
          <cell r="F177">
            <v>281</v>
          </cell>
        </row>
        <row r="178">
          <cell r="A178" t="str">
            <v>6253 МОЛОЧНЫЕ Коровино сос п/о мгс 1.5*6  ОСТАНКИНО</v>
          </cell>
          <cell r="D178">
            <v>44.9</v>
          </cell>
          <cell r="F178">
            <v>44.9</v>
          </cell>
        </row>
        <row r="179">
          <cell r="A179" t="str">
            <v>6268 ГОВЯЖЬЯ Папа может вар п/о 0,4кг 8 шт.  ОСТАНКИНО</v>
          </cell>
          <cell r="D179">
            <v>440</v>
          </cell>
          <cell r="F179">
            <v>440</v>
          </cell>
        </row>
        <row r="180">
          <cell r="A180" t="str">
            <v>6279 КОРЕЙКА ПО-ОСТ.к/в в/с с/н в/у 1/150_45с  ОСТАНКИНО</v>
          </cell>
          <cell r="D180">
            <v>144</v>
          </cell>
          <cell r="F180">
            <v>146</v>
          </cell>
        </row>
        <row r="181">
          <cell r="A181" t="str">
            <v>6303 МЯСНЫЕ Папа может сос п/о мгс 1.5*3  ОСТАНКИНО</v>
          </cell>
          <cell r="D181">
            <v>460.7</v>
          </cell>
          <cell r="F181">
            <v>460.7</v>
          </cell>
        </row>
        <row r="182">
          <cell r="A182" t="str">
            <v>6324 ДОКТОРСКАЯ ГОСТ вар п/о 0.4кг 8шт.  ОСТАНКИНО</v>
          </cell>
          <cell r="D182">
            <v>525</v>
          </cell>
          <cell r="F182">
            <v>526</v>
          </cell>
        </row>
        <row r="183">
          <cell r="A183" t="str">
            <v>6325 ДОКТОРСКАЯ ПРЕМИУМ вар п/о 0.4кг 8шт.  ОСТАНКИНО</v>
          </cell>
          <cell r="D183">
            <v>613</v>
          </cell>
          <cell r="F183">
            <v>613</v>
          </cell>
        </row>
        <row r="184">
          <cell r="A184" t="str">
            <v>6329 КЛАССИЧЕСКАЯ Папа может вар п/о 0.4кг  ОСТАНКИНО</v>
          </cell>
          <cell r="D184">
            <v>1</v>
          </cell>
          <cell r="F184">
            <v>1</v>
          </cell>
        </row>
        <row r="185">
          <cell r="A185" t="str">
            <v>6333 МЯСНАЯ Папа может вар п/о 0.4кг 8шт.  ОСТАНКИНО</v>
          </cell>
          <cell r="D185">
            <v>6697</v>
          </cell>
          <cell r="F185">
            <v>6759</v>
          </cell>
        </row>
        <row r="186">
          <cell r="A186" t="str">
            <v>6340 ДОМАШНИЙ РЕЦЕПТ Коровино 0.5кг 8шт.  ОСТАНКИНО</v>
          </cell>
          <cell r="D186">
            <v>1404</v>
          </cell>
          <cell r="F186">
            <v>1406</v>
          </cell>
        </row>
        <row r="187">
          <cell r="A187" t="str">
            <v>6341 ДОМАШНИЙ РЕЦЕПТ СО ШПИКОМ Коровино 0.5кг  ОСТАНКИНО</v>
          </cell>
          <cell r="D187">
            <v>70</v>
          </cell>
          <cell r="F187">
            <v>70</v>
          </cell>
        </row>
        <row r="188">
          <cell r="A188" t="str">
            <v>6353 ЭКСТРА Папа может вар п/о 0.4кг 8шт.  ОСТАНКИНО</v>
          </cell>
          <cell r="D188">
            <v>3681</v>
          </cell>
          <cell r="F188">
            <v>3683</v>
          </cell>
        </row>
        <row r="189">
          <cell r="A189" t="str">
            <v>6392 ФИЛЕЙНАЯ Папа может вар п/о 0.4кг. ОСТАНКИНО</v>
          </cell>
          <cell r="D189">
            <v>6250</v>
          </cell>
          <cell r="F189">
            <v>6250</v>
          </cell>
        </row>
        <row r="190">
          <cell r="A190" t="str">
            <v>6415 БАЛЫКОВАЯ Коровино п/к в/у 0.84кг 6шт.  ОСТАНКИНО</v>
          </cell>
          <cell r="D190">
            <v>102</v>
          </cell>
          <cell r="F190">
            <v>102</v>
          </cell>
        </row>
        <row r="191">
          <cell r="A191" t="str">
            <v>6426 КЛАССИЧЕСКАЯ ПМ вар п/о 0.3кг 8шт.  ОСТАНКИНО</v>
          </cell>
          <cell r="D191">
            <v>1863</v>
          </cell>
          <cell r="F191">
            <v>1863</v>
          </cell>
        </row>
        <row r="192">
          <cell r="A192" t="str">
            <v>6448 СВИНИНА МАДЕРА с/к с/н в/у 1/100 10шт.   ОСТАНКИНО</v>
          </cell>
          <cell r="D192">
            <v>209</v>
          </cell>
          <cell r="F192">
            <v>211</v>
          </cell>
        </row>
        <row r="193">
          <cell r="A193" t="str">
            <v>6453 ЭКСТРА Папа может с/к с/н в/у 1/100 14шт.   ОСТАНКИНО</v>
          </cell>
          <cell r="D193">
            <v>1986</v>
          </cell>
          <cell r="F193">
            <v>1986</v>
          </cell>
        </row>
        <row r="194">
          <cell r="A194" t="str">
            <v>6454 АРОМАТНАЯ с/к с/н в/у 1/100 14шт.  ОСТАНКИНО</v>
          </cell>
          <cell r="D194">
            <v>1668</v>
          </cell>
          <cell r="F194">
            <v>1668</v>
          </cell>
        </row>
        <row r="195">
          <cell r="A195" t="str">
            <v>6459 СЕРВЕЛАТ ШВЕЙЦАРСК. в/к с/н в/у 1/100*10  ОСТАНКИНО</v>
          </cell>
          <cell r="D195">
            <v>232</v>
          </cell>
          <cell r="F195">
            <v>234</v>
          </cell>
        </row>
        <row r="196">
          <cell r="A196" t="str">
            <v>6470 ВЕТЧ.МРАМОРНАЯ в/у_45с  ОСТАНКИНО</v>
          </cell>
          <cell r="D196">
            <v>54.6</v>
          </cell>
          <cell r="F196">
            <v>54.6</v>
          </cell>
        </row>
        <row r="197">
          <cell r="A197" t="str">
            <v>6492 ШПИК С ЧЕСНОК.И ПЕРЦЕМ к/в в/у 0.3кг_45c  ОСТАНКИНО</v>
          </cell>
          <cell r="D197">
            <v>213</v>
          </cell>
          <cell r="F197">
            <v>216</v>
          </cell>
        </row>
        <row r="198">
          <cell r="A198" t="str">
            <v>6495 ВЕТЧ.МРАМОРНАЯ в/у срез 0.3кг 6шт_45с  ОСТАНКИНО</v>
          </cell>
          <cell r="D198">
            <v>561</v>
          </cell>
          <cell r="F198">
            <v>566</v>
          </cell>
        </row>
        <row r="199">
          <cell r="A199" t="str">
            <v>6527 ШПИКАЧКИ СОЧНЫЕ ПМ сар б/о мгс 1*3 45с ОСТАНКИНО</v>
          </cell>
          <cell r="D199">
            <v>530.79999999999995</v>
          </cell>
          <cell r="F199">
            <v>530.79999999999995</v>
          </cell>
        </row>
        <row r="200">
          <cell r="A200" t="str">
            <v>6586 МРАМОРНАЯ И БАЛЫКОВАЯ в/к с/н мгс 1/90 ОСТАНКИНО</v>
          </cell>
          <cell r="D200">
            <v>318</v>
          </cell>
          <cell r="F200">
            <v>318</v>
          </cell>
        </row>
        <row r="201">
          <cell r="A201" t="str">
            <v>6666 БОЯНСКАЯ Папа может п/к в/у 0,28кг 8 шт. ОСТАНКИНО</v>
          </cell>
          <cell r="D201">
            <v>1534</v>
          </cell>
          <cell r="F201">
            <v>1534</v>
          </cell>
        </row>
        <row r="202">
          <cell r="A202" t="str">
            <v>6683 СЕРВЕЛАТ ЗЕРНИСТЫЙ ПМ в/к в/у 0,35кг  ОСТАНКИНО</v>
          </cell>
          <cell r="D202">
            <v>3437</v>
          </cell>
          <cell r="F202">
            <v>3443</v>
          </cell>
        </row>
        <row r="203">
          <cell r="A203" t="str">
            <v>6684 СЕРВЕЛАТ КАРЕЛЬСКИЙ ПМ в/к в/у 0.28кг  ОСТАНКИНО</v>
          </cell>
          <cell r="D203">
            <v>3187</v>
          </cell>
          <cell r="F203">
            <v>3189</v>
          </cell>
        </row>
        <row r="204">
          <cell r="A204" t="str">
            <v>6689 СЕРВЕЛАТ ОХОТНИЧИЙ ПМ в/к в/у 0,35кг 8шт  ОСТАНКИНО</v>
          </cell>
          <cell r="D204">
            <v>5083</v>
          </cell>
          <cell r="F204">
            <v>5091</v>
          </cell>
        </row>
        <row r="205">
          <cell r="A205" t="str">
            <v>6697 СЕРВЕЛАТ ФИНСКИЙ ПМ в/к в/у 0,35кг 8шт.  ОСТАНКИНО</v>
          </cell>
          <cell r="D205">
            <v>5958</v>
          </cell>
          <cell r="F205">
            <v>5980</v>
          </cell>
        </row>
        <row r="206">
          <cell r="A206" t="str">
            <v>6713 СОЧНЫЙ ГРИЛЬ ПМ сос п/о мгс 0.41кг 8шт.  ОСТАНКИНО</v>
          </cell>
          <cell r="D206">
            <v>1662</v>
          </cell>
          <cell r="F206">
            <v>1662</v>
          </cell>
        </row>
        <row r="207">
          <cell r="A207" t="str">
            <v>6722 СОЧНЫЕ ПМ сос п/о мгс 0,41кг 10шт.  ОСТАНКИНО</v>
          </cell>
          <cell r="D207">
            <v>7229</v>
          </cell>
          <cell r="F207">
            <v>7319</v>
          </cell>
        </row>
        <row r="208">
          <cell r="A208" t="str">
            <v>6726 СЛИВОЧНЫЕ ПМ сос п/о мгс 0.41кг 10шт.  ОСТАНКИНО</v>
          </cell>
          <cell r="D208">
            <v>3475</v>
          </cell>
          <cell r="F208">
            <v>3478</v>
          </cell>
        </row>
        <row r="209">
          <cell r="A209" t="str">
            <v>6747 РУССКАЯ ПРЕМИУМ ПМ вар ф/о в/у  ОСТАНКИНО</v>
          </cell>
          <cell r="D209">
            <v>39</v>
          </cell>
          <cell r="F209">
            <v>39</v>
          </cell>
        </row>
        <row r="210">
          <cell r="A210" t="str">
            <v>6762 СЛИВОЧНЫЕ сос ц/о мгс 0.41кг 8шт.  ОСТАНКИНО</v>
          </cell>
          <cell r="D210">
            <v>337</v>
          </cell>
          <cell r="F210">
            <v>337</v>
          </cell>
        </row>
        <row r="211">
          <cell r="A211" t="str">
            <v>6764 СЛИВОЧНЫЕ сос ц/о мгс 1*4  ОСТАНКИНО</v>
          </cell>
          <cell r="D211">
            <v>38.1</v>
          </cell>
          <cell r="F211">
            <v>38.1</v>
          </cell>
        </row>
        <row r="212">
          <cell r="A212" t="str">
            <v>6765 РУБЛЕНЫЕ сос ц/о мгс 0.36кг 6шт.  ОСТАНКИНО</v>
          </cell>
          <cell r="D212">
            <v>868</v>
          </cell>
          <cell r="F212">
            <v>868</v>
          </cell>
        </row>
        <row r="213">
          <cell r="A213" t="str">
            <v>6767 РУБЛЕНЫЕ сос ц/о мгс 1*4  ОСТАНКИНО</v>
          </cell>
          <cell r="D213">
            <v>56</v>
          </cell>
          <cell r="F213">
            <v>56</v>
          </cell>
        </row>
        <row r="214">
          <cell r="A214" t="str">
            <v>6768 С СЫРОМ сос ц/о мгс 0.41кг 6шт.  ОСТАНКИНО</v>
          </cell>
          <cell r="D214">
            <v>181</v>
          </cell>
          <cell r="F214">
            <v>181</v>
          </cell>
        </row>
        <row r="215">
          <cell r="A215" t="str">
            <v>6770 ИСПАНСКИЕ сос ц/о мгс 0.41кг 6шт.  ОСТАНКИНО</v>
          </cell>
          <cell r="D215">
            <v>258</v>
          </cell>
          <cell r="F215">
            <v>258</v>
          </cell>
        </row>
        <row r="216">
          <cell r="A216" t="str">
            <v>6773 САЛЯМИ Папа может п/к в/у 0,28кг 8шт.  ОСТАНКИНО</v>
          </cell>
          <cell r="D216">
            <v>662</v>
          </cell>
          <cell r="F216">
            <v>662</v>
          </cell>
        </row>
        <row r="217">
          <cell r="A217" t="str">
            <v>6777 МЯСНЫЕ С ГОВЯДИНОЙ ПМ сос п/о мгс 0.4кг  ОСТАНКИНО</v>
          </cell>
          <cell r="D217">
            <v>1151</v>
          </cell>
          <cell r="F217">
            <v>1151</v>
          </cell>
        </row>
        <row r="218">
          <cell r="A218" t="str">
            <v>6785 ВЕНСКАЯ САЛЯМИ п/к в/у 0.33кг 8шт.  ОСТАНКИНО</v>
          </cell>
          <cell r="D218">
            <v>550</v>
          </cell>
          <cell r="F218">
            <v>550</v>
          </cell>
        </row>
        <row r="219">
          <cell r="A219" t="str">
            <v>6787 СЕРВЕЛАТ КРЕМЛЕВСКИЙ в/к в/у 0,33кг 8шт.  ОСТАНКИНО</v>
          </cell>
          <cell r="D219">
            <v>447</v>
          </cell>
          <cell r="F219">
            <v>447</v>
          </cell>
        </row>
        <row r="220">
          <cell r="A220" t="str">
            <v>6791 СЕРВЕЛАТ ПРЕМИУМ в/к в/у 0,33кг 8шт.  ОСТАНКИНО</v>
          </cell>
          <cell r="D220">
            <v>115</v>
          </cell>
          <cell r="F220">
            <v>115</v>
          </cell>
        </row>
        <row r="221">
          <cell r="A221" t="str">
            <v>6793 БАЛЫКОВАЯ в/к в/у 0,33кг 8шт.  ОСТАНКИНО</v>
          </cell>
          <cell r="D221">
            <v>929</v>
          </cell>
          <cell r="F221">
            <v>933</v>
          </cell>
        </row>
        <row r="222">
          <cell r="A222" t="str">
            <v>6794 БАЛЫКОВАЯ в/к в/у  ОСТАНКИНО</v>
          </cell>
          <cell r="D222">
            <v>17.100000000000001</v>
          </cell>
          <cell r="F222">
            <v>17.100000000000001</v>
          </cell>
        </row>
        <row r="223">
          <cell r="A223" t="str">
            <v>6795 ОСТАНКИНСКАЯ в/к в/у 0,33кг 8шт.  ОСТАНКИНО</v>
          </cell>
          <cell r="D223">
            <v>110</v>
          </cell>
          <cell r="F223">
            <v>110</v>
          </cell>
        </row>
        <row r="224">
          <cell r="A224" t="str">
            <v>6801 ОСТАНКИНСКАЯ вар п/о 0.4кг 8шт.  ОСТАНКИНО</v>
          </cell>
          <cell r="D224">
            <v>201</v>
          </cell>
          <cell r="F224">
            <v>202</v>
          </cell>
        </row>
        <row r="225">
          <cell r="A225" t="str">
            <v>6807 СЕРВЕЛАТ ЕВРОПЕЙСКИЙ в/к в/у 0,33кг 8шт.  ОСТАНКИНО</v>
          </cell>
          <cell r="D225">
            <v>153</v>
          </cell>
          <cell r="F225">
            <v>153</v>
          </cell>
        </row>
        <row r="226">
          <cell r="A226" t="str">
            <v>6829 МОЛОЧНЫЕ КЛАССИЧЕСКИЕ сос п/о мгс 2*4_С  ОСТАНКИНО</v>
          </cell>
          <cell r="D226">
            <v>729.8</v>
          </cell>
          <cell r="F226">
            <v>729.8</v>
          </cell>
        </row>
        <row r="227">
          <cell r="A227" t="str">
            <v>6834 ПОСОЛЬСКАЯ ПМ с/к с/н в/у 1/100 10шт.  ОСТАНКИНО</v>
          </cell>
          <cell r="D227">
            <v>390</v>
          </cell>
          <cell r="F227">
            <v>390</v>
          </cell>
        </row>
        <row r="228">
          <cell r="A228" t="str">
            <v>6837 ФИЛЕЙНЫЕ Папа Может сос ц/о мгс 0.4кг  ОСТАНКИНО</v>
          </cell>
          <cell r="D228">
            <v>1280</v>
          </cell>
          <cell r="F228">
            <v>1280</v>
          </cell>
        </row>
        <row r="229">
          <cell r="A229" t="str">
            <v>6839 ДОКТОРСКАЯ ГОСТ вар б/о срез 0.4кг 8шт.  ОСТАНКИНО</v>
          </cell>
          <cell r="D229">
            <v>15</v>
          </cell>
          <cell r="F229">
            <v>15</v>
          </cell>
        </row>
        <row r="230">
          <cell r="A230" t="str">
            <v>6842 ДЫМОВИЦА ИЗ ОКОРОКА к/в мл/к в/у 0,3кг  ОСТАНКИНО</v>
          </cell>
          <cell r="D230">
            <v>1</v>
          </cell>
          <cell r="F230">
            <v>1</v>
          </cell>
        </row>
        <row r="231">
          <cell r="A231" t="str">
            <v>6852 МОЛОЧНЫЕ ПРЕМИУМ ПМ сос п/о в/ у 1/350  ОСТАНКИНО</v>
          </cell>
          <cell r="D231">
            <v>2985</v>
          </cell>
          <cell r="F231">
            <v>3047</v>
          </cell>
        </row>
        <row r="232">
          <cell r="A232" t="str">
            <v>6853 МОЛОЧНЫЕ ПРЕМИУМ ПМ сос п/о мгс 1*6  ОСТАНКИНО</v>
          </cell>
          <cell r="D232">
            <v>211</v>
          </cell>
          <cell r="F232">
            <v>211</v>
          </cell>
        </row>
        <row r="233">
          <cell r="A233" t="str">
            <v>6854 МОЛОЧНЫЕ ПРЕМИУМ ПМ сос п/о мгс 0.6кг  ОСТАНКИНО</v>
          </cell>
          <cell r="D233">
            <v>393</v>
          </cell>
          <cell r="F233">
            <v>393</v>
          </cell>
        </row>
        <row r="234">
          <cell r="A234" t="str">
            <v>6861 ДОМАШНИЙ РЕЦЕПТ Коровино вар п/о  ОСТАНКИНО</v>
          </cell>
          <cell r="D234">
            <v>441.1</v>
          </cell>
          <cell r="F234">
            <v>441.1</v>
          </cell>
        </row>
        <row r="235">
          <cell r="A235" t="str">
            <v>6862 ДОМАШНИЙ РЕЦЕПТ СО ШПИК. Коровино вар п/о  ОСТАНКИНО</v>
          </cell>
          <cell r="D235">
            <v>58.7</v>
          </cell>
          <cell r="F235">
            <v>58.7</v>
          </cell>
        </row>
        <row r="236">
          <cell r="A236" t="str">
            <v>6865 ВЕТЧ.НЕЖНАЯ Коровино п/о  ОСТАНКИНО</v>
          </cell>
          <cell r="D236">
            <v>172.4</v>
          </cell>
          <cell r="F236">
            <v>172.4</v>
          </cell>
        </row>
        <row r="237">
          <cell r="A237" t="str">
            <v>6869 С ГОВЯДИНОЙ СН сос п/о мгс 1кг 6шт.  ОСТАНКИНО</v>
          </cell>
          <cell r="D237">
            <v>63</v>
          </cell>
          <cell r="F237">
            <v>63</v>
          </cell>
        </row>
        <row r="238">
          <cell r="A238" t="str">
            <v>6870 С ГОВЯДИНОЙ СН сос п/о мгс 1*6  ОСТАНКИНО</v>
          </cell>
          <cell r="D238">
            <v>21</v>
          </cell>
          <cell r="F238">
            <v>21</v>
          </cell>
        </row>
        <row r="239">
          <cell r="A239" t="str">
            <v>6903 СОЧНЫЕ ПМ сос п/о мгс 0.41кг_osu  ОСТАНКИНО</v>
          </cell>
          <cell r="D239">
            <v>1</v>
          </cell>
          <cell r="F239">
            <v>1</v>
          </cell>
        </row>
        <row r="240">
          <cell r="A240" t="str">
            <v>6909 ДЛЯ ДЕТЕЙ сос п/о мгс 0.33кг 8шт.  ОСТАНКИНО</v>
          </cell>
          <cell r="D240">
            <v>645</v>
          </cell>
          <cell r="F240">
            <v>653</v>
          </cell>
        </row>
        <row r="241">
          <cell r="A241" t="str">
            <v>6919 БЕКОН с/к с/н в/у 1/180 10шт.  ОСТАНКИНО</v>
          </cell>
          <cell r="D241">
            <v>449</v>
          </cell>
          <cell r="F241">
            <v>452</v>
          </cell>
        </row>
        <row r="242">
          <cell r="A242" t="str">
            <v>6921 БЕКОН Папа может с/к с/н в/у 1/140 10шт  ОСТАНКИНО</v>
          </cell>
          <cell r="D242">
            <v>546</v>
          </cell>
          <cell r="F242">
            <v>549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361</v>
          </cell>
          <cell r="F243">
            <v>361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431</v>
          </cell>
          <cell r="F244">
            <v>431</v>
          </cell>
        </row>
        <row r="245">
          <cell r="A245" t="str">
            <v>БОНУС ДОМАШНИЙ РЕЦЕПТ Коровино 0.5кг 8шт. (6305)</v>
          </cell>
          <cell r="D245">
            <v>32</v>
          </cell>
          <cell r="F245">
            <v>32</v>
          </cell>
        </row>
        <row r="246">
          <cell r="A246" t="str">
            <v>БОНУС ДОМАШНИЙ РЕЦЕПТ Коровино вар п/о (5324)</v>
          </cell>
          <cell r="D246">
            <v>24</v>
          </cell>
          <cell r="F246">
            <v>24</v>
          </cell>
        </row>
        <row r="247">
          <cell r="A247" t="str">
            <v>БОНУС СОЧНЫЕ сос п/о мгс 0.41кг_UZ (6087)  ОСТАНКИНО</v>
          </cell>
          <cell r="D247">
            <v>159</v>
          </cell>
          <cell r="F247">
            <v>159</v>
          </cell>
        </row>
        <row r="248">
          <cell r="A248" t="str">
            <v>БОНУС СОЧНЫЕ сос п/о мгс 1*6_UZ (6088)  ОСТАНКИНО</v>
          </cell>
          <cell r="D248">
            <v>263</v>
          </cell>
          <cell r="F248">
            <v>263</v>
          </cell>
        </row>
        <row r="249">
          <cell r="A249" t="str">
            <v>БОНУС_ 457  Колбаса Молочная ТМ Особый рецепт ВЕС большой батон  ПОКОМ</v>
          </cell>
          <cell r="F249">
            <v>980.30899999999997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1235</v>
          </cell>
        </row>
        <row r="251">
          <cell r="A251" t="str">
            <v>БОНУС_305  Колбаса Сервелат Мясорубский с мелкорубленным окороком в/у  ТМ Стародворье ВЕС   ПОКОМ</v>
          </cell>
          <cell r="F251">
            <v>1.4</v>
          </cell>
        </row>
        <row r="252">
          <cell r="A252" t="str">
            <v>БОНУС_Колбаса вареная Филейская ТМ Вязанка. ВЕС  ПОКОМ</v>
          </cell>
          <cell r="F252">
            <v>369.08699999999999</v>
          </cell>
        </row>
        <row r="253">
          <cell r="A253" t="str">
            <v>БОНУС_Колбаса Сервелат Филедворский, фиброуз, в/у 0,35 кг срез,  ПОКОМ</v>
          </cell>
          <cell r="F253">
            <v>444</v>
          </cell>
        </row>
        <row r="254">
          <cell r="A254" t="str">
            <v>БОНУС_Пельмени Бульмени с говядиной и свининой Наваристые 2,7кг Горячая штучка ВЕС  ПОКОМ</v>
          </cell>
          <cell r="F254">
            <v>116.101</v>
          </cell>
        </row>
        <row r="255">
          <cell r="A255" t="str">
            <v>БОНУС_Пельмени Отборные из свинины и говядины 0,9 кг ТМ Стародворье ТС Медвежье ушко  ПОКОМ</v>
          </cell>
          <cell r="F255">
            <v>362</v>
          </cell>
        </row>
        <row r="256">
          <cell r="A256" t="str">
            <v>Бутербродная вареная 0,47 кг шт.  СПК</v>
          </cell>
          <cell r="D256">
            <v>92</v>
          </cell>
          <cell r="F256">
            <v>92</v>
          </cell>
        </row>
        <row r="257">
          <cell r="A257" t="str">
            <v>Вацлавская п/к (черева) 390 гр.шт. термоус.пак  СПК</v>
          </cell>
          <cell r="D257">
            <v>132</v>
          </cell>
          <cell r="F257">
            <v>132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8</v>
          </cell>
          <cell r="F258">
            <v>455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1222</v>
          </cell>
          <cell r="F259">
            <v>2843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2426</v>
          </cell>
          <cell r="F260">
            <v>4015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12</v>
          </cell>
          <cell r="F261">
            <v>390</v>
          </cell>
        </row>
        <row r="262">
          <cell r="A262" t="str">
            <v>Готовые чебуреки со свининой и говядиной Гор.шт.0,36 кг зам.  ПОКОМ</v>
          </cell>
          <cell r="D262">
            <v>2</v>
          </cell>
          <cell r="F262">
            <v>2</v>
          </cell>
        </row>
        <row r="263">
          <cell r="A263" t="str">
            <v>Гуцульская с/к "КолбасГрад" 160 гр.шт. термоус. пак  СПК</v>
          </cell>
          <cell r="D263">
            <v>157</v>
          </cell>
          <cell r="F263">
            <v>157</v>
          </cell>
        </row>
        <row r="264">
          <cell r="A264" t="str">
            <v>Дельгаро с/в "Эликатессе" 140 гр.шт.  СПК</v>
          </cell>
          <cell r="D264">
            <v>60</v>
          </cell>
          <cell r="F264">
            <v>60</v>
          </cell>
        </row>
        <row r="265">
          <cell r="A265" t="str">
            <v>Деревенская с чесночком и сальцем п/к (черева) 390 гр.шт. термоус. пак.  СПК</v>
          </cell>
          <cell r="D265">
            <v>300</v>
          </cell>
          <cell r="F265">
            <v>300</v>
          </cell>
        </row>
        <row r="266">
          <cell r="A266" t="str">
            <v>Докторская вареная в/с  СПК</v>
          </cell>
          <cell r="D266">
            <v>8.4</v>
          </cell>
          <cell r="F266">
            <v>8.4</v>
          </cell>
        </row>
        <row r="267">
          <cell r="A267" t="str">
            <v>Докторская вареная в/с 0,47 кг шт.  СПК</v>
          </cell>
          <cell r="D267">
            <v>136</v>
          </cell>
          <cell r="F267">
            <v>136</v>
          </cell>
        </row>
        <row r="268">
          <cell r="A268" t="str">
            <v>Докторская вареная термоус.пак. "Высокий вкус"  СПК</v>
          </cell>
          <cell r="D268">
            <v>106.056</v>
          </cell>
          <cell r="F268">
            <v>106.056</v>
          </cell>
        </row>
        <row r="269">
          <cell r="A269" t="str">
            <v>Каша гречневая с говядиной "СПК" ж/б 0,340 кг.шт. термоус. пл. ЧМК  СПК</v>
          </cell>
          <cell r="D269">
            <v>19</v>
          </cell>
          <cell r="F269">
            <v>19</v>
          </cell>
        </row>
        <row r="270">
          <cell r="A270" t="str">
            <v>Каша перловая с говядиной "СПК" ж/б 0,340 кг.шт. термоус. пл. ЧМК СПК</v>
          </cell>
          <cell r="D270">
            <v>25</v>
          </cell>
          <cell r="F270">
            <v>25</v>
          </cell>
        </row>
        <row r="271">
          <cell r="A271" t="str">
            <v>Классическая вареная 400 гр.шт.  СПК</v>
          </cell>
          <cell r="D271">
            <v>1</v>
          </cell>
          <cell r="F271">
            <v>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1041</v>
          </cell>
          <cell r="F272">
            <v>1041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955</v>
          </cell>
          <cell r="F273">
            <v>955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102</v>
          </cell>
          <cell r="F274">
            <v>102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60</v>
          </cell>
          <cell r="F275">
            <v>60</v>
          </cell>
        </row>
        <row r="276">
          <cell r="A276" t="str">
            <v>Круггетсы с сырным соусом ТМ Горячая штучка 0,25 кг зам  ПОКОМ</v>
          </cell>
          <cell r="D276">
            <v>7</v>
          </cell>
          <cell r="F276">
            <v>624</v>
          </cell>
        </row>
        <row r="277">
          <cell r="A277" t="str">
            <v>Круггетсы сочные ТМ Горячая штучка ТС Круггетсы  ВЕС(3 кг)  ПОКОМ</v>
          </cell>
          <cell r="D277">
            <v>1</v>
          </cell>
          <cell r="F277">
            <v>1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1205</v>
          </cell>
          <cell r="F278">
            <v>2417</v>
          </cell>
        </row>
        <row r="279">
          <cell r="A279" t="str">
            <v>Ла Фаворте с/в "Эликатессе" 140 гр.шт.  СПК</v>
          </cell>
          <cell r="D279">
            <v>100</v>
          </cell>
          <cell r="F279">
            <v>100</v>
          </cell>
        </row>
        <row r="280">
          <cell r="A280" t="str">
            <v>Ливерная Печеночная "Просто выгодно" 0,3 кг.шт.  СПК</v>
          </cell>
          <cell r="D280">
            <v>292</v>
          </cell>
          <cell r="F280">
            <v>292</v>
          </cell>
        </row>
        <row r="281">
          <cell r="A281" t="str">
            <v>Любительская вареная термоус.пак. "Высокий вкус"  СПК</v>
          </cell>
          <cell r="D281">
            <v>123.5</v>
          </cell>
          <cell r="F281">
            <v>123.5</v>
          </cell>
        </row>
        <row r="282">
          <cell r="A282" t="str">
            <v>Мини-пицца с ветчиной и сыром 0,3кг ТМ Зареченские  ПОКОМ</v>
          </cell>
          <cell r="F282">
            <v>25</v>
          </cell>
        </row>
        <row r="283">
          <cell r="A283" t="str">
            <v>Мини-сосиски в тесте 0,3кг ТМ Зареченские  ПОКОМ</v>
          </cell>
          <cell r="D283">
            <v>1</v>
          </cell>
          <cell r="F283">
            <v>2</v>
          </cell>
        </row>
        <row r="284">
          <cell r="A284" t="str">
            <v>Мини-сосиски в тесте 3,7кг ВЕС заморож. ТМ Зареченские  ПОКОМ</v>
          </cell>
          <cell r="D284">
            <v>3.7</v>
          </cell>
          <cell r="F284">
            <v>213.90100000000001</v>
          </cell>
        </row>
        <row r="285">
          <cell r="A285" t="str">
            <v>Мини-чебуречки с мясом  0,3кг ТМ Зареченские  ПОКОМ</v>
          </cell>
          <cell r="F285">
            <v>3</v>
          </cell>
        </row>
        <row r="286">
          <cell r="A286" t="str">
            <v>Мини-чебуречки с мясом ВЕС 5,5кг ТМ Зареченские  ПОКОМ</v>
          </cell>
          <cell r="D286">
            <v>5.5</v>
          </cell>
          <cell r="F286">
            <v>142.5</v>
          </cell>
        </row>
        <row r="287">
          <cell r="A287" t="str">
            <v>Мини-чебуречки с сыром и ветчиной 0,3кг ТМ Зареченские  ПОКОМ</v>
          </cell>
          <cell r="D287">
            <v>1</v>
          </cell>
          <cell r="F287">
            <v>65</v>
          </cell>
        </row>
        <row r="288">
          <cell r="A288" t="str">
            <v>Мини-шарики с курочкой и сыром ТМ Зареченские ВЕС  ПОКОМ</v>
          </cell>
          <cell r="D288">
            <v>3</v>
          </cell>
          <cell r="F288">
            <v>167</v>
          </cell>
        </row>
        <row r="289">
          <cell r="A289" t="str">
            <v>Мусульманская вареная "Просто выгодно"  СПК</v>
          </cell>
          <cell r="D289">
            <v>11</v>
          </cell>
          <cell r="F289">
            <v>11</v>
          </cell>
        </row>
        <row r="290">
          <cell r="A290" t="str">
            <v>Мусульманская п/к "Просто выгодно" термофор.пак.  СПК</v>
          </cell>
          <cell r="D290">
            <v>5</v>
          </cell>
          <cell r="F290">
            <v>5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18</v>
          </cell>
          <cell r="F291">
            <v>2852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18</v>
          </cell>
          <cell r="F293">
            <v>1798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15</v>
          </cell>
          <cell r="F294">
            <v>1925</v>
          </cell>
        </row>
        <row r="295">
          <cell r="A295" t="str">
            <v>Наггетсы с куриным филе и сыром ТМ Вязанка 0,25 кг ПОКОМ</v>
          </cell>
          <cell r="D295">
            <v>22</v>
          </cell>
          <cell r="F295">
            <v>768</v>
          </cell>
        </row>
        <row r="296">
          <cell r="A296" t="str">
            <v>Наггетсы Хрустящие 0,3кг ТМ Зареченские  ПОКОМ</v>
          </cell>
          <cell r="F296">
            <v>106</v>
          </cell>
        </row>
        <row r="297">
          <cell r="A297" t="str">
            <v>Наггетсы хрустящие п/ф ЗАО "Мясная галерея" ВЕС ПОКОМ</v>
          </cell>
          <cell r="F297">
            <v>6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764</v>
          </cell>
        </row>
        <row r="299">
          <cell r="A299" t="str">
            <v>Оригинальная с перцем с/к  СПК</v>
          </cell>
          <cell r="D299">
            <v>108.3</v>
          </cell>
          <cell r="F299">
            <v>108.3</v>
          </cell>
        </row>
        <row r="300">
          <cell r="A300" t="str">
            <v>Особая вареная  СПК</v>
          </cell>
          <cell r="D300">
            <v>4.5</v>
          </cell>
          <cell r="F300">
            <v>4.5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346</v>
          </cell>
        </row>
        <row r="302">
          <cell r="A302" t="str">
            <v>Пельмени Бигбули #МЕГАВКУСИЩЕ с сочной грудинкой 0,43 кг  ПОКОМ</v>
          </cell>
          <cell r="D302">
            <v>1</v>
          </cell>
          <cell r="F302">
            <v>67</v>
          </cell>
        </row>
        <row r="303">
          <cell r="A303" t="str">
            <v>Пельмени Бигбули #МЕГАВКУСИЩЕ с сочной грудинкой 0,9 кг  ПОКОМ</v>
          </cell>
          <cell r="F303">
            <v>982</v>
          </cell>
        </row>
        <row r="304">
          <cell r="A304" t="str">
            <v>Пельмени Бигбули с мясом, Горячая штучка 0,43кг  ПОКОМ</v>
          </cell>
          <cell r="D304">
            <v>2</v>
          </cell>
          <cell r="F304">
            <v>200</v>
          </cell>
        </row>
        <row r="305">
          <cell r="A305" t="str">
            <v>Пельмени Бигбули с мясом, Горячая штучка 0,9кг  ПОКОМ</v>
          </cell>
          <cell r="D305">
            <v>3</v>
          </cell>
          <cell r="F305">
            <v>321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862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2</v>
          </cell>
          <cell r="F307">
            <v>231</v>
          </cell>
        </row>
        <row r="308">
          <cell r="A308" t="str">
            <v>Пельмени Бульмени Жюльен Горячая штучка 0,43  ПОКОМ</v>
          </cell>
          <cell r="D308">
            <v>1</v>
          </cell>
          <cell r="F308">
            <v>1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D309">
            <v>2</v>
          </cell>
          <cell r="F309">
            <v>256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173</v>
          </cell>
          <cell r="F310">
            <v>2202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5</v>
          </cell>
          <cell r="F311">
            <v>1155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5.4</v>
          </cell>
          <cell r="F312">
            <v>220.40100000000001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15</v>
          </cell>
          <cell r="F313">
            <v>1204.3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495</v>
          </cell>
          <cell r="F314">
            <v>3068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7</v>
          </cell>
          <cell r="F315">
            <v>1070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F316">
            <v>24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F317">
            <v>63</v>
          </cell>
        </row>
        <row r="318">
          <cell r="A318" t="str">
            <v>Пельмени Жемчужные сфера 1,0кг ТМ Зареченские  ПОКОМ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D319">
            <v>6</v>
          </cell>
          <cell r="F319">
            <v>254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5</v>
          </cell>
          <cell r="F320">
            <v>214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100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6</v>
          </cell>
          <cell r="F322">
            <v>1219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162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540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F325">
            <v>616</v>
          </cell>
        </row>
        <row r="326">
          <cell r="A326" t="str">
            <v>Пельмени Сочные сфера 0,8 кг ТМ Стародворье  ПОКОМ</v>
          </cell>
          <cell r="F326">
            <v>64</v>
          </cell>
        </row>
        <row r="327">
          <cell r="A327" t="str">
            <v>Пельмени Сочные сфера 0,9 кг ТМ Стародворье ПОКОМ</v>
          </cell>
          <cell r="F327">
            <v>1</v>
          </cell>
        </row>
        <row r="328">
          <cell r="A328" t="str">
            <v>Пельмени Татарские 0,4кг ТМ Особый рецепт  ПОКОМ</v>
          </cell>
          <cell r="F328">
            <v>74</v>
          </cell>
        </row>
        <row r="329">
          <cell r="A329" t="str">
            <v>Пипперони с/к "Эликатессе" 0,10 кг.шт.  СПК</v>
          </cell>
          <cell r="D329">
            <v>28</v>
          </cell>
          <cell r="F329">
            <v>28</v>
          </cell>
        </row>
        <row r="330">
          <cell r="A330" t="str">
            <v>Пирожки с мясом 0,3кг ТМ Зареченские  ПОКОМ</v>
          </cell>
          <cell r="D330">
            <v>3</v>
          </cell>
          <cell r="F330">
            <v>20</v>
          </cell>
        </row>
        <row r="331">
          <cell r="A331" t="str">
            <v>Пирожки с мясом 3,7кг ВЕС ТМ Зареченские  ПОКОМ</v>
          </cell>
          <cell r="F331">
            <v>233.113</v>
          </cell>
        </row>
        <row r="332">
          <cell r="A332" t="str">
            <v>Пирожки с мясом, картофелем и грибами 0,3кг ТМ Зареченские  ПОКОМ</v>
          </cell>
          <cell r="D332">
            <v>4</v>
          </cell>
          <cell r="F332">
            <v>27</v>
          </cell>
        </row>
        <row r="333">
          <cell r="A333" t="str">
            <v>Пирожки с яблоком и грушей 0,3кг ТМ Зареченские  ПОКОМ</v>
          </cell>
          <cell r="D333">
            <v>2</v>
          </cell>
          <cell r="F333">
            <v>7</v>
          </cell>
        </row>
        <row r="334">
          <cell r="A334" t="str">
            <v>Пирожки с яблоком и грушей ВЕС ТМ Зареченские  ПОКОМ</v>
          </cell>
          <cell r="F334">
            <v>28.911000000000001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22</v>
          </cell>
          <cell r="F335">
            <v>22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39</v>
          </cell>
          <cell r="F336">
            <v>39</v>
          </cell>
        </row>
        <row r="337">
          <cell r="A337" t="str">
            <v>Плавленый Сыр 45% "С грибами" СТМ "ПапаМожет 180гр  ОСТАНКИНО</v>
          </cell>
          <cell r="D337">
            <v>26</v>
          </cell>
          <cell r="F337">
            <v>26</v>
          </cell>
        </row>
        <row r="338">
          <cell r="A338" t="str">
            <v>Покровская вареная 0,47 кг шт.  СПК</v>
          </cell>
          <cell r="D338">
            <v>28</v>
          </cell>
          <cell r="F338">
            <v>28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11</v>
          </cell>
          <cell r="F339">
            <v>11</v>
          </cell>
        </row>
        <row r="340">
          <cell r="A340" t="str">
            <v>Ричеза с/к 230 гр.шт.  СПК</v>
          </cell>
          <cell r="D340">
            <v>177</v>
          </cell>
          <cell r="F340">
            <v>177</v>
          </cell>
        </row>
        <row r="341">
          <cell r="A341" t="str">
            <v>Сальчетти с/к 230 гр.шт.  СПК</v>
          </cell>
          <cell r="D341">
            <v>388</v>
          </cell>
          <cell r="F341">
            <v>388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124</v>
          </cell>
          <cell r="F342">
            <v>124</v>
          </cell>
        </row>
        <row r="343">
          <cell r="A343" t="str">
            <v>Салями Трюфель с/в "Эликатессе" 0,16 кг.шт.  СПК</v>
          </cell>
          <cell r="D343">
            <v>81</v>
          </cell>
          <cell r="F343">
            <v>81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186.95699999999999</v>
          </cell>
          <cell r="F344">
            <v>186.95699999999999</v>
          </cell>
        </row>
        <row r="345">
          <cell r="A345" t="str">
            <v>Сардельки "Необыкновенные" (в ср.защ.атм.)  СПК</v>
          </cell>
          <cell r="D345">
            <v>16</v>
          </cell>
          <cell r="F345">
            <v>16</v>
          </cell>
        </row>
        <row r="346">
          <cell r="A346" t="str">
            <v>Сардельки из говядины (черева) (в ср.защ.атм.) "Высокий вкус"  СПК</v>
          </cell>
          <cell r="D346">
            <v>110.72799999999999</v>
          </cell>
          <cell r="F346">
            <v>110.72799999999999</v>
          </cell>
        </row>
        <row r="347">
          <cell r="A347" t="str">
            <v>Семейная с чесночком Экстра вареная  СПК</v>
          </cell>
          <cell r="D347">
            <v>21</v>
          </cell>
          <cell r="F347">
            <v>21</v>
          </cell>
        </row>
        <row r="348">
          <cell r="A348" t="str">
            <v>Семейная с чесночком Экстра вареная 0,5 кг.шт.  СПК</v>
          </cell>
          <cell r="D348">
            <v>19</v>
          </cell>
          <cell r="F348">
            <v>19</v>
          </cell>
        </row>
        <row r="349">
          <cell r="A349" t="str">
            <v>Сервелат Европейский в/к, в/с 0,38 кг.шт.термофор.пак  СПК</v>
          </cell>
          <cell r="D349">
            <v>237</v>
          </cell>
          <cell r="F349">
            <v>237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168</v>
          </cell>
          <cell r="F350">
            <v>168</v>
          </cell>
        </row>
        <row r="351">
          <cell r="A351" t="str">
            <v>Сервелат Финский в/к 0,38 кг.шт. термофор.пак.  СПК</v>
          </cell>
          <cell r="D351">
            <v>93</v>
          </cell>
          <cell r="F351">
            <v>93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215</v>
          </cell>
          <cell r="F352">
            <v>215</v>
          </cell>
        </row>
        <row r="353">
          <cell r="A353" t="str">
            <v>Сервелат Фирменный в/к 0,38 кг.шт. термофор.пак.  СПК</v>
          </cell>
          <cell r="D353">
            <v>25</v>
          </cell>
          <cell r="F353">
            <v>25</v>
          </cell>
        </row>
        <row r="354">
          <cell r="A354" t="str">
            <v>Сервелат Фирменный в/к термоус.пак.  СПК</v>
          </cell>
          <cell r="D354">
            <v>1</v>
          </cell>
          <cell r="F354">
            <v>1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367</v>
          </cell>
          <cell r="F355">
            <v>367</v>
          </cell>
        </row>
        <row r="356">
          <cell r="A356" t="str">
            <v>Сибирская особая с/к 0,235 кг шт.  СПК</v>
          </cell>
          <cell r="D356">
            <v>361</v>
          </cell>
          <cell r="F356">
            <v>361</v>
          </cell>
        </row>
        <row r="357">
          <cell r="A357" t="str">
            <v>Славянская п/к 0,38 кг шт.термофор.пак.  СПК</v>
          </cell>
          <cell r="D357">
            <v>13</v>
          </cell>
          <cell r="F357">
            <v>13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149</v>
          </cell>
          <cell r="F358">
            <v>149</v>
          </cell>
        </row>
        <row r="359">
          <cell r="A359" t="str">
            <v>Смаколадьи с яблоком и грушей ТМ Зареченские,0,9 кг ПОКОМ</v>
          </cell>
          <cell r="F359">
            <v>2</v>
          </cell>
        </row>
        <row r="360">
          <cell r="A360" t="str">
            <v>Сосиски "Баварские" 0,36 кг.шт. вак.упак.  СПК</v>
          </cell>
          <cell r="D360">
            <v>27</v>
          </cell>
          <cell r="F360">
            <v>27</v>
          </cell>
        </row>
        <row r="361">
          <cell r="A361" t="str">
            <v>Сосиски "БОЛЬШАЯ SOSиска" (в ср.защ.атм.) 1,0 кг  СПК</v>
          </cell>
          <cell r="D361">
            <v>6</v>
          </cell>
          <cell r="F361">
            <v>6</v>
          </cell>
        </row>
        <row r="362">
          <cell r="A362" t="str">
            <v>Сосиски "БОЛЬШАЯ SOSиска" Бекон (лоток с ср.защ.атм.)  СПК</v>
          </cell>
          <cell r="D362">
            <v>6</v>
          </cell>
          <cell r="F362">
            <v>6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7</v>
          </cell>
          <cell r="F364">
            <v>7</v>
          </cell>
        </row>
        <row r="365">
          <cell r="A365" t="str">
            <v>Сосиски Мусульманские "Просто выгодно" (в ср.защ.атм.)  СПК</v>
          </cell>
          <cell r="D365">
            <v>30.332000000000001</v>
          </cell>
          <cell r="F365">
            <v>30.332000000000001</v>
          </cell>
        </row>
        <row r="366">
          <cell r="A366" t="str">
            <v>Сосиски Хот-дог подкопченные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Сосисоны в темпуре ВЕС  ПОКОМ</v>
          </cell>
          <cell r="F367">
            <v>15.8</v>
          </cell>
        </row>
        <row r="368">
          <cell r="A368" t="str">
            <v>Сочный мегачебурек ТМ Зареченские ВЕС ПОКОМ</v>
          </cell>
          <cell r="D368">
            <v>4.54</v>
          </cell>
          <cell r="F368">
            <v>302.49</v>
          </cell>
        </row>
        <row r="369">
          <cell r="A369" t="str">
            <v>Сыр "Пармезан" 40% колотый 100 гр  ОСТАНКИНО</v>
          </cell>
          <cell r="D369">
            <v>3</v>
          </cell>
          <cell r="F369">
            <v>3</v>
          </cell>
        </row>
        <row r="370">
          <cell r="A370" t="str">
            <v>Сыр "Пармезан" 40% кусок 180 гр  ОСТАНКИНО</v>
          </cell>
          <cell r="D370">
            <v>122</v>
          </cell>
          <cell r="F370">
            <v>122</v>
          </cell>
        </row>
        <row r="371">
          <cell r="A371" t="str">
            <v>Сыр Боккончини копченый 40% 100 гр.  ОСТАНКИНО</v>
          </cell>
          <cell r="D371">
            <v>64</v>
          </cell>
          <cell r="F371">
            <v>64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13</v>
          </cell>
          <cell r="F372">
            <v>13</v>
          </cell>
        </row>
        <row r="373">
          <cell r="A373" t="str">
            <v>Сыр колбасный копченый Папа Может 400 гр  ОСТАНКИНО</v>
          </cell>
          <cell r="D373">
            <v>11</v>
          </cell>
          <cell r="F373">
            <v>11</v>
          </cell>
        </row>
        <row r="374">
          <cell r="A374" t="str">
            <v>Сыр Министерский 45% тм Папа Может, нарезанные ломтики 125г (МИНИ)  ОСТАНКИНО</v>
          </cell>
          <cell r="D374">
            <v>1</v>
          </cell>
          <cell r="F374">
            <v>1</v>
          </cell>
        </row>
        <row r="375">
          <cell r="A375" t="str">
            <v>Сыр Останкино "Алтайский Gold" 50% вес  ОСТАНКИНО</v>
          </cell>
          <cell r="D375">
            <v>1.3</v>
          </cell>
          <cell r="F375">
            <v>1.3</v>
          </cell>
        </row>
        <row r="376">
          <cell r="A376" t="str">
            <v>Сыр ПАПА МОЖЕТ "Гауда Голд" 45% 180 г  ОСТАНКИНО</v>
          </cell>
          <cell r="D376">
            <v>441</v>
          </cell>
          <cell r="F376">
            <v>441</v>
          </cell>
        </row>
        <row r="377">
          <cell r="A377" t="str">
            <v>Сыр Папа Может "Гауда Голд", 45% брусок ВЕС ОСТАНКИНО</v>
          </cell>
          <cell r="F377">
            <v>2.17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915</v>
          </cell>
          <cell r="F378">
            <v>915</v>
          </cell>
        </row>
        <row r="379">
          <cell r="A379" t="str">
            <v>Сыр Папа Может "Голландский традиционный", 45% брусок ВЕС ОСТАНКИНО</v>
          </cell>
          <cell r="D379">
            <v>42.5</v>
          </cell>
          <cell r="F379">
            <v>42.5</v>
          </cell>
        </row>
        <row r="380">
          <cell r="A380" t="str">
            <v>Сыр ПАПА МОЖЕТ "Министерский" 180гр, 45 %  ОСТАНКИНО</v>
          </cell>
          <cell r="D380">
            <v>94</v>
          </cell>
          <cell r="F380">
            <v>94</v>
          </cell>
        </row>
        <row r="381">
          <cell r="A381" t="str">
            <v>Сыр ПАПА МОЖЕТ "Папин завтрак" 180гр, 45 %  ОСТАНКИНО</v>
          </cell>
          <cell r="D381">
            <v>39</v>
          </cell>
          <cell r="F381">
            <v>39</v>
          </cell>
        </row>
        <row r="382">
          <cell r="A382" t="str">
            <v>Сыр ПАПА МОЖЕТ "Российский традиционный" 45% 180 г  ОСТАНКИНО</v>
          </cell>
          <cell r="D382">
            <v>1014</v>
          </cell>
          <cell r="F382">
            <v>1014</v>
          </cell>
        </row>
        <row r="383">
          <cell r="A383" t="str">
            <v>Сыр ПАПА МОЖЕТ "Тильзитер" 45% 180 г  ОСТАНКИНО</v>
          </cell>
          <cell r="D383">
            <v>313</v>
          </cell>
          <cell r="F383">
            <v>313</v>
          </cell>
        </row>
        <row r="384">
          <cell r="A384" t="str">
            <v>Сыр Папа Может "Тильзитер", 45% брусок ВЕС   ОСТАНКИНО</v>
          </cell>
          <cell r="D384">
            <v>44.1</v>
          </cell>
          <cell r="F384">
            <v>44.1</v>
          </cell>
        </row>
        <row r="385">
          <cell r="A385" t="str">
            <v>Сыр Папа Может Голландский 45%, нарез, 125г (9 шт)  Останкино</v>
          </cell>
          <cell r="D385">
            <v>83</v>
          </cell>
          <cell r="F385">
            <v>83</v>
          </cell>
        </row>
        <row r="386">
          <cell r="A386" t="str">
            <v>Сыр Папа Может Российский 50%, нарезка 125г  Останкино</v>
          </cell>
          <cell r="D386">
            <v>5</v>
          </cell>
          <cell r="F386">
            <v>5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65</v>
          </cell>
          <cell r="F387">
            <v>65</v>
          </cell>
        </row>
        <row r="388">
          <cell r="A388" t="str">
            <v>Сыр полутвердый "Голландский" 45%, брус ВЕС  ОСТАНКИНО</v>
          </cell>
          <cell r="D388">
            <v>7</v>
          </cell>
          <cell r="F388">
            <v>7</v>
          </cell>
        </row>
        <row r="389">
          <cell r="A389" t="str">
            <v>Сыр Российский сливочный 45% тм Папа Может, нарезанные ломтики 125г (МИНИ)  ОСТАНКИНО</v>
          </cell>
          <cell r="D389">
            <v>121</v>
          </cell>
          <cell r="F389">
            <v>121</v>
          </cell>
        </row>
        <row r="390">
          <cell r="A390" t="str">
            <v>Сыр Скаморца свежий 40% 100 гр.  ОСТАНКИНО</v>
          </cell>
          <cell r="D390">
            <v>55</v>
          </cell>
          <cell r="F390">
            <v>55</v>
          </cell>
        </row>
        <row r="391">
          <cell r="A391" t="str">
            <v>Сыр Творож. Сливочный 140 гр  ОСТАНКИНО</v>
          </cell>
          <cell r="D391">
            <v>4</v>
          </cell>
          <cell r="F391">
            <v>4</v>
          </cell>
        </row>
        <row r="392">
          <cell r="A392" t="str">
            <v>Сыр творожный с зеленью 60% Папа может 140 гр.  ОСТАНКИНО</v>
          </cell>
          <cell r="D392">
            <v>36</v>
          </cell>
          <cell r="F392">
            <v>36</v>
          </cell>
        </row>
        <row r="393">
          <cell r="A393" t="str">
            <v>Сыр Тильзитер 45% ТМ Папа Может, нарезанные ломтики 125г (МИНИ)  ОСТАНКИНО</v>
          </cell>
          <cell r="D393">
            <v>11</v>
          </cell>
          <cell r="F393">
            <v>11</v>
          </cell>
        </row>
        <row r="394">
          <cell r="A394" t="str">
            <v>Сыр Чечил копченый 43% 100г/6шт ТМ Папа Может  ОСТАНКИНО</v>
          </cell>
          <cell r="D394">
            <v>122</v>
          </cell>
          <cell r="F394">
            <v>122</v>
          </cell>
        </row>
        <row r="395">
          <cell r="A395" t="str">
            <v>Сыр Чечил свежий 45% 100г/6шт ТМ Папа Может  ОСТАНКИНО</v>
          </cell>
          <cell r="D395">
            <v>168</v>
          </cell>
          <cell r="F395">
            <v>168</v>
          </cell>
        </row>
        <row r="396">
          <cell r="A396" t="str">
            <v>Сыч/Прод Коровино Российский 50% 200г СЗМЖ  ОСТАНКИНО</v>
          </cell>
          <cell r="D396">
            <v>155</v>
          </cell>
          <cell r="F396">
            <v>155</v>
          </cell>
        </row>
        <row r="397">
          <cell r="A397" t="str">
            <v>Сыч/Прод Коровино Российский Ориг 50% ВЕС (7,5 кг круг) ОСТАНКИНО</v>
          </cell>
          <cell r="D397">
            <v>61.3</v>
          </cell>
          <cell r="F397">
            <v>61.3</v>
          </cell>
        </row>
        <row r="398">
          <cell r="A398" t="str">
            <v>Сыч/Прод Коровино Российский Оригин 50% ВЕС (5 кг)  ОСТАНКИНО</v>
          </cell>
          <cell r="D398">
            <v>8</v>
          </cell>
          <cell r="F398">
            <v>14.265000000000001</v>
          </cell>
        </row>
        <row r="399">
          <cell r="A399" t="str">
            <v>Сыч/Прод Коровино Тильзитер 50% 200г СЗМЖ  ОСТАНКИНО</v>
          </cell>
          <cell r="D399">
            <v>95</v>
          </cell>
          <cell r="F399">
            <v>95</v>
          </cell>
        </row>
        <row r="400">
          <cell r="A400" t="str">
            <v>Сыч/Прод Коровино Тильзитер Оригин 50% ВЕС (5 кг брус) СЗМЖ  ОСТАНКИНО</v>
          </cell>
          <cell r="D400">
            <v>281</v>
          </cell>
          <cell r="F400">
            <v>281</v>
          </cell>
        </row>
        <row r="401">
          <cell r="A401" t="str">
            <v>Творожный Сыр 60% С маринованными огурчиками и укропом 140 гр  ОСТАНКИНО</v>
          </cell>
          <cell r="D401">
            <v>13</v>
          </cell>
          <cell r="F401">
            <v>13</v>
          </cell>
        </row>
        <row r="402">
          <cell r="A402" t="str">
            <v>Творожный Сыр 60% Сливочный  СТМ "ПапаМожет" - 140гр  ОСТАНКИНО</v>
          </cell>
          <cell r="D402">
            <v>191</v>
          </cell>
          <cell r="F402">
            <v>191</v>
          </cell>
        </row>
        <row r="403">
          <cell r="A403" t="str">
            <v>Торо Неро с/в "Эликатессе" 140 гр.шт.  СПК</v>
          </cell>
          <cell r="D403">
            <v>33</v>
          </cell>
          <cell r="F403">
            <v>33</v>
          </cell>
        </row>
        <row r="404">
          <cell r="A404" t="str">
            <v>Уши свиные копченые к пиву 0,15кг нар. д/ф шт.  СПК</v>
          </cell>
          <cell r="D404">
            <v>30</v>
          </cell>
          <cell r="F404">
            <v>30</v>
          </cell>
        </row>
        <row r="405">
          <cell r="A405" t="str">
            <v>Фестивальная пора с/к 100 гр.шт.нар. (лоток с ср.защ.атм.)  СПК</v>
          </cell>
          <cell r="D405">
            <v>376</v>
          </cell>
          <cell r="F405">
            <v>376</v>
          </cell>
        </row>
        <row r="406">
          <cell r="A406" t="str">
            <v>Фестивальная пора с/к 235 гр.шт.  СПК</v>
          </cell>
          <cell r="D406">
            <v>593</v>
          </cell>
          <cell r="F406">
            <v>593</v>
          </cell>
        </row>
        <row r="407">
          <cell r="A407" t="str">
            <v>Фестивальная пора с/к термоус.пак  СПК</v>
          </cell>
          <cell r="D407">
            <v>52.3</v>
          </cell>
          <cell r="F407">
            <v>52.3</v>
          </cell>
        </row>
        <row r="408">
          <cell r="A408" t="str">
            <v>Фуэт с/в "Эликатессе" 160 гр.шт.  СПК</v>
          </cell>
          <cell r="D408">
            <v>202</v>
          </cell>
          <cell r="F408">
            <v>202</v>
          </cell>
        </row>
        <row r="409">
          <cell r="A409" t="str">
            <v>Хинкали Классические ТМ Зареченские ВЕС ПОКОМ</v>
          </cell>
          <cell r="F409">
            <v>65</v>
          </cell>
        </row>
        <row r="410">
          <cell r="A410" t="str">
            <v>Хотстеры с сыром 0,25кг ТМ Горячая штучка  ПОКОМ</v>
          </cell>
          <cell r="D410">
            <v>3</v>
          </cell>
          <cell r="F410">
            <v>423</v>
          </cell>
        </row>
        <row r="411">
          <cell r="A411" t="str">
            <v>Хотстеры ТМ Горячая штучка ТС Хотстеры 0,25 кг зам  ПОКОМ</v>
          </cell>
          <cell r="D411">
            <v>377</v>
          </cell>
          <cell r="F411">
            <v>1550</v>
          </cell>
        </row>
        <row r="412">
          <cell r="A412" t="str">
            <v>Хрустящие крылышки острые к пиву ТМ Горячая штучка 0,3кг зам  ПОКОМ</v>
          </cell>
          <cell r="D412">
            <v>10</v>
          </cell>
          <cell r="F412">
            <v>466</v>
          </cell>
        </row>
        <row r="413">
          <cell r="A413" t="str">
            <v>Хрустящие крылышки ТМ Горячая штучка 0,3 кг зам  ПОКОМ</v>
          </cell>
          <cell r="D413">
            <v>7</v>
          </cell>
          <cell r="F413">
            <v>569</v>
          </cell>
        </row>
        <row r="414">
          <cell r="A414" t="str">
            <v>Хрустящие крылышки ТМ Зареченские ТС Зареченские продукты. ВЕС ПОКОМ</v>
          </cell>
          <cell r="F414">
            <v>10.8</v>
          </cell>
        </row>
        <row r="415">
          <cell r="A415" t="str">
            <v>Чебупай сочное яблоко ТМ Горячая штучка 0,2 кг зам.  ПОКОМ</v>
          </cell>
          <cell r="D415">
            <v>2</v>
          </cell>
          <cell r="F415">
            <v>191</v>
          </cell>
        </row>
        <row r="416">
          <cell r="A416" t="str">
            <v>Чебупай спелая вишня ТМ Горячая штучка 0,2 кг зам.  ПОКОМ</v>
          </cell>
          <cell r="D416">
            <v>2</v>
          </cell>
          <cell r="F416">
            <v>375</v>
          </cell>
        </row>
        <row r="417">
          <cell r="A417" t="str">
            <v>Чебупели Foodgital 0,25кг ТМ Горячая штучка  ПОКОМ</v>
          </cell>
          <cell r="F417">
            <v>76</v>
          </cell>
        </row>
        <row r="418">
          <cell r="A418" t="str">
            <v>Чебупели Курочка гриль ТМ Горячая штучка, 0,3 кг зам  ПОКОМ</v>
          </cell>
          <cell r="D418">
            <v>3</v>
          </cell>
          <cell r="F418">
            <v>242</v>
          </cell>
        </row>
        <row r="419">
          <cell r="A419" t="str">
            <v>Чебупицца курочка по-итальянски Горячая штучка 0,25 кг зам  ПОКОМ</v>
          </cell>
          <cell r="D419">
            <v>1469</v>
          </cell>
          <cell r="F419">
            <v>3205</v>
          </cell>
        </row>
        <row r="420">
          <cell r="A420" t="str">
            <v>Чебупицца Пепперони ТМ Горячая штучка ТС Чебупицца 0.25кг зам  ПОКОМ</v>
          </cell>
          <cell r="D420">
            <v>1219</v>
          </cell>
          <cell r="F420">
            <v>4552</v>
          </cell>
        </row>
        <row r="421">
          <cell r="A421" t="str">
            <v>Чебуреки Мясные вес 2,7 кг ТМ Зареченские ВЕС ПОКОМ</v>
          </cell>
          <cell r="F421">
            <v>10.8</v>
          </cell>
        </row>
        <row r="422">
          <cell r="A422" t="str">
            <v>Чебуреки сочные ВЕС ТМ Зареченские  ПОКОМ</v>
          </cell>
          <cell r="F422">
            <v>400</v>
          </cell>
        </row>
        <row r="423">
          <cell r="A423" t="str">
            <v>Чоризо с/к "Эликатессе" 0,20 кг.шт.  СПК</v>
          </cell>
          <cell r="D423">
            <v>2</v>
          </cell>
          <cell r="F423">
            <v>2</v>
          </cell>
        </row>
        <row r="424">
          <cell r="A424" t="str">
            <v>Шпикачки Русские (черева) (в ср.защ.атм.) "Высокий вкус"  СПК</v>
          </cell>
          <cell r="D424">
            <v>163.6</v>
          </cell>
          <cell r="F424">
            <v>163.6</v>
          </cell>
        </row>
        <row r="425">
          <cell r="A425" t="str">
            <v>Эликапреза с/в "Эликатессе" 0,10 кг.шт. нарезка (лоток с ср.защ.атм.)  СПК</v>
          </cell>
          <cell r="D425">
            <v>124</v>
          </cell>
          <cell r="F425">
            <v>124</v>
          </cell>
        </row>
        <row r="426">
          <cell r="A426" t="str">
            <v>Юбилейная с/к 0,10 кг.шт. нарезка (лоток с ср.защ.атм.)  СПК</v>
          </cell>
          <cell r="D426">
            <v>61</v>
          </cell>
          <cell r="F426">
            <v>61</v>
          </cell>
        </row>
        <row r="427">
          <cell r="A427" t="str">
            <v>Юбилейная с/к 0,235 кг.шт.  СПК</v>
          </cell>
          <cell r="D427">
            <v>679</v>
          </cell>
          <cell r="F427">
            <v>679</v>
          </cell>
        </row>
        <row r="428">
          <cell r="A428" t="str">
            <v>Итого</v>
          </cell>
          <cell r="D428">
            <v>136941.495</v>
          </cell>
          <cell r="F428">
            <v>285195.141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09.10.2024 - 09.10.2024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98.319000000000003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138.52199999999999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244.881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68.728999999999999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629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843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51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94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95.903999999999996</v>
          </cell>
        </row>
        <row r="25">
          <cell r="A25" t="str">
            <v xml:space="preserve"> 201  Ветчина Нежная ТМ Особый рецепт, (2,5кг), ПОКОМ</v>
          </cell>
          <cell r="D25">
            <v>932.22900000000004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85.343999999999994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132.40899999999999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70.914000000000001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75.234999999999999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110.503</v>
          </cell>
        </row>
        <row r="33">
          <cell r="A33" t="str">
            <v xml:space="preserve"> 247  Сардельки Нежные, ВЕС.  ПОКОМ</v>
          </cell>
          <cell r="D33">
            <v>43.027999999999999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40.74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328.90300000000002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29.042999999999999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11.691000000000001</v>
          </cell>
        </row>
        <row r="38">
          <cell r="A38" t="str">
            <v xml:space="preserve"> 263  Шпикачки Стародворские, ВЕС.  ПОКОМ</v>
          </cell>
          <cell r="D38">
            <v>18.829999999999998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32.872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26.565999999999999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29.437999999999999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425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483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722</v>
          </cell>
        </row>
        <row r="45">
          <cell r="A45" t="str">
            <v xml:space="preserve"> 283  Сосиски Сочинки, ВЕС, ТМ Стародворье ПОКОМ</v>
          </cell>
          <cell r="D45">
            <v>135.75299999999999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276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35.720999999999997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391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677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11.76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21.75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312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458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287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73.73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180.62</v>
          </cell>
        </row>
        <row r="58">
          <cell r="A58" t="str">
            <v xml:space="preserve"> 316  Колбаса Нежная ТМ Зареченские ВЕС  ПОКОМ</v>
          </cell>
          <cell r="D58">
            <v>34.095999999999997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1.528</v>
          </cell>
        </row>
        <row r="60">
          <cell r="A60" t="str">
            <v xml:space="preserve"> 318  Сосиски Датские ТМ Зареченские, ВЕС  ПОКОМ</v>
          </cell>
          <cell r="D60">
            <v>728.50800000000004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579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1.81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486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243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135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109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130.25399999999999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58</v>
          </cell>
        </row>
        <row r="69">
          <cell r="A69" t="str">
            <v xml:space="preserve"> 335  Колбаса Сливушка ТМ Вязанка. ВЕС.  ПОКОМ </v>
          </cell>
          <cell r="D69">
            <v>67.275000000000006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663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512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80.486000000000004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66.903999999999996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116.789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90.194000000000003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39.613999999999997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130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158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D82">
            <v>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271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19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35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637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1501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9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1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52.610999999999997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116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26.1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51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34.799999999999997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35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D99">
            <v>14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D100">
            <v>11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45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32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87.617000000000004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1001.674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1349.05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805.64499999999998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D107">
            <v>8.0519999999999996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9.3940000000000001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57.19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52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78</v>
          </cell>
        </row>
        <row r="112">
          <cell r="A112" t="str">
            <v xml:space="preserve"> 478  Сардельки Зареченские ВЕС ТМ Зареченские  ПОКОМ</v>
          </cell>
          <cell r="D112">
            <v>2.6659999999999999</v>
          </cell>
        </row>
        <row r="113">
          <cell r="A113" t="str">
            <v xml:space="preserve"> 479  Шпикачки Зареченские ВЕС ТМ Зареченские  ПОКОМ</v>
          </cell>
          <cell r="D113">
            <v>2.6680000000000001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D114">
            <v>59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50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D116">
            <v>86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44</v>
          </cell>
        </row>
        <row r="118">
          <cell r="A118" t="str">
            <v xml:space="preserve"> 493  Колбаса Салями Филейская ТМ Вязанка ВЕС  ПОКОМ</v>
          </cell>
          <cell r="D118">
            <v>14.903</v>
          </cell>
        </row>
        <row r="119">
          <cell r="A119" t="str">
            <v xml:space="preserve"> 494  Колбаса Филейская Рубленая ТМ Вязанка ВЕС  ПОКОМ</v>
          </cell>
          <cell r="D119">
            <v>14.702999999999999</v>
          </cell>
        </row>
        <row r="120">
          <cell r="A120" t="str">
            <v xml:space="preserve"> 495  Колбаса Сочинка по-европейски с сочной грудинкой 0,3кг ТМ Стародворье  ПОКОМ</v>
          </cell>
          <cell r="D120">
            <v>7</v>
          </cell>
        </row>
        <row r="121">
          <cell r="A121" t="str">
            <v xml:space="preserve"> 496  Колбаса Сочинка по-фински с сочным окроком 0,3кг ТМ Стародворье  ПОКОМ</v>
          </cell>
          <cell r="D121">
            <v>3</v>
          </cell>
        </row>
        <row r="122">
          <cell r="A122" t="str">
            <v xml:space="preserve"> 497  Колбаса Сочинка зернистая с сочной грудинкой 0,3кг ТМ Стародворье  ПОКОМ</v>
          </cell>
          <cell r="D122">
            <v>3</v>
          </cell>
        </row>
        <row r="123">
          <cell r="A123" t="str">
            <v xml:space="preserve"> 498  Колбаса Сочинка рубленая с сочным окороком 0,3кг ТМ Стародворье  ПОКОМ</v>
          </cell>
          <cell r="D123">
            <v>8</v>
          </cell>
        </row>
        <row r="124">
          <cell r="A124" t="str">
            <v xml:space="preserve"> 499  Сардельки Дугушки со сливочным маслом ВЕС ТМ Стародворье ТС Дугушка  ПОКОМ</v>
          </cell>
          <cell r="D124">
            <v>58</v>
          </cell>
        </row>
        <row r="125">
          <cell r="A125" t="str">
            <v>0999 НАБОР ДЛЯ ПИЦЦЫ с/к в/у  ОСТАНКИНО</v>
          </cell>
          <cell r="D125">
            <v>3.9079999999999999</v>
          </cell>
        </row>
        <row r="126">
          <cell r="A126" t="str">
            <v>3215 ВЕТЧ.МЯСНАЯ Папа может п/о 0.4кг 8шт.    ОСТАНКИНО</v>
          </cell>
          <cell r="D126">
            <v>79</v>
          </cell>
        </row>
        <row r="127">
          <cell r="A127" t="str">
            <v>3684 ПРЕСИЖН с/к в/у 1/250 8шт.   ОСТАНКИНО</v>
          </cell>
          <cell r="D127">
            <v>29</v>
          </cell>
        </row>
        <row r="128">
          <cell r="A128" t="str">
            <v>3812 СОЧНЫЕ сос п/о мгс 2*2  ОСТАНКИНО</v>
          </cell>
          <cell r="D128">
            <v>350.17599999999999</v>
          </cell>
        </row>
        <row r="129">
          <cell r="A129" t="str">
            <v>4063 МЯСНАЯ Папа может вар п/о_Л   ОСТАНКИНО</v>
          </cell>
          <cell r="D129">
            <v>407.03500000000003</v>
          </cell>
        </row>
        <row r="130">
          <cell r="A130" t="str">
            <v>4117 ЭКСТРА Папа может с/к в/у_Л   ОСТАНКИНО</v>
          </cell>
          <cell r="D130">
            <v>12.09</v>
          </cell>
        </row>
        <row r="131">
          <cell r="A131" t="str">
            <v>4555 Докторская ГОСТ вар п/о ОСТАНКИНО</v>
          </cell>
          <cell r="D131">
            <v>14.996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18.774000000000001</v>
          </cell>
        </row>
        <row r="133">
          <cell r="A133" t="str">
            <v>4691 ШЕЙКА КОПЧЕНАЯ к/в мл/к в/у 300*6  ОСТАНКИНО</v>
          </cell>
          <cell r="D133">
            <v>8</v>
          </cell>
        </row>
        <row r="134">
          <cell r="A134" t="str">
            <v>4786 КОЛБ.СНЭКИ Папа может в/к мгс 1/70_5  ОСТАНКИНО</v>
          </cell>
          <cell r="D134">
            <v>33</v>
          </cell>
        </row>
        <row r="135">
          <cell r="A135" t="str">
            <v>4813 ФИЛЕЙНАЯ Папа может вар п/о_Л   ОСТАНКИНО</v>
          </cell>
          <cell r="D135">
            <v>147.37799999999999</v>
          </cell>
        </row>
        <row r="136">
          <cell r="A136" t="str">
            <v>4993 САЛЯМИ ИТАЛЬЯНСКАЯ с/к в/у 1/250*8_120c ОСТАНКИНО</v>
          </cell>
          <cell r="D136">
            <v>137</v>
          </cell>
        </row>
        <row r="137">
          <cell r="A137" t="str">
            <v>5246 ДОКТОРСКАЯ ПРЕМИУМ вар б/о мгс_30с ОСТАНКИНО</v>
          </cell>
          <cell r="D137">
            <v>1.4950000000000001</v>
          </cell>
        </row>
        <row r="138">
          <cell r="A138" t="str">
            <v>5341 СЕРВЕЛАТ ОХОТНИЧИЙ в/к в/у  ОСТАНКИНО</v>
          </cell>
          <cell r="D138">
            <v>133.374</v>
          </cell>
        </row>
        <row r="139">
          <cell r="A139" t="str">
            <v>5483 ЭКСТРА Папа может с/к в/у 1/250 8шт.   ОСТАНКИНО</v>
          </cell>
          <cell r="D139">
            <v>230</v>
          </cell>
        </row>
        <row r="140">
          <cell r="A140" t="str">
            <v>5544 Сервелат Финский в/к в/у_45с НОВАЯ ОСТАНКИНО</v>
          </cell>
          <cell r="D140">
            <v>227.11600000000001</v>
          </cell>
        </row>
        <row r="141">
          <cell r="A141" t="str">
            <v>5679 САЛЯМИ ИТАЛЬЯНСКАЯ с/к в/у 1/150_60с ОСТАНКИНО</v>
          </cell>
          <cell r="D141">
            <v>99</v>
          </cell>
        </row>
        <row r="142">
          <cell r="A142" t="str">
            <v>5682 САЛЯМИ МЕЛКОЗЕРНЕНАЯ с/к в/у 1/120_60с   ОСТАНКИНО</v>
          </cell>
          <cell r="D142">
            <v>531</v>
          </cell>
        </row>
        <row r="143">
          <cell r="A143" t="str">
            <v>5698 СЫТНЫЕ Папа может сар б/о мгс 1*3_Маяк  ОСТАНКИНО</v>
          </cell>
          <cell r="D143">
            <v>54.341000000000001</v>
          </cell>
        </row>
        <row r="144">
          <cell r="A144" t="str">
            <v>5706 АРОМАТНАЯ Папа может с/к в/у 1/250 8шт.  ОСТАНКИНО</v>
          </cell>
          <cell r="D144">
            <v>203</v>
          </cell>
        </row>
        <row r="145">
          <cell r="A145" t="str">
            <v>5708 ПОСОЛЬСКАЯ Папа может с/к в/у ОСТАНКИНО</v>
          </cell>
          <cell r="D145">
            <v>11.042999999999999</v>
          </cell>
        </row>
        <row r="146">
          <cell r="A146" t="str">
            <v>5820 СЛИВОЧНЫЕ Папа может сос п/о мгс 2*2_45с   ОСТАНКИНО</v>
          </cell>
          <cell r="D146">
            <v>61.902000000000001</v>
          </cell>
        </row>
        <row r="147">
          <cell r="A147" t="str">
            <v>5851 ЭКСТРА Папа может вар п/о   ОСТАНКИНО</v>
          </cell>
          <cell r="D147">
            <v>61.079000000000001</v>
          </cell>
        </row>
        <row r="148">
          <cell r="A148" t="str">
            <v>5931 ОХОТНИЧЬЯ Папа может с/к в/у 1/220 8шт.   ОСТАНКИНО</v>
          </cell>
          <cell r="D148">
            <v>256</v>
          </cell>
        </row>
        <row r="149">
          <cell r="A149" t="str">
            <v>6113 СОЧНЫЕ сос п/о мгс 1*6_Ашан  ОСТАНКИНО</v>
          </cell>
          <cell r="D149">
            <v>473.59399999999999</v>
          </cell>
        </row>
        <row r="150">
          <cell r="A150" t="str">
            <v>6200 ГРУДИНКА ПРЕМИУМ к/в мл/к в/у 0.3кг  ОСТАНКИНО</v>
          </cell>
          <cell r="D150">
            <v>27</v>
          </cell>
        </row>
        <row r="151">
          <cell r="A151" t="str">
            <v>6206 СВИНИНА ПО-ДОМАШНЕМУ к/в мл/к в/у 0.3кг  ОСТАНКИНО</v>
          </cell>
          <cell r="D151">
            <v>131</v>
          </cell>
        </row>
        <row r="152">
          <cell r="A152" t="str">
            <v>6221 НЕАПОЛИТАНСКИЙ ДУЭТ с/к с/н мгс 1/90  ОСТАНКИНО</v>
          </cell>
          <cell r="D152">
            <v>141</v>
          </cell>
        </row>
        <row r="153">
          <cell r="A153" t="str">
            <v>6222 ИТАЛЬЯНСКОЕ АССОРТИ с/в с/н мгс 1/90 ОСТАНКИНО</v>
          </cell>
          <cell r="D153">
            <v>50</v>
          </cell>
        </row>
        <row r="154">
          <cell r="A154" t="str">
            <v>6228 МЯСНОЕ АССОРТИ к/з с/н мгс 1/90 10шт.  ОСТАНКИНО</v>
          </cell>
          <cell r="D154">
            <v>115</v>
          </cell>
        </row>
        <row r="155">
          <cell r="A155" t="str">
            <v>6247 ДОМАШНЯЯ Папа может вар п/о 0,4кг 8шт.  ОСТАНКИНО</v>
          </cell>
          <cell r="D155">
            <v>38</v>
          </cell>
        </row>
        <row r="156">
          <cell r="A156" t="str">
            <v>6253 МОЛОЧНЫЕ Коровино сос п/о мгс 1.5*6  ОСТАНКИНО</v>
          </cell>
          <cell r="D156">
            <v>9.3550000000000004</v>
          </cell>
        </row>
        <row r="157">
          <cell r="A157" t="str">
            <v>6268 ГОВЯЖЬЯ Папа может вар п/о 0,4кг 8 шт.  ОСТАНКИНО</v>
          </cell>
          <cell r="D157">
            <v>76</v>
          </cell>
        </row>
        <row r="158">
          <cell r="A158" t="str">
            <v>6279 КОРЕЙКА ПО-ОСТ.к/в в/с с/н в/у 1/150_45с  ОСТАНКИНО</v>
          </cell>
          <cell r="D158">
            <v>34</v>
          </cell>
        </row>
        <row r="159">
          <cell r="A159" t="str">
            <v>6303 МЯСНЫЕ Папа может сос п/о мгс 1.5*3  ОСТАНКИНО</v>
          </cell>
          <cell r="D159">
            <v>122.315</v>
          </cell>
        </row>
        <row r="160">
          <cell r="A160" t="str">
            <v>6324 ДОКТОРСКАЯ ГОСТ вар п/о 0.4кг 8шт.  ОСТАНКИНО</v>
          </cell>
          <cell r="D160">
            <v>163</v>
          </cell>
        </row>
        <row r="161">
          <cell r="A161" t="str">
            <v>6325 ДОКТОРСКАЯ ПРЕМИУМ вар п/о 0.4кг 8шт.  ОСТАНКИНО</v>
          </cell>
          <cell r="D161">
            <v>162</v>
          </cell>
        </row>
        <row r="162">
          <cell r="A162" t="str">
            <v>6333 МЯСНАЯ Папа может вар п/о 0.4кг 8шт.  ОСТАНКИНО</v>
          </cell>
          <cell r="D162">
            <v>1257</v>
          </cell>
        </row>
        <row r="163">
          <cell r="A163" t="str">
            <v>6340 ДОМАШНИЙ РЕЦЕПТ Коровино 0.5кг 8шт.  ОСТАНКИНО</v>
          </cell>
          <cell r="D163">
            <v>109</v>
          </cell>
        </row>
        <row r="164">
          <cell r="A164" t="str">
            <v>6341 ДОМАШНИЙ РЕЦЕПТ СО ШПИКОМ Коровино 0.5кг  ОСТАНКИНО</v>
          </cell>
          <cell r="D164">
            <v>2</v>
          </cell>
        </row>
        <row r="165">
          <cell r="A165" t="str">
            <v>6353 ЭКСТРА Папа может вар п/о 0.4кг 8шт.  ОСТАНКИНО</v>
          </cell>
          <cell r="D165">
            <v>492</v>
          </cell>
        </row>
        <row r="166">
          <cell r="A166" t="str">
            <v>6392 ФИЛЕЙНАЯ Папа может вар п/о 0.4кг. ОСТАНКИНО</v>
          </cell>
          <cell r="D166">
            <v>1219</v>
          </cell>
        </row>
        <row r="167">
          <cell r="A167" t="str">
            <v>6415 БАЛЫКОВАЯ Коровино п/к в/у 0.84кг 6шт.  ОСТАНКИНО</v>
          </cell>
          <cell r="D167">
            <v>44</v>
          </cell>
        </row>
        <row r="168">
          <cell r="A168" t="str">
            <v>6426 КЛАССИЧЕСКАЯ ПМ вар п/о 0.3кг 8шт.  ОСТАНКИНО</v>
          </cell>
          <cell r="D168">
            <v>461</v>
          </cell>
        </row>
        <row r="169">
          <cell r="A169" t="str">
            <v>6448 СВИНИНА МАДЕРА с/к с/н в/у 1/100 10шт.   ОСТАНКИНО</v>
          </cell>
          <cell r="D169">
            <v>51</v>
          </cell>
        </row>
        <row r="170">
          <cell r="A170" t="str">
            <v>6453 ЭКСТРА Папа может с/к с/н в/у 1/100 14шт.   ОСТАНКИНО</v>
          </cell>
          <cell r="D170">
            <v>408</v>
          </cell>
        </row>
        <row r="171">
          <cell r="A171" t="str">
            <v>6454 АРОМАТНАЯ с/к с/н в/у 1/100 14шт.  ОСТАНКИНО</v>
          </cell>
          <cell r="D171">
            <v>343</v>
          </cell>
        </row>
        <row r="172">
          <cell r="A172" t="str">
            <v>6459 СЕРВЕЛАТ ШВЕЙЦАРСК. в/к с/н в/у 1/100*10  ОСТАНКИНО</v>
          </cell>
          <cell r="D172">
            <v>71</v>
          </cell>
        </row>
        <row r="173">
          <cell r="A173" t="str">
            <v>6470 ВЕТЧ.МРАМОРНАЯ в/у_45с  ОСТАНКИНО</v>
          </cell>
          <cell r="D173">
            <v>35.094999999999999</v>
          </cell>
        </row>
        <row r="174">
          <cell r="A174" t="str">
            <v>6492 ШПИК С ЧЕСНОК.И ПЕРЦЕМ к/в в/у 0.3кг_45c  ОСТАНКИНО</v>
          </cell>
          <cell r="D174">
            <v>45</v>
          </cell>
        </row>
        <row r="175">
          <cell r="A175" t="str">
            <v>6495 ВЕТЧ.МРАМОРНАЯ в/у срез 0.3кг 6шт_45с  ОСТАНКИНО</v>
          </cell>
          <cell r="D175">
            <v>187</v>
          </cell>
        </row>
        <row r="176">
          <cell r="A176" t="str">
            <v>6527 ШПИКАЧКИ СОЧНЫЕ ПМ сар б/о мгс 1*3 45с ОСТАНКИНО</v>
          </cell>
          <cell r="D176">
            <v>117.212</v>
          </cell>
        </row>
        <row r="177">
          <cell r="A177" t="str">
            <v>6586 МРАМОРНАЯ И БАЛЫКОВАЯ в/к с/н мгс 1/90 ОСТАНКИНО</v>
          </cell>
          <cell r="D177">
            <v>62</v>
          </cell>
        </row>
        <row r="178">
          <cell r="A178" t="str">
            <v>6666 БОЯНСКАЯ Папа может п/к в/у 0,28кг 8 шт. ОСТАНКИНО</v>
          </cell>
          <cell r="D178">
            <v>327</v>
          </cell>
        </row>
        <row r="179">
          <cell r="A179" t="str">
            <v>6683 СЕРВЕЛАТ ЗЕРНИСТЫЙ ПМ в/к в/у 0,35кг  ОСТАНКИНО</v>
          </cell>
          <cell r="D179">
            <v>729</v>
          </cell>
        </row>
        <row r="180">
          <cell r="A180" t="str">
            <v>6684 СЕРВЕЛАТ КАРЕЛЬСКИЙ ПМ в/к в/у 0.28кг  ОСТАНКИНО</v>
          </cell>
          <cell r="D180">
            <v>639</v>
          </cell>
        </row>
        <row r="181">
          <cell r="A181" t="str">
            <v>6689 СЕРВЕЛАТ ОХОТНИЧИЙ ПМ в/к в/у 0,35кг 8шт  ОСТАНКИНО</v>
          </cell>
          <cell r="D181">
            <v>978</v>
          </cell>
        </row>
        <row r="182">
          <cell r="A182" t="str">
            <v>6697 СЕРВЕЛАТ ФИНСКИЙ ПМ в/к в/у 0,35кг 8шт.  ОСТАНКИНО</v>
          </cell>
          <cell r="D182">
            <v>1129</v>
          </cell>
        </row>
        <row r="183">
          <cell r="A183" t="str">
            <v>6713 СОЧНЫЙ ГРИЛЬ ПМ сос п/о мгс 0.41кг 8шт.  ОСТАНКИНО</v>
          </cell>
          <cell r="D183">
            <v>353</v>
          </cell>
        </row>
        <row r="184">
          <cell r="A184" t="str">
            <v>6722 СОЧНЫЕ ПМ сос п/о мгс 0,41кг 10шт.  ОСТАНКИНО</v>
          </cell>
          <cell r="D184">
            <v>1546</v>
          </cell>
        </row>
        <row r="185">
          <cell r="A185" t="str">
            <v>6726 СЛИВОЧНЫЕ ПМ сос п/о мгс 0.41кг 10шт.  ОСТАНКИНО</v>
          </cell>
          <cell r="D185">
            <v>791</v>
          </cell>
        </row>
        <row r="186">
          <cell r="A186" t="str">
            <v>6747 РУССКАЯ ПРЕМИУМ ПМ вар ф/о в/у  ОСТАНКИНО</v>
          </cell>
          <cell r="D186">
            <v>3</v>
          </cell>
        </row>
        <row r="187">
          <cell r="A187" t="str">
            <v>6762 СЛИВОЧНЫЕ сос ц/о мгс 0.41кг 8шт.  ОСТАНКИНО</v>
          </cell>
          <cell r="D187">
            <v>95</v>
          </cell>
        </row>
        <row r="188">
          <cell r="A188" t="str">
            <v>6764 СЛИВОЧНЫЕ сос ц/о мгс 1*4  ОСТАНКИНО</v>
          </cell>
          <cell r="D188">
            <v>3.1760000000000002</v>
          </cell>
        </row>
        <row r="189">
          <cell r="A189" t="str">
            <v>6765 РУБЛЕНЫЕ сос ц/о мгс 0.36кг 6шт.  ОСТАНКИНО</v>
          </cell>
          <cell r="D189">
            <v>221</v>
          </cell>
        </row>
        <row r="190">
          <cell r="A190" t="str">
            <v>6767 РУБЛЕНЫЕ сос ц/о мгс 1*4  ОСТАНКИНО</v>
          </cell>
          <cell r="D190">
            <v>9.6839999999999993</v>
          </cell>
        </row>
        <row r="191">
          <cell r="A191" t="str">
            <v>6768 С СЫРОМ сос ц/о мгс 0.41кг 6шт.  ОСТАНКИНО</v>
          </cell>
          <cell r="D191">
            <v>45</v>
          </cell>
        </row>
        <row r="192">
          <cell r="A192" t="str">
            <v>6773 САЛЯМИ Папа может п/к в/у 0,28кг 8шт.  ОСТАНКИНО</v>
          </cell>
          <cell r="D192">
            <v>125</v>
          </cell>
        </row>
        <row r="193">
          <cell r="A193" t="str">
            <v>6777 МЯСНЫЕ С ГОВЯДИНОЙ ПМ сос п/о мгс 0.4кг  ОСТАНКИНО</v>
          </cell>
          <cell r="D193">
            <v>234</v>
          </cell>
        </row>
        <row r="194">
          <cell r="A194" t="str">
            <v>6785 ВЕНСКАЯ САЛЯМИ п/к в/у 0.33кг 8шт.  ОСТАНКИНО</v>
          </cell>
          <cell r="D194">
            <v>126</v>
          </cell>
        </row>
        <row r="195">
          <cell r="A195" t="str">
            <v>6787 СЕРВЕЛАТ КРЕМЛЕВСКИЙ в/к в/у 0,33кг 8шт.  ОСТАНКИНО</v>
          </cell>
          <cell r="D195">
            <v>163</v>
          </cell>
        </row>
        <row r="196">
          <cell r="A196" t="str">
            <v>6793 БАЛЫКОВАЯ в/к в/у 0,33кг 8шт.  ОСТАНКИНО</v>
          </cell>
          <cell r="D196">
            <v>180</v>
          </cell>
        </row>
        <row r="197">
          <cell r="A197" t="str">
            <v>6794 БАЛЫКОВАЯ в/к в/у  ОСТАНКИНО</v>
          </cell>
          <cell r="D197">
            <v>2.661</v>
          </cell>
        </row>
        <row r="198">
          <cell r="A198" t="str">
            <v>6795 ОСТАНКИНСКАЯ в/к в/у 0,33кг 8шт.  ОСТАНКИНО</v>
          </cell>
          <cell r="D198">
            <v>12</v>
          </cell>
        </row>
        <row r="199">
          <cell r="A199" t="str">
            <v>6801 ОСТАНКИНСКАЯ вар п/о 0.4кг 8шт.  ОСТАНКИНО</v>
          </cell>
          <cell r="D199">
            <v>84</v>
          </cell>
        </row>
        <row r="200">
          <cell r="A200" t="str">
            <v>6807 СЕРВЕЛАТ ЕВРОПЕЙСКИЙ в/к в/у 0,33кг 8шт.  ОСТАНКИНО</v>
          </cell>
          <cell r="D200">
            <v>12</v>
          </cell>
        </row>
        <row r="201">
          <cell r="A201" t="str">
            <v>6829 МОЛОЧНЫЕ КЛАССИЧЕСКИЕ сос п/о мгс 2*4_С  ОСТАНКИНО</v>
          </cell>
          <cell r="D201">
            <v>65.275999999999996</v>
          </cell>
        </row>
        <row r="202">
          <cell r="A202" t="str">
            <v>6834 ПОСОЛЬСКАЯ ПМ с/к с/н в/у 1/100 10шт.  ОСТАНКИНО</v>
          </cell>
          <cell r="D202">
            <v>81</v>
          </cell>
        </row>
        <row r="203">
          <cell r="A203" t="str">
            <v>6837 ФИЛЕЙНЫЕ Папа Может сос ц/о мгс 0.4кг  ОСТАНКИНО</v>
          </cell>
          <cell r="D203">
            <v>269</v>
          </cell>
        </row>
        <row r="204">
          <cell r="A204" t="str">
            <v>6839 ДОКТОРСКАЯ ГОСТ вар б/о срез 0.4кг 8шт.  ОСТАНКИНО</v>
          </cell>
          <cell r="D204">
            <v>1</v>
          </cell>
        </row>
        <row r="205">
          <cell r="A205" t="str">
            <v>6852 МОЛОЧНЫЕ ПРЕМИУМ ПМ сос п/о в/ у 1/350  ОСТАНКИНО</v>
          </cell>
          <cell r="D205">
            <v>607</v>
          </cell>
        </row>
        <row r="206">
          <cell r="A206" t="str">
            <v>6853 МОЛОЧНЫЕ ПРЕМИУМ ПМ сос п/о мгс 1*6  ОСТАНКИНО</v>
          </cell>
          <cell r="D206">
            <v>65.55</v>
          </cell>
        </row>
        <row r="207">
          <cell r="A207" t="str">
            <v>6854 МОЛОЧНЫЕ ПРЕМИУМ ПМ сос п/о мгс 0.6кг  ОСТАНКИНО</v>
          </cell>
          <cell r="D207">
            <v>106</v>
          </cell>
        </row>
        <row r="208">
          <cell r="A208" t="str">
            <v>6861 ДОМАШНИЙ РЕЦЕПТ Коровино вар п/о  ОСТАНКИНО</v>
          </cell>
          <cell r="D208">
            <v>120.27</v>
          </cell>
        </row>
        <row r="209">
          <cell r="A209" t="str">
            <v>6862 ДОМАШНИЙ РЕЦЕПТ СО ШПИК. Коровино вар п/о  ОСТАНКИНО</v>
          </cell>
          <cell r="D209">
            <v>19.608000000000001</v>
          </cell>
        </row>
        <row r="210">
          <cell r="A210" t="str">
            <v>6865 ВЕТЧ.НЕЖНАЯ Коровино п/о  ОСТАНКИНО</v>
          </cell>
          <cell r="D210">
            <v>34.39</v>
          </cell>
        </row>
        <row r="211">
          <cell r="A211" t="str">
            <v>6869 С ГОВЯДИНОЙ СН сос п/о мгс 1кг 6шт.  ОСТАНКИНО</v>
          </cell>
          <cell r="D211">
            <v>19</v>
          </cell>
        </row>
        <row r="212">
          <cell r="A212" t="str">
            <v>6909 ДЛЯ ДЕТЕЙ сос п/о мгс 0.33кг 8шт.  ОСТАНКИНО</v>
          </cell>
          <cell r="D212">
            <v>180</v>
          </cell>
        </row>
        <row r="213">
          <cell r="A213" t="str">
            <v>6919 БЕКОН с/к с/н в/у 1/180 10шт.  ОСТАНКИНО</v>
          </cell>
          <cell r="D213">
            <v>125</v>
          </cell>
        </row>
        <row r="214">
          <cell r="A214" t="str">
            <v>6921 БЕКОН Папа может с/к с/н в/у 1/140 10шт  ОСТАНКИНО</v>
          </cell>
          <cell r="D214">
            <v>158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71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124</v>
          </cell>
        </row>
        <row r="217">
          <cell r="A217" t="str">
            <v>БОНУС ДОМАШНИЙ РЕЦЕПТ Коровино 0.5кг 8шт. (6305)</v>
          </cell>
          <cell r="D217">
            <v>2</v>
          </cell>
        </row>
        <row r="218">
          <cell r="A218" t="str">
            <v>БОНУС ДОМАШНИЙ РЕЦЕПТ Коровино вар п/о (5324)</v>
          </cell>
          <cell r="D218">
            <v>11.662000000000001</v>
          </cell>
        </row>
        <row r="219">
          <cell r="A219" t="str">
            <v>БОНУС СОЧНЫЕ сос п/о мгс 0.41кг_UZ (6087)  ОСТАНКИНО</v>
          </cell>
          <cell r="D219">
            <v>52</v>
          </cell>
        </row>
        <row r="220">
          <cell r="A220" t="str">
            <v>БОНУС СОЧНЫЕ сос п/о мгс 1*6_UZ (6088)  ОСТАНКИНО</v>
          </cell>
          <cell r="D220">
            <v>46.106000000000002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261.47800000000001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318</v>
          </cell>
        </row>
        <row r="223">
          <cell r="A223" t="str">
            <v>БОНУС_Колбаса вареная Филейская ТМ Вязанка. ВЕС  ПОКОМ</v>
          </cell>
          <cell r="D223">
            <v>100.03100000000001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96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D225">
            <v>24.3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57</v>
          </cell>
        </row>
        <row r="227">
          <cell r="A227" t="str">
            <v>Бутербродная вареная 0,47 кг шт.  СПК</v>
          </cell>
          <cell r="D227">
            <v>35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83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255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314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100</v>
          </cell>
        </row>
        <row r="232">
          <cell r="A232" t="str">
            <v>Гуцульская с/к "КолбасГрад" 160 гр.шт. термоус. пак  СПК</v>
          </cell>
          <cell r="D232">
            <v>47</v>
          </cell>
        </row>
        <row r="233">
          <cell r="A233" t="str">
            <v>Дельгаро с/в "Эликатессе" 140 гр.шт.  СПК</v>
          </cell>
          <cell r="D233">
            <v>18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54</v>
          </cell>
        </row>
        <row r="235">
          <cell r="A235" t="str">
            <v>Докторская вареная термоус.пак. "Высокий вкус"  СПК</v>
          </cell>
          <cell r="D235">
            <v>39.786999999999999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249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200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13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15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104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241</v>
          </cell>
        </row>
        <row r="242">
          <cell r="A242" t="str">
            <v>Ла Фаворте с/в "Эликатессе" 140 гр.шт.  СПК</v>
          </cell>
          <cell r="D242">
            <v>16</v>
          </cell>
        </row>
        <row r="243">
          <cell r="A243" t="str">
            <v>Ливерная Печеночная "Просто выгодно" 0,3 кг.шт.  СПК</v>
          </cell>
          <cell r="D243">
            <v>76</v>
          </cell>
        </row>
        <row r="244">
          <cell r="A244" t="str">
            <v>Любительская вареная термоус.пак. "Высокий вкус"  СПК</v>
          </cell>
          <cell r="D244">
            <v>33.143999999999998</v>
          </cell>
        </row>
        <row r="245">
          <cell r="A245" t="str">
            <v>Мини-пицца с ветчиной и сыром 0,3кг ТМ Зареченские  ПОКОМ</v>
          </cell>
          <cell r="D245">
            <v>4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77.7</v>
          </cell>
        </row>
        <row r="247">
          <cell r="A247" t="str">
            <v>Мини-чебуречки с мясом ВЕС 5,5кг ТМ Зареченские  ПОКОМ</v>
          </cell>
          <cell r="D247">
            <v>49.5</v>
          </cell>
        </row>
        <row r="248">
          <cell r="A248" t="str">
            <v>Мини-чебуречки с сыром и ветчиной 0,3кг ТМ Зареченские  ПОКОМ</v>
          </cell>
          <cell r="D248">
            <v>7</v>
          </cell>
        </row>
        <row r="249">
          <cell r="A249" t="str">
            <v>Мини-шарики с курочкой и сыром ТМ Зареченские ВЕС  ПОКОМ</v>
          </cell>
          <cell r="D249">
            <v>35</v>
          </cell>
        </row>
        <row r="250">
          <cell r="A250" t="str">
            <v>Мусульманская вареная "Просто выгодно"  СПК</v>
          </cell>
          <cell r="D250">
            <v>5.1280000000000001</v>
          </cell>
        </row>
        <row r="251">
          <cell r="A251" t="str">
            <v>Мусульманская п/к "Просто выгодно" термофор.пак.  СПК</v>
          </cell>
          <cell r="D251">
            <v>1.506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683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366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421</v>
          </cell>
        </row>
        <row r="255">
          <cell r="A255" t="str">
            <v>Наггетсы с куриным филе и сыром ТМ Вязанка 0,25 кг ПОКОМ</v>
          </cell>
          <cell r="D255">
            <v>142</v>
          </cell>
        </row>
        <row r="256">
          <cell r="A256" t="str">
            <v>Наггетсы Хрустящие 0,3кг ТМ Зареченские  ПОКОМ</v>
          </cell>
          <cell r="D256">
            <v>12</v>
          </cell>
        </row>
        <row r="257">
          <cell r="A257" t="str">
            <v>Наггетсы Хрустящие ТМ Зареченские. ВЕС ПОКОМ</v>
          </cell>
          <cell r="D257">
            <v>36</v>
          </cell>
        </row>
        <row r="258">
          <cell r="A258" t="str">
            <v>Оригинальная с перцем с/к  СПК</v>
          </cell>
          <cell r="D258">
            <v>19.943999999999999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113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24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200</v>
          </cell>
        </row>
        <row r="262">
          <cell r="A262" t="str">
            <v>Пельмени Бигбули с мясом, Горячая штучка 0,43кг  ПОКОМ</v>
          </cell>
          <cell r="D262">
            <v>38</v>
          </cell>
        </row>
        <row r="263">
          <cell r="A263" t="str">
            <v>Пельмени Бигбули с мясом, Горячая штучка 0,9кг  ПОКОМ</v>
          </cell>
          <cell r="D263">
            <v>48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139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43</v>
          </cell>
        </row>
        <row r="266">
          <cell r="A266" t="str">
            <v>Пельмени Бульмени Жюльен Горячая штучка 0,43  ПОКОМ</v>
          </cell>
          <cell r="D266">
            <v>1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68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336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329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67.5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277.7</v>
          </cell>
        </row>
        <row r="272">
          <cell r="A272" t="str">
            <v>Пельмени Бульмени со сливочным маслом Горячая штучка 0,9 кг  ПОКОМ</v>
          </cell>
          <cell r="D272">
            <v>489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247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7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11</v>
          </cell>
        </row>
        <row r="276">
          <cell r="A276" t="str">
            <v>Пельмени Жемчужные сфера 1,0кг ТМ Зареченские  ПОКОМ</v>
          </cell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  <cell r="D277">
            <v>45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56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8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281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51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115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130</v>
          </cell>
        </row>
        <row r="284">
          <cell r="A284" t="str">
            <v>Пельмени Сочные сфера 0,8 кг ТМ Стародворье  ПОКОМ</v>
          </cell>
          <cell r="D284">
            <v>12</v>
          </cell>
        </row>
        <row r="285">
          <cell r="A285" t="str">
            <v>Пельмени Татарские 0,4кг ТМ Особый рецепт  ПОКОМ</v>
          </cell>
          <cell r="D285">
            <v>17</v>
          </cell>
        </row>
        <row r="286">
          <cell r="A286" t="str">
            <v>Пипперони с/к "Эликатессе" 0,10 кг.шт.  СПК</v>
          </cell>
          <cell r="D286">
            <v>7</v>
          </cell>
        </row>
        <row r="287">
          <cell r="A287" t="str">
            <v>Пирожки с мясом 3,7кг ВЕС ТМ Зареченские  ПОКОМ</v>
          </cell>
          <cell r="D287">
            <v>44.4</v>
          </cell>
        </row>
        <row r="288">
          <cell r="A288" t="str">
            <v>Пирожки с мясом, картофелем и грибами 0,3кг ТМ Зареченские  ПОКОМ</v>
          </cell>
          <cell r="D288">
            <v>11</v>
          </cell>
        </row>
        <row r="289">
          <cell r="A289" t="str">
            <v>Пирожки с яблоком и грушей 0,3кг ТМ Зареченские  ПОКОМ</v>
          </cell>
          <cell r="D289">
            <v>3</v>
          </cell>
        </row>
        <row r="290">
          <cell r="A290" t="str">
            <v>Пирожки с яблоком и грушей ВЕС ТМ Зареченские  ПОКОМ</v>
          </cell>
          <cell r="D290">
            <v>11.1</v>
          </cell>
        </row>
        <row r="291">
          <cell r="A291" t="str">
            <v>Покровская вареная 0,47 кг шт.  СПК</v>
          </cell>
          <cell r="D291">
            <v>4</v>
          </cell>
        </row>
        <row r="292">
          <cell r="A292" t="str">
            <v>Ричеза с/к 230 гр.шт.  СПК</v>
          </cell>
          <cell r="D292">
            <v>43</v>
          </cell>
        </row>
        <row r="293">
          <cell r="A293" t="str">
            <v>Сальчетти с/к 230 гр.шт.  СПК</v>
          </cell>
          <cell r="D293">
            <v>65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38</v>
          </cell>
        </row>
        <row r="295">
          <cell r="A295" t="str">
            <v>Салями Трюфель с/в "Эликатессе" 0,16 кг.шт.  СПК</v>
          </cell>
          <cell r="D295">
            <v>16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45.302999999999997</v>
          </cell>
        </row>
        <row r="297">
          <cell r="A297" t="str">
            <v>Сардельки "Необыкновенные" (в ср.защ.атм.)  СПК</v>
          </cell>
          <cell r="D297">
            <v>6.601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34.154000000000003</v>
          </cell>
        </row>
        <row r="299">
          <cell r="A299" t="str">
            <v>Семейная с чесночком Экстра вареная  СПК</v>
          </cell>
          <cell r="D299">
            <v>4.8559999999999999</v>
          </cell>
        </row>
        <row r="300">
          <cell r="A300" t="str">
            <v>Сервелат Европейский в/к, в/с 0,38 кг.шт.термофор.пак  СПК</v>
          </cell>
          <cell r="D300">
            <v>16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39</v>
          </cell>
        </row>
        <row r="302">
          <cell r="A302" t="str">
            <v>Сервелат Финский в/к 0,38 кг.шт. термофор.пак.  СПК</v>
          </cell>
          <cell r="D302">
            <v>42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23</v>
          </cell>
        </row>
        <row r="304">
          <cell r="A304" t="str">
            <v>Сервелат Фирменный в/к 0,38 кг.шт. термофор.пак.  СПК</v>
          </cell>
          <cell r="D304">
            <v>1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91</v>
          </cell>
        </row>
        <row r="306">
          <cell r="A306" t="str">
            <v>Сибирская особая с/к 0,235 кг шт.  СПК</v>
          </cell>
          <cell r="D306">
            <v>42</v>
          </cell>
        </row>
        <row r="307">
          <cell r="A307" t="str">
            <v>Славянская п/к 0,38 кг шт.термофор.пак.  СПК</v>
          </cell>
          <cell r="D307">
            <v>2</v>
          </cell>
        </row>
        <row r="308">
          <cell r="A308" t="str">
            <v>Сосиски "Баварские" 0,36 кг.шт. вак.упак.  СПК</v>
          </cell>
          <cell r="D308">
            <v>5</v>
          </cell>
        </row>
        <row r="309">
          <cell r="A309" t="str">
            <v>Сосиски "Молочные" 0,36 кг.шт. вак.упак.  СПК</v>
          </cell>
          <cell r="D309">
            <v>5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2.4980000000000002</v>
          </cell>
        </row>
        <row r="311">
          <cell r="A311" t="str">
            <v>Сосиски Мусульманские "Просто выгодно" (в ср.защ.атм.)  СПК</v>
          </cell>
          <cell r="D311">
            <v>12.635</v>
          </cell>
        </row>
        <row r="312">
          <cell r="A312" t="str">
            <v>Сосиски Хот-дог подкопченные (лоток с ср.защ.атм.)  СПК</v>
          </cell>
          <cell r="D312">
            <v>9.5540000000000003</v>
          </cell>
        </row>
        <row r="313">
          <cell r="A313" t="str">
            <v>Сосисоны в темпуре ВЕС  ПОКОМ</v>
          </cell>
          <cell r="D313">
            <v>5.4</v>
          </cell>
        </row>
        <row r="314">
          <cell r="A314" t="str">
            <v>Сочный мегачебурек ТМ Зареченские ВЕС ПОКОМ</v>
          </cell>
          <cell r="D314">
            <v>33.6</v>
          </cell>
        </row>
        <row r="315">
          <cell r="A315" t="str">
            <v>Торо Неро с/в "Эликатессе" 140 гр.шт.  СПК</v>
          </cell>
          <cell r="D315">
            <v>6</v>
          </cell>
        </row>
        <row r="316">
          <cell r="A316" t="str">
            <v>Фестивальная пора с/к 100 гр.шт.нар. (лоток с ср.защ.атм.)  СПК</v>
          </cell>
          <cell r="D316">
            <v>112</v>
          </cell>
        </row>
        <row r="317">
          <cell r="A317" t="str">
            <v>Фестивальная пора с/к 235 гр.шт.  СПК</v>
          </cell>
          <cell r="D317">
            <v>120</v>
          </cell>
        </row>
        <row r="318">
          <cell r="A318" t="str">
            <v>Фестивальная пора с/к термоус.пак  СПК</v>
          </cell>
          <cell r="D318">
            <v>17.584</v>
          </cell>
        </row>
        <row r="319">
          <cell r="A319" t="str">
            <v>Фуэт с/в "Эликатессе" 160 гр.шт.  СПК</v>
          </cell>
          <cell r="D319">
            <v>31</v>
          </cell>
        </row>
        <row r="320">
          <cell r="A320" t="str">
            <v>Хинкали Классические ТМ Зареченские ВЕС ПОКОМ</v>
          </cell>
          <cell r="D320">
            <v>10</v>
          </cell>
        </row>
        <row r="321">
          <cell r="A321" t="str">
            <v>Хотстеры с сыром 0,25кг ТМ Горячая штучка  ПОКОМ</v>
          </cell>
          <cell r="D321">
            <v>105</v>
          </cell>
        </row>
        <row r="322">
          <cell r="A322" t="str">
            <v>Хотстеры ТМ Горячая штучка ТС Хотстеры 0,25 кг зам  ПОКОМ</v>
          </cell>
          <cell r="D322">
            <v>204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96</v>
          </cell>
        </row>
        <row r="324">
          <cell r="A324" t="str">
            <v>Хрустящие крылышки ТМ Горячая штучка 0,3 кг зам  ПОКОМ</v>
          </cell>
          <cell r="D324">
            <v>67</v>
          </cell>
        </row>
        <row r="325">
          <cell r="A325" t="str">
            <v>Хрустящие крылышки ТМ Зареченские ТС Зареченские продукты. ВЕС ПОКОМ</v>
          </cell>
          <cell r="D325">
            <v>3.6</v>
          </cell>
        </row>
        <row r="326">
          <cell r="A326" t="str">
            <v>Чебупай сочное яблоко ТМ Горячая штучка 0,2 кг зам.  ПОКОМ</v>
          </cell>
          <cell r="D326">
            <v>31</v>
          </cell>
        </row>
        <row r="327">
          <cell r="A327" t="str">
            <v>Чебупай спелая вишня ТМ Горячая штучка 0,2 кг зам.  ПОКОМ</v>
          </cell>
          <cell r="D327">
            <v>63</v>
          </cell>
        </row>
        <row r="328">
          <cell r="A328" t="str">
            <v>Чебупели Foodgital 0,25кг ТМ Горячая штучка  ПОКОМ</v>
          </cell>
          <cell r="D328">
            <v>16</v>
          </cell>
        </row>
        <row r="329">
          <cell r="A329" t="str">
            <v>Чебупели Курочка гриль ТМ Горячая штучка, 0,3 кг зам  ПОКОМ</v>
          </cell>
          <cell r="D329">
            <v>34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336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623</v>
          </cell>
        </row>
        <row r="332">
          <cell r="A332" t="str">
            <v>Чебуреки сочные ВЕС ТМ Зареченские  ПОКОМ</v>
          </cell>
          <cell r="D332">
            <v>70</v>
          </cell>
        </row>
        <row r="333">
          <cell r="A333" t="str">
            <v>Шпикачки Русские (черева) (в ср.защ.атм.) "Высокий вкус"  СПК</v>
          </cell>
          <cell r="D333">
            <v>48.406999999999996</v>
          </cell>
        </row>
        <row r="334">
          <cell r="A334" t="str">
            <v>Эликапреза с/в "Эликатессе" 0,10 кг.шт. нарезка (лоток с ср.защ.атм.)  СПК</v>
          </cell>
          <cell r="D334">
            <v>42</v>
          </cell>
        </row>
        <row r="335">
          <cell r="A335" t="str">
            <v>Юбилейная с/к 0,10 кг.шт. нарезка (лоток с ср.защ.атм.)  СПК</v>
          </cell>
          <cell r="D335">
            <v>23</v>
          </cell>
        </row>
        <row r="336">
          <cell r="A336" t="str">
            <v>Юбилейная с/к 0,235 кг.шт.  СПК</v>
          </cell>
          <cell r="D336">
            <v>137</v>
          </cell>
        </row>
        <row r="337">
          <cell r="A337" t="str">
            <v>Итого</v>
          </cell>
          <cell r="D337">
            <v>51354.68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03.10.2024 - 09.10.2024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1068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1326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582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1800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160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480</v>
          </cell>
        </row>
        <row r="24">
          <cell r="A24" t="str">
            <v>Хотстеры ТМ Горячая штучка ТС Хотстеры 0,25 кг зам  ПОКОМ</v>
          </cell>
          <cell r="D24">
            <v>360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1440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28516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9"/>
  <sheetViews>
    <sheetView tabSelected="1" workbookViewId="0">
      <pane xSplit="2" ySplit="6" topLeftCell="C103" activePane="bottomRight" state="frozen"/>
      <selection pane="topRight" activeCell="C1" sqref="C1"/>
      <selection pane="bottomLeft" activeCell="A7" sqref="A7"/>
      <selection pane="bottomRight" activeCell="X111" sqref="X111"/>
    </sheetView>
  </sheetViews>
  <sheetFormatPr defaultColWidth="10.5" defaultRowHeight="11.45" customHeight="1" outlineLevelRow="1" x14ac:dyDescent="0.2"/>
  <cols>
    <col min="1" max="1" width="56.83203125" style="1" customWidth="1"/>
    <col min="2" max="2" width="4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6640625" style="5" bestFit="1" customWidth="1"/>
    <col min="15" max="19" width="1.1640625" style="5" customWidth="1"/>
    <col min="20" max="20" width="6.6640625" style="5" bestFit="1" customWidth="1"/>
    <col min="21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1640625" style="5" customWidth="1"/>
    <col min="36" max="36" width="5.33203125" style="5" customWidth="1"/>
    <col min="37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164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143</v>
      </c>
      <c r="H4" s="10" t="s">
        <v>144</v>
      </c>
      <c r="I4" s="9" t="s">
        <v>145</v>
      </c>
      <c r="J4" s="9" t="s">
        <v>146</v>
      </c>
      <c r="K4" s="9" t="s">
        <v>147</v>
      </c>
      <c r="L4" s="9" t="s">
        <v>148</v>
      </c>
      <c r="M4" s="9" t="s">
        <v>148</v>
      </c>
      <c r="N4" s="9" t="s">
        <v>148</v>
      </c>
      <c r="O4" s="9" t="s">
        <v>148</v>
      </c>
      <c r="P4" s="9" t="s">
        <v>148</v>
      </c>
      <c r="Q4" s="9" t="s">
        <v>148</v>
      </c>
      <c r="R4" s="9" t="s">
        <v>148</v>
      </c>
      <c r="S4" s="11" t="s">
        <v>148</v>
      </c>
      <c r="T4" s="9" t="s">
        <v>149</v>
      </c>
      <c r="U4" s="11" t="s">
        <v>148</v>
      </c>
      <c r="V4" s="11" t="s">
        <v>148</v>
      </c>
      <c r="W4" s="9" t="s">
        <v>145</v>
      </c>
      <c r="X4" s="11" t="s">
        <v>148</v>
      </c>
      <c r="Y4" s="9" t="s">
        <v>150</v>
      </c>
      <c r="Z4" s="11" t="s">
        <v>151</v>
      </c>
      <c r="AA4" s="9" t="s">
        <v>152</v>
      </c>
      <c r="AB4" s="9" t="s">
        <v>153</v>
      </c>
      <c r="AC4" s="9" t="s">
        <v>154</v>
      </c>
      <c r="AD4" s="9" t="s">
        <v>155</v>
      </c>
      <c r="AE4" s="9" t="s">
        <v>145</v>
      </c>
      <c r="AF4" s="9" t="s">
        <v>145</v>
      </c>
      <c r="AG4" s="9" t="s">
        <v>145</v>
      </c>
      <c r="AH4" s="9" t="s">
        <v>156</v>
      </c>
      <c r="AI4" s="9" t="s">
        <v>157</v>
      </c>
      <c r="AJ4" s="11" t="s">
        <v>158</v>
      </c>
      <c r="AK4" s="11" t="s">
        <v>158</v>
      </c>
      <c r="AL4" s="11" t="s">
        <v>158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159</v>
      </c>
      <c r="M5" s="14" t="s">
        <v>161</v>
      </c>
      <c r="N5" s="14" t="s">
        <v>163</v>
      </c>
      <c r="T5" s="14" t="s">
        <v>162</v>
      </c>
      <c r="V5" s="14" t="s">
        <v>162</v>
      </c>
      <c r="X5" s="14" t="s">
        <v>160</v>
      </c>
      <c r="AE5" s="14" t="s">
        <v>165</v>
      </c>
      <c r="AF5" s="14" t="s">
        <v>166</v>
      </c>
      <c r="AG5" s="14" t="s">
        <v>167</v>
      </c>
      <c r="AH5" s="14" t="s">
        <v>168</v>
      </c>
      <c r="AJ5" s="14" t="s">
        <v>149</v>
      </c>
      <c r="AK5" s="14" t="s">
        <v>162</v>
      </c>
      <c r="AL5" s="14" t="s">
        <v>160</v>
      </c>
    </row>
    <row r="6" spans="1:40" ht="11.1" customHeight="1" x14ac:dyDescent="0.2">
      <c r="A6" s="6"/>
      <c r="B6" s="6"/>
      <c r="C6" s="3"/>
      <c r="D6" s="3"/>
      <c r="E6" s="12">
        <f>SUM(E7:E156)</f>
        <v>126702.005</v>
      </c>
      <c r="F6" s="12">
        <f>SUM(F7:F156)</f>
        <v>64848.708000000021</v>
      </c>
      <c r="J6" s="12">
        <f>SUM(J7:J156)</f>
        <v>129091.15300000001</v>
      </c>
      <c r="K6" s="12">
        <f t="shared" ref="K6:X6" si="0">SUM(K7:K156)</f>
        <v>-2389.1479999999983</v>
      </c>
      <c r="L6" s="12">
        <f t="shared" si="0"/>
        <v>27990</v>
      </c>
      <c r="M6" s="12">
        <f t="shared" si="0"/>
        <v>30820</v>
      </c>
      <c r="N6" s="12">
        <f t="shared" si="0"/>
        <v>12200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10250</v>
      </c>
      <c r="U6" s="12">
        <f t="shared" si="0"/>
        <v>0</v>
      </c>
      <c r="V6" s="12">
        <f t="shared" si="0"/>
        <v>21020</v>
      </c>
      <c r="W6" s="12">
        <f t="shared" si="0"/>
        <v>21325.200999999997</v>
      </c>
      <c r="X6" s="12">
        <f t="shared" si="0"/>
        <v>26890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20076</v>
      </c>
      <c r="AE6" s="12">
        <f t="shared" ref="AE6" si="5">SUM(AE7:AE156)</f>
        <v>24008.649000000009</v>
      </c>
      <c r="AF6" s="12">
        <f t="shared" ref="AF6" si="6">SUM(AF7:AF156)</f>
        <v>21860.229000000003</v>
      </c>
      <c r="AG6" s="12">
        <f t="shared" ref="AG6" si="7">SUM(AG7:AG156)</f>
        <v>22361.547399999999</v>
      </c>
      <c r="AH6" s="12">
        <f t="shared" ref="AH6" si="8">SUM(AH7:AH156)</f>
        <v>21978.527999999991</v>
      </c>
      <c r="AI6" s="12"/>
      <c r="AJ6" s="12">
        <f t="shared" ref="AJ6" si="9">SUM(AJ7:AJ156)</f>
        <v>3986.5</v>
      </c>
      <c r="AK6" s="12">
        <f t="shared" ref="AK6" si="10">SUM(AK7:AK156)</f>
        <v>12018.899999999998</v>
      </c>
      <c r="AL6" s="12">
        <f t="shared" ref="AL6" si="11">SUM(AL7:AL156)</f>
        <v>17030.299999999996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455.14499999999998</v>
      </c>
      <c r="D7" s="8">
        <v>510.44099999999997</v>
      </c>
      <c r="E7" s="8">
        <v>526.33500000000004</v>
      </c>
      <c r="F7" s="8">
        <v>408.32100000000003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VLOOKUP(A:A,[2]TDSheet!$A:$I,9,0)</f>
        <v>45</v>
      </c>
      <c r="J7" s="13">
        <f>VLOOKUP(A:A,[3]TDSheet!$A:$F,6,0)</f>
        <v>522.84699999999998</v>
      </c>
      <c r="K7" s="13">
        <f>E7-J7</f>
        <v>3.4880000000000564</v>
      </c>
      <c r="L7" s="13">
        <f>VLOOKUP(A:A,[1]TDSheet!$A:$V,22,0)</f>
        <v>300</v>
      </c>
      <c r="M7" s="13">
        <f>VLOOKUP(A:A,[1]TDSheet!$A:$X,24,0)</f>
        <v>140</v>
      </c>
      <c r="N7" s="13">
        <f>VLOOKUP(A:A,[1]TDSheet!$A:$O,15,0)</f>
        <v>0</v>
      </c>
      <c r="O7" s="13"/>
      <c r="P7" s="13"/>
      <c r="Q7" s="13"/>
      <c r="R7" s="13"/>
      <c r="S7" s="13"/>
      <c r="T7" s="13"/>
      <c r="U7" s="13"/>
      <c r="V7" s="15"/>
      <c r="W7" s="13">
        <f>(E7-AD7)/5</f>
        <v>105.26700000000001</v>
      </c>
      <c r="X7" s="15">
        <v>50</v>
      </c>
      <c r="Y7" s="16">
        <f>(F7+L7+M7+N7+V7+X7)/W7</f>
        <v>8.5337380185623211</v>
      </c>
      <c r="Z7" s="13">
        <f>F7/W7</f>
        <v>3.8789079198609251</v>
      </c>
      <c r="AA7" s="13"/>
      <c r="AB7" s="13"/>
      <c r="AC7" s="13"/>
      <c r="AD7" s="13">
        <v>0</v>
      </c>
      <c r="AE7" s="13">
        <f>VLOOKUP(A:A,[1]TDSheet!$A:$AF,32,0)</f>
        <v>134.874</v>
      </c>
      <c r="AF7" s="13">
        <f>VLOOKUP(A:A,[1]TDSheet!$A:$AG,33,0)</f>
        <v>127.583</v>
      </c>
      <c r="AG7" s="13">
        <f>VLOOKUP(A:A,[1]TDSheet!$A:$W,23,0)</f>
        <v>130.57059999999998</v>
      </c>
      <c r="AH7" s="13">
        <f>VLOOKUP(A:A,[4]TDSheet!$A:$D,4,0)</f>
        <v>98.319000000000003</v>
      </c>
      <c r="AI7" s="13" t="str">
        <f>VLOOKUP(A:A,[1]TDSheet!$A:$AI,35,0)</f>
        <v>оконч</v>
      </c>
      <c r="AJ7" s="13">
        <f>T7*H7</f>
        <v>0</v>
      </c>
      <c r="AK7" s="13">
        <f>V7*H7</f>
        <v>0</v>
      </c>
      <c r="AL7" s="13">
        <f>X7*H7</f>
        <v>50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552.29100000000005</v>
      </c>
      <c r="D8" s="8">
        <v>460.75900000000001</v>
      </c>
      <c r="E8" s="8">
        <v>666.58600000000001</v>
      </c>
      <c r="F8" s="8">
        <v>302.58199999999999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VLOOKUP(A:A,[2]TDSheet!$A:$I,9,0)</f>
        <v>45</v>
      </c>
      <c r="J8" s="13">
        <f>VLOOKUP(A:A,[3]TDSheet!$A:$F,6,0)</f>
        <v>632.57500000000005</v>
      </c>
      <c r="K8" s="13">
        <f t="shared" ref="K8:K71" si="12">E8-J8</f>
        <v>34.010999999999967</v>
      </c>
      <c r="L8" s="13">
        <f>VLOOKUP(A:A,[1]TDSheet!$A:$V,22,0)</f>
        <v>280</v>
      </c>
      <c r="M8" s="13">
        <f>VLOOKUP(A:A,[1]TDSheet!$A:$X,24,0)</f>
        <v>150</v>
      </c>
      <c r="N8" s="13">
        <f>VLOOKUP(A:A,[1]TDSheet!$A:$O,15,0)</f>
        <v>0</v>
      </c>
      <c r="O8" s="13"/>
      <c r="P8" s="13"/>
      <c r="Q8" s="13"/>
      <c r="R8" s="13"/>
      <c r="S8" s="13"/>
      <c r="T8" s="13"/>
      <c r="U8" s="13"/>
      <c r="V8" s="15">
        <v>150</v>
      </c>
      <c r="W8" s="13">
        <f t="shared" ref="W8:W71" si="13">(E8-AD8)/5</f>
        <v>133.31720000000001</v>
      </c>
      <c r="X8" s="15">
        <v>260</v>
      </c>
      <c r="Y8" s="16">
        <f t="shared" ref="Y8:Y71" si="14">(F8+L8+M8+N8+V8+X8)/W8</f>
        <v>8.5704020186442538</v>
      </c>
      <c r="Z8" s="13">
        <f t="shared" ref="Z8:Z71" si="15">F8/W8</f>
        <v>2.2696396263947936</v>
      </c>
      <c r="AA8" s="13"/>
      <c r="AB8" s="13"/>
      <c r="AC8" s="13"/>
      <c r="AD8" s="13">
        <v>0</v>
      </c>
      <c r="AE8" s="13">
        <f>VLOOKUP(A:A,[1]TDSheet!$A:$AF,32,0)</f>
        <v>122.221</v>
      </c>
      <c r="AF8" s="13">
        <f>VLOOKUP(A:A,[1]TDSheet!$A:$AG,33,0)</f>
        <v>111.91220000000001</v>
      </c>
      <c r="AG8" s="13">
        <f>VLOOKUP(A:A,[1]TDSheet!$A:$W,23,0)</f>
        <v>138.77119999999999</v>
      </c>
      <c r="AH8" s="13">
        <f>VLOOKUP(A:A,[4]TDSheet!$A:$D,4,0)</f>
        <v>138.52199999999999</v>
      </c>
      <c r="AI8" s="13" t="str">
        <f>VLOOKUP(A:A,[1]TDSheet!$A:$AI,35,0)</f>
        <v>ябокт</v>
      </c>
      <c r="AJ8" s="13">
        <f t="shared" ref="AJ8:AJ71" si="16">T8*H8</f>
        <v>0</v>
      </c>
      <c r="AK8" s="13">
        <f t="shared" ref="AK8:AK71" si="17">V8*H8</f>
        <v>150</v>
      </c>
      <c r="AL8" s="13">
        <f t="shared" ref="AL8:AL71" si="18">X8*H8</f>
        <v>260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1205.4829999999999</v>
      </c>
      <c r="D9" s="8">
        <v>1307.825</v>
      </c>
      <c r="E9" s="8">
        <v>1324.3579999999999</v>
      </c>
      <c r="F9" s="8">
        <v>1162.384</v>
      </c>
      <c r="G9" s="1" t="str">
        <f>VLOOKUP(A:A,[1]TDSheet!$A:$G,7,0)</f>
        <v>н</v>
      </c>
      <c r="H9" s="1">
        <f>VLOOKUP(A:A,[1]TDSheet!$A:$H,8,0)</f>
        <v>1</v>
      </c>
      <c r="I9" s="1">
        <f>VLOOKUP(A:A,[2]TDSheet!$A:$I,9,0)</f>
        <v>45</v>
      </c>
      <c r="J9" s="13">
        <f>VLOOKUP(A:A,[3]TDSheet!$A:$F,6,0)</f>
        <v>1266.672</v>
      </c>
      <c r="K9" s="13">
        <f t="shared" si="12"/>
        <v>57.685999999999922</v>
      </c>
      <c r="L9" s="13">
        <f>VLOOKUP(A:A,[1]TDSheet!$A:$V,22,0)</f>
        <v>580</v>
      </c>
      <c r="M9" s="13">
        <f>VLOOKUP(A:A,[1]TDSheet!$A:$X,24,0)</f>
        <v>360</v>
      </c>
      <c r="N9" s="13">
        <f>VLOOKUP(A:A,[1]TDSheet!$A:$O,15,0)</f>
        <v>0</v>
      </c>
      <c r="O9" s="13"/>
      <c r="P9" s="13"/>
      <c r="Q9" s="13"/>
      <c r="R9" s="13"/>
      <c r="S9" s="13"/>
      <c r="T9" s="13"/>
      <c r="U9" s="13"/>
      <c r="V9" s="15"/>
      <c r="W9" s="13">
        <f t="shared" si="13"/>
        <v>264.8716</v>
      </c>
      <c r="X9" s="15">
        <v>150</v>
      </c>
      <c r="Y9" s="16">
        <f t="shared" si="14"/>
        <v>8.5036825390113542</v>
      </c>
      <c r="Z9" s="13">
        <f t="shared" si="15"/>
        <v>4.3884810602571207</v>
      </c>
      <c r="AA9" s="13"/>
      <c r="AB9" s="13"/>
      <c r="AC9" s="13"/>
      <c r="AD9" s="13">
        <v>0</v>
      </c>
      <c r="AE9" s="13">
        <f>VLOOKUP(A:A,[1]TDSheet!$A:$AF,32,0)</f>
        <v>386.0018</v>
      </c>
      <c r="AF9" s="13">
        <f>VLOOKUP(A:A,[1]TDSheet!$A:$AG,33,0)</f>
        <v>342.17600000000004</v>
      </c>
      <c r="AG9" s="13">
        <f>VLOOKUP(A:A,[1]TDSheet!$A:$W,23,0)</f>
        <v>336.75220000000002</v>
      </c>
      <c r="AH9" s="13">
        <f>VLOOKUP(A:A,[4]TDSheet!$A:$D,4,0)</f>
        <v>244.881</v>
      </c>
      <c r="AI9" s="13" t="str">
        <f>VLOOKUP(A:A,[1]TDSheet!$A:$AI,35,0)</f>
        <v>оконч</v>
      </c>
      <c r="AJ9" s="13">
        <f t="shared" si="16"/>
        <v>0</v>
      </c>
      <c r="AK9" s="13">
        <f t="shared" si="17"/>
        <v>0</v>
      </c>
      <c r="AL9" s="13">
        <f t="shared" si="18"/>
        <v>150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115.626</v>
      </c>
      <c r="D10" s="8">
        <v>1780.4580000000001</v>
      </c>
      <c r="E10" s="8">
        <v>202.88</v>
      </c>
      <c r="F10" s="8">
        <v>90.772999999999996</v>
      </c>
      <c r="G10" s="1">
        <f>VLOOKUP(A:A,[1]TDSheet!$A:$G,7,0)</f>
        <v>0</v>
      </c>
      <c r="H10" s="1">
        <v>0</v>
      </c>
      <c r="I10" s="1">
        <f>VLOOKUP(A:A,[2]TDSheet!$A:$I,9,0)</f>
        <v>40</v>
      </c>
      <c r="J10" s="13">
        <f>VLOOKUP(A:A,[3]TDSheet!$A:$F,6,0)</f>
        <v>214.405</v>
      </c>
      <c r="K10" s="13">
        <f t="shared" si="12"/>
        <v>-11.525000000000006</v>
      </c>
      <c r="L10" s="13">
        <f>VLOOKUP(A:A,[1]TDSheet!$A:$V,22,0)</f>
        <v>0</v>
      </c>
      <c r="M10" s="13">
        <f>VLOOKUP(A:A,[1]TDSheet!$A:$X,24,0)</f>
        <v>80</v>
      </c>
      <c r="N10" s="13">
        <f>VLOOKUP(A:A,[1]TDSheet!$A:$O,15,0)</f>
        <v>0</v>
      </c>
      <c r="O10" s="13"/>
      <c r="P10" s="13"/>
      <c r="Q10" s="13"/>
      <c r="R10" s="13"/>
      <c r="S10" s="13"/>
      <c r="T10" s="13"/>
      <c r="U10" s="13"/>
      <c r="V10" s="15"/>
      <c r="W10" s="13">
        <f t="shared" si="13"/>
        <v>40.576000000000001</v>
      </c>
      <c r="X10" s="15"/>
      <c r="Y10" s="16">
        <f t="shared" si="14"/>
        <v>4.2087194400630912</v>
      </c>
      <c r="Z10" s="13">
        <f t="shared" si="15"/>
        <v>2.2371106072555205</v>
      </c>
      <c r="AA10" s="13"/>
      <c r="AB10" s="13"/>
      <c r="AC10" s="13"/>
      <c r="AD10" s="13">
        <v>0</v>
      </c>
      <c r="AE10" s="13">
        <f>VLOOKUP(A:A,[1]TDSheet!$A:$AF,32,0)</f>
        <v>27.062599999999996</v>
      </c>
      <c r="AF10" s="13">
        <f>VLOOKUP(A:A,[1]TDSheet!$A:$AG,33,0)</f>
        <v>34.016199999999998</v>
      </c>
      <c r="AG10" s="13">
        <f>VLOOKUP(A:A,[1]TDSheet!$A:$W,23,0)</f>
        <v>34.5642</v>
      </c>
      <c r="AH10" s="13">
        <f>VLOOKUP(A:A,[4]TDSheet!$A:$D,4,0)</f>
        <v>68.728999999999999</v>
      </c>
      <c r="AI10" s="13" t="str">
        <f>VLOOKUP(A:A,[1]TDSheet!$A:$AI,35,0)</f>
        <v>выв0910,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256</v>
      </c>
      <c r="D11" s="8">
        <v>124</v>
      </c>
      <c r="E11" s="8">
        <v>226</v>
      </c>
      <c r="F11" s="8">
        <v>138</v>
      </c>
      <c r="G11" s="1">
        <f>VLOOKUP(A:A,[1]TDSheet!$A:$G,7,0)</f>
        <v>0</v>
      </c>
      <c r="H11" s="1">
        <f>VLOOKUP(A:A,[1]TDSheet!$A:$H,8,0)</f>
        <v>0</v>
      </c>
      <c r="I11" s="1">
        <f>VLOOKUP(A:A,[2]TDSheet!$A:$I,9,0)</f>
        <v>45</v>
      </c>
      <c r="J11" s="13">
        <f>VLOOKUP(A:A,[3]TDSheet!$A:$F,6,0)</f>
        <v>284</v>
      </c>
      <c r="K11" s="13">
        <f t="shared" si="12"/>
        <v>-58</v>
      </c>
      <c r="L11" s="13">
        <f>VLOOKUP(A:A,[1]TDSheet!$A:$V,22,0)</f>
        <v>100</v>
      </c>
      <c r="M11" s="13">
        <f>VLOOKUP(A:A,[1]TDSheet!$A:$X,24,0)</f>
        <v>110</v>
      </c>
      <c r="N11" s="13">
        <f>VLOOKUP(A:A,[1]TDSheet!$A:$O,15,0)</f>
        <v>0</v>
      </c>
      <c r="O11" s="13"/>
      <c r="P11" s="13"/>
      <c r="Q11" s="13"/>
      <c r="R11" s="13"/>
      <c r="S11" s="13"/>
      <c r="T11" s="13"/>
      <c r="U11" s="13"/>
      <c r="V11" s="15"/>
      <c r="W11" s="13">
        <f t="shared" si="13"/>
        <v>45.2</v>
      </c>
      <c r="X11" s="15"/>
      <c r="Y11" s="16">
        <f t="shared" si="14"/>
        <v>7.6991150442477867</v>
      </c>
      <c r="Z11" s="13">
        <f t="shared" si="15"/>
        <v>3.053097345132743</v>
      </c>
      <c r="AA11" s="13"/>
      <c r="AB11" s="13"/>
      <c r="AC11" s="13"/>
      <c r="AD11" s="13">
        <v>0</v>
      </c>
      <c r="AE11" s="13">
        <f>VLOOKUP(A:A,[1]TDSheet!$A:$AF,32,0)</f>
        <v>63.4</v>
      </c>
      <c r="AF11" s="13">
        <f>VLOOKUP(A:A,[1]TDSheet!$A:$AG,33,0)</f>
        <v>44.8</v>
      </c>
      <c r="AG11" s="13">
        <f>VLOOKUP(A:A,[1]TDSheet!$A:$W,23,0)</f>
        <v>57.8</v>
      </c>
      <c r="AH11" s="13">
        <f>VLOOKUP(A:A,[4]TDSheet!$A:$D,4,0)</f>
        <v>26</v>
      </c>
      <c r="AI11" s="13" t="str">
        <f>VLOOKUP(A:A,[1]TDSheet!$A:$AI,35,0)</f>
        <v>выв0910,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2554</v>
      </c>
      <c r="D12" s="8">
        <v>1825</v>
      </c>
      <c r="E12" s="8">
        <v>2414</v>
      </c>
      <c r="F12" s="8">
        <v>1911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VLOOKUP(A:A,[2]TDSheet!$A:$I,9,0)</f>
        <v>45</v>
      </c>
      <c r="J12" s="13">
        <f>VLOOKUP(A:A,[3]TDSheet!$A:$F,6,0)</f>
        <v>2449</v>
      </c>
      <c r="K12" s="13">
        <f t="shared" si="12"/>
        <v>-35</v>
      </c>
      <c r="L12" s="13">
        <f>VLOOKUP(A:A,[1]TDSheet!$A:$V,22,0)</f>
        <v>0</v>
      </c>
      <c r="M12" s="13">
        <f>VLOOKUP(A:A,[1]TDSheet!$A:$X,24,0)</f>
        <v>0</v>
      </c>
      <c r="N12" s="13">
        <f>VLOOKUP(A:A,[1]TDSheet!$A:$O,15,0)</f>
        <v>0</v>
      </c>
      <c r="O12" s="13"/>
      <c r="P12" s="13"/>
      <c r="Q12" s="13"/>
      <c r="R12" s="13"/>
      <c r="S12" s="13"/>
      <c r="T12" s="13">
        <v>370</v>
      </c>
      <c r="U12" s="13"/>
      <c r="V12" s="15">
        <v>500</v>
      </c>
      <c r="W12" s="13">
        <f t="shared" si="13"/>
        <v>366.8</v>
      </c>
      <c r="X12" s="15">
        <v>710</v>
      </c>
      <c r="Y12" s="16">
        <f t="shared" si="14"/>
        <v>8.5087241003271536</v>
      </c>
      <c r="Z12" s="13">
        <f t="shared" si="15"/>
        <v>5.2099236641221376</v>
      </c>
      <c r="AA12" s="13"/>
      <c r="AB12" s="13"/>
      <c r="AC12" s="13"/>
      <c r="AD12" s="13">
        <f>VLOOKUP(A:A,[5]TDSheet!$A:$D,4,0)</f>
        <v>580</v>
      </c>
      <c r="AE12" s="13">
        <f>VLOOKUP(A:A,[1]TDSheet!$A:$AF,32,0)</f>
        <v>436.2</v>
      </c>
      <c r="AF12" s="13">
        <f>VLOOKUP(A:A,[1]TDSheet!$A:$AG,33,0)</f>
        <v>371</v>
      </c>
      <c r="AG12" s="13">
        <f>VLOOKUP(A:A,[1]TDSheet!$A:$W,23,0)</f>
        <v>331.4</v>
      </c>
      <c r="AH12" s="13">
        <f>VLOOKUP(A:A,[4]TDSheet!$A:$D,4,0)</f>
        <v>392</v>
      </c>
      <c r="AI12" s="13" t="str">
        <f>VLOOKUP(A:A,[1]TDSheet!$A:$AI,35,0)</f>
        <v>ябокт</v>
      </c>
      <c r="AJ12" s="13">
        <f t="shared" si="16"/>
        <v>148</v>
      </c>
      <c r="AK12" s="13">
        <f t="shared" si="17"/>
        <v>200</v>
      </c>
      <c r="AL12" s="13">
        <f t="shared" si="18"/>
        <v>284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2447</v>
      </c>
      <c r="D13" s="8">
        <v>3864</v>
      </c>
      <c r="E13" s="8">
        <v>3891</v>
      </c>
      <c r="F13" s="8">
        <v>2359</v>
      </c>
      <c r="G13" s="1">
        <f>VLOOKUP(A:A,[1]TDSheet!$A:$G,7,0)</f>
        <v>0</v>
      </c>
      <c r="H13" s="1">
        <f>VLOOKUP(A:A,[1]TDSheet!$A:$H,8,0)</f>
        <v>0.45</v>
      </c>
      <c r="I13" s="1">
        <f>VLOOKUP(A:A,[2]TDSheet!$A:$I,9,0)</f>
        <v>45</v>
      </c>
      <c r="J13" s="13">
        <f>VLOOKUP(A:A,[3]TDSheet!$A:$F,6,0)</f>
        <v>3905</v>
      </c>
      <c r="K13" s="13">
        <f t="shared" si="12"/>
        <v>-14</v>
      </c>
      <c r="L13" s="13">
        <f>VLOOKUP(A:A,[1]TDSheet!$A:$V,22,0)</f>
        <v>1000</v>
      </c>
      <c r="M13" s="13">
        <f>VLOOKUP(A:A,[1]TDSheet!$A:$X,24,0)</f>
        <v>800</v>
      </c>
      <c r="N13" s="13">
        <f>VLOOKUP(A:A,[1]TDSheet!$A:$O,15,0)</f>
        <v>700</v>
      </c>
      <c r="O13" s="13"/>
      <c r="P13" s="13"/>
      <c r="Q13" s="13"/>
      <c r="R13" s="13"/>
      <c r="S13" s="13"/>
      <c r="T13" s="13">
        <v>234</v>
      </c>
      <c r="U13" s="13"/>
      <c r="V13" s="15"/>
      <c r="W13" s="13">
        <f t="shared" si="13"/>
        <v>564.6</v>
      </c>
      <c r="X13" s="15"/>
      <c r="Y13" s="16">
        <f t="shared" si="14"/>
        <v>8.6060928090683664</v>
      </c>
      <c r="Z13" s="13">
        <f t="shared" si="15"/>
        <v>4.1781792419411969</v>
      </c>
      <c r="AA13" s="13"/>
      <c r="AB13" s="13"/>
      <c r="AC13" s="13"/>
      <c r="AD13" s="13">
        <f>VLOOKUP(A:A,[5]TDSheet!$A:$D,4,0)</f>
        <v>1068</v>
      </c>
      <c r="AE13" s="13">
        <f>VLOOKUP(A:A,[1]TDSheet!$A:$AF,32,0)</f>
        <v>806.8</v>
      </c>
      <c r="AF13" s="13">
        <f>VLOOKUP(A:A,[1]TDSheet!$A:$AG,33,0)</f>
        <v>739.8</v>
      </c>
      <c r="AG13" s="13">
        <f>VLOOKUP(A:A,[1]TDSheet!$A:$W,23,0)</f>
        <v>717.8</v>
      </c>
      <c r="AH13" s="13">
        <f>VLOOKUP(A:A,[4]TDSheet!$A:$D,4,0)</f>
        <v>629</v>
      </c>
      <c r="AI13" s="13" t="str">
        <f>VLOOKUP(A:A,[1]TDSheet!$A:$AI,35,0)</f>
        <v>оконч</v>
      </c>
      <c r="AJ13" s="13">
        <f t="shared" si="16"/>
        <v>105.3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3597</v>
      </c>
      <c r="D14" s="8">
        <v>3582</v>
      </c>
      <c r="E14" s="8">
        <v>5388</v>
      </c>
      <c r="F14" s="8">
        <v>1699</v>
      </c>
      <c r="G14" s="1">
        <f>VLOOKUP(A:A,[1]TDSheet!$A:$G,7,0)</f>
        <v>0</v>
      </c>
      <c r="H14" s="1">
        <f>VLOOKUP(A:A,[1]TDSheet!$A:$H,8,0)</f>
        <v>0.45</v>
      </c>
      <c r="I14" s="1">
        <f>VLOOKUP(A:A,[2]TDSheet!$A:$I,9,0)</f>
        <v>45</v>
      </c>
      <c r="J14" s="13">
        <f>VLOOKUP(A:A,[3]TDSheet!$A:$F,6,0)</f>
        <v>5439</v>
      </c>
      <c r="K14" s="13">
        <f t="shared" si="12"/>
        <v>-51</v>
      </c>
      <c r="L14" s="13">
        <f>VLOOKUP(A:A,[1]TDSheet!$A:$V,22,0)</f>
        <v>1000</v>
      </c>
      <c r="M14" s="13">
        <f>VLOOKUP(A:A,[1]TDSheet!$A:$X,24,0)</f>
        <v>1000</v>
      </c>
      <c r="N14" s="13">
        <f>VLOOKUP(A:A,[1]TDSheet!$A:$O,15,0)</f>
        <v>700</v>
      </c>
      <c r="O14" s="13"/>
      <c r="P14" s="13"/>
      <c r="Q14" s="13"/>
      <c r="R14" s="13"/>
      <c r="S14" s="13"/>
      <c r="T14" s="13">
        <v>450</v>
      </c>
      <c r="U14" s="13"/>
      <c r="V14" s="15">
        <v>1500</v>
      </c>
      <c r="W14" s="13">
        <f t="shared" si="13"/>
        <v>812.4</v>
      </c>
      <c r="X14" s="15">
        <v>1100</v>
      </c>
      <c r="Y14" s="16">
        <f t="shared" si="14"/>
        <v>8.6152141802067952</v>
      </c>
      <c r="Z14" s="13">
        <f t="shared" si="15"/>
        <v>2.0913343180699164</v>
      </c>
      <c r="AA14" s="13"/>
      <c r="AB14" s="13"/>
      <c r="AC14" s="13"/>
      <c r="AD14" s="13">
        <f>VLOOKUP(A:A,[5]TDSheet!$A:$D,4,0)</f>
        <v>1326</v>
      </c>
      <c r="AE14" s="13">
        <f>VLOOKUP(A:A,[1]TDSheet!$A:$AF,32,0)</f>
        <v>789.8</v>
      </c>
      <c r="AF14" s="13">
        <f>VLOOKUP(A:A,[1]TDSheet!$A:$AG,33,0)</f>
        <v>607.6</v>
      </c>
      <c r="AG14" s="13">
        <f>VLOOKUP(A:A,[1]TDSheet!$A:$W,23,0)</f>
        <v>724.6</v>
      </c>
      <c r="AH14" s="13">
        <f>VLOOKUP(A:A,[4]TDSheet!$A:$D,4,0)</f>
        <v>843</v>
      </c>
      <c r="AI14" s="13" t="str">
        <f>VLOOKUP(A:A,[1]TDSheet!$A:$AI,35,0)</f>
        <v>ябокт</v>
      </c>
      <c r="AJ14" s="13">
        <f t="shared" si="16"/>
        <v>202.5</v>
      </c>
      <c r="AK14" s="13">
        <f t="shared" si="17"/>
        <v>675</v>
      </c>
      <c r="AL14" s="13">
        <f t="shared" si="18"/>
        <v>495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285</v>
      </c>
      <c r="D15" s="8">
        <v>3199</v>
      </c>
      <c r="E15" s="8">
        <v>241</v>
      </c>
      <c r="F15" s="8">
        <v>180</v>
      </c>
      <c r="G15" s="1">
        <f>VLOOKUP(A:A,[1]TDSheet!$A:$G,7,0)</f>
        <v>0</v>
      </c>
      <c r="H15" s="1">
        <v>0</v>
      </c>
      <c r="I15" s="1">
        <f>VLOOKUP(A:A,[2]TDSheet!$A:$I,9,0)</f>
        <v>40</v>
      </c>
      <c r="J15" s="13">
        <f>VLOOKUP(A:A,[3]TDSheet!$A:$F,6,0)</f>
        <v>252</v>
      </c>
      <c r="K15" s="13">
        <f t="shared" si="12"/>
        <v>-11</v>
      </c>
      <c r="L15" s="13">
        <f>VLOOKUP(A:A,[1]TDSheet!$A:$V,22,0)</f>
        <v>100</v>
      </c>
      <c r="M15" s="13">
        <f>VLOOKUP(A:A,[1]TDSheet!$A:$X,24,0)</f>
        <v>80</v>
      </c>
      <c r="N15" s="13">
        <f>VLOOKUP(A:A,[1]TDSheet!$A:$O,15,0)</f>
        <v>0</v>
      </c>
      <c r="O15" s="13"/>
      <c r="P15" s="13"/>
      <c r="Q15" s="13"/>
      <c r="R15" s="13"/>
      <c r="S15" s="13"/>
      <c r="T15" s="13"/>
      <c r="U15" s="13"/>
      <c r="V15" s="15"/>
      <c r="W15" s="13">
        <f t="shared" si="13"/>
        <v>48.2</v>
      </c>
      <c r="X15" s="15">
        <v>50</v>
      </c>
      <c r="Y15" s="16">
        <f t="shared" si="14"/>
        <v>8.5062240663900415</v>
      </c>
      <c r="Z15" s="13">
        <f t="shared" si="15"/>
        <v>3.7344398340248959</v>
      </c>
      <c r="AA15" s="13"/>
      <c r="AB15" s="13"/>
      <c r="AC15" s="13"/>
      <c r="AD15" s="13">
        <v>0</v>
      </c>
      <c r="AE15" s="13">
        <f>VLOOKUP(A:A,[1]TDSheet!$A:$AF,32,0)</f>
        <v>62</v>
      </c>
      <c r="AF15" s="13">
        <f>VLOOKUP(A:A,[1]TDSheet!$A:$AG,33,0)</f>
        <v>53.8</v>
      </c>
      <c r="AG15" s="13">
        <f>VLOOKUP(A:A,[1]TDSheet!$A:$W,23,0)</f>
        <v>59.2</v>
      </c>
      <c r="AH15" s="13">
        <f>VLOOKUP(A:A,[4]TDSheet!$A:$D,4,0)</f>
        <v>40</v>
      </c>
      <c r="AI15" s="13" t="str">
        <f>VLOOKUP(A:A,[1]TDSheet!$A:$AI,35,0)</f>
        <v>выв0910,</v>
      </c>
      <c r="AJ15" s="13">
        <f t="shared" si="16"/>
        <v>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81</v>
      </c>
      <c r="D16" s="8">
        <v>50</v>
      </c>
      <c r="E16" s="8">
        <v>88</v>
      </c>
      <c r="F16" s="8">
        <v>39</v>
      </c>
      <c r="G16" s="1">
        <f>VLOOKUP(A:A,[1]TDSheet!$A:$G,7,0)</f>
        <v>0</v>
      </c>
      <c r="H16" s="1">
        <f>VLOOKUP(A:A,[1]TDSheet!$A:$H,8,0)</f>
        <v>0.4</v>
      </c>
      <c r="I16" s="1">
        <f>VLOOKUP(A:A,[2]TDSheet!$A:$I,9,0)</f>
        <v>50</v>
      </c>
      <c r="J16" s="13">
        <f>VLOOKUP(A:A,[3]TDSheet!$A:$F,6,0)</f>
        <v>100</v>
      </c>
      <c r="K16" s="13">
        <f t="shared" si="12"/>
        <v>-12</v>
      </c>
      <c r="L16" s="13">
        <f>VLOOKUP(A:A,[1]TDSheet!$A:$V,22,0)</f>
        <v>0</v>
      </c>
      <c r="M16" s="13">
        <f>VLOOKUP(A:A,[1]TDSheet!$A:$X,24,0)</f>
        <v>30</v>
      </c>
      <c r="N16" s="13">
        <f>VLOOKUP(A:A,[1]TDSheet!$A:$O,15,0)</f>
        <v>0</v>
      </c>
      <c r="O16" s="13"/>
      <c r="P16" s="13"/>
      <c r="Q16" s="13"/>
      <c r="R16" s="13"/>
      <c r="S16" s="13"/>
      <c r="T16" s="13"/>
      <c r="U16" s="13"/>
      <c r="V16" s="15">
        <v>50</v>
      </c>
      <c r="W16" s="13">
        <f t="shared" si="13"/>
        <v>17.600000000000001</v>
      </c>
      <c r="X16" s="15">
        <v>50</v>
      </c>
      <c r="Y16" s="16">
        <f t="shared" si="14"/>
        <v>9.6022727272727266</v>
      </c>
      <c r="Z16" s="13">
        <f t="shared" si="15"/>
        <v>2.2159090909090908</v>
      </c>
      <c r="AA16" s="13"/>
      <c r="AB16" s="13"/>
      <c r="AC16" s="13"/>
      <c r="AD16" s="13">
        <v>0</v>
      </c>
      <c r="AE16" s="13">
        <f>VLOOKUP(A:A,[1]TDSheet!$A:$AF,32,0)</f>
        <v>16.2</v>
      </c>
      <c r="AF16" s="13">
        <f>VLOOKUP(A:A,[1]TDSheet!$A:$AG,33,0)</f>
        <v>14.4</v>
      </c>
      <c r="AG16" s="13">
        <f>VLOOKUP(A:A,[1]TDSheet!$A:$W,23,0)</f>
        <v>12.8</v>
      </c>
      <c r="AH16" s="13">
        <f>VLOOKUP(A:A,[4]TDSheet!$A:$D,4,0)</f>
        <v>24</v>
      </c>
      <c r="AI16" s="13">
        <f>VLOOKUP(A:A,[1]TDSheet!$A:$AI,35,0)</f>
        <v>0</v>
      </c>
      <c r="AJ16" s="13">
        <f t="shared" si="16"/>
        <v>0</v>
      </c>
      <c r="AK16" s="13">
        <f t="shared" si="17"/>
        <v>20</v>
      </c>
      <c r="AL16" s="13">
        <f t="shared" si="18"/>
        <v>20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619</v>
      </c>
      <c r="D17" s="8">
        <v>156</v>
      </c>
      <c r="E17" s="8">
        <v>288</v>
      </c>
      <c r="F17" s="8">
        <v>481</v>
      </c>
      <c r="G17" s="1">
        <f>VLOOKUP(A:A,[1]TDSheet!$A:$G,7,0)</f>
        <v>0</v>
      </c>
      <c r="H17" s="1">
        <f>VLOOKUP(A:A,[1]TDSheet!$A:$H,8,0)</f>
        <v>0.17</v>
      </c>
      <c r="I17" s="1">
        <f>VLOOKUP(A:A,[2]TDSheet!$A:$I,9,0)</f>
        <v>180</v>
      </c>
      <c r="J17" s="13">
        <f>VLOOKUP(A:A,[3]TDSheet!$A:$F,6,0)</f>
        <v>294</v>
      </c>
      <c r="K17" s="13">
        <f t="shared" si="12"/>
        <v>-6</v>
      </c>
      <c r="L17" s="13">
        <f>VLOOKUP(A:A,[1]TDSheet!$A:$V,22,0)</f>
        <v>0</v>
      </c>
      <c r="M17" s="13">
        <f>VLOOKUP(A:A,[1]TDSheet!$A:$X,24,0)</f>
        <v>400</v>
      </c>
      <c r="N17" s="13">
        <f>VLOOKUP(A:A,[1]TDSheet!$A:$O,15,0)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3"/>
        <v>57.6</v>
      </c>
      <c r="X17" s="15"/>
      <c r="Y17" s="16">
        <f t="shared" si="14"/>
        <v>15.295138888888889</v>
      </c>
      <c r="Z17" s="13">
        <f t="shared" si="15"/>
        <v>8.3506944444444446</v>
      </c>
      <c r="AA17" s="13"/>
      <c r="AB17" s="13"/>
      <c r="AC17" s="13"/>
      <c r="AD17" s="13">
        <v>0</v>
      </c>
      <c r="AE17" s="13">
        <f>VLOOKUP(A:A,[1]TDSheet!$A:$AF,32,0)</f>
        <v>57.6</v>
      </c>
      <c r="AF17" s="13">
        <f>VLOOKUP(A:A,[1]TDSheet!$A:$AG,33,0)</f>
        <v>53</v>
      </c>
      <c r="AG17" s="13">
        <f>VLOOKUP(A:A,[1]TDSheet!$A:$W,23,0)</f>
        <v>69.400000000000006</v>
      </c>
      <c r="AH17" s="13">
        <f>VLOOKUP(A:A,[4]TDSheet!$A:$D,4,0)</f>
        <v>56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247</v>
      </c>
      <c r="D18" s="8">
        <v>297</v>
      </c>
      <c r="E18" s="8">
        <v>335</v>
      </c>
      <c r="F18" s="8">
        <v>196</v>
      </c>
      <c r="G18" s="1">
        <f>VLOOKUP(A:A,[1]TDSheet!$A:$G,7,0)</f>
        <v>0</v>
      </c>
      <c r="H18" s="1">
        <f>VLOOKUP(A:A,[1]TDSheet!$A:$H,8,0)</f>
        <v>0.3</v>
      </c>
      <c r="I18" s="1">
        <f>VLOOKUP(A:A,[2]TDSheet!$A:$I,9,0)</f>
        <v>40</v>
      </c>
      <c r="J18" s="13">
        <f>VLOOKUP(A:A,[3]TDSheet!$A:$F,6,0)</f>
        <v>399</v>
      </c>
      <c r="K18" s="13">
        <f t="shared" si="12"/>
        <v>-64</v>
      </c>
      <c r="L18" s="13">
        <f>VLOOKUP(A:A,[1]TDSheet!$A:$V,22,0)</f>
        <v>60</v>
      </c>
      <c r="M18" s="13">
        <f>VLOOKUP(A:A,[1]TDSheet!$A:$X,24,0)</f>
        <v>70</v>
      </c>
      <c r="N18" s="13">
        <f>VLOOKUP(A:A,[1]TDSheet!$A:$O,15,0)</f>
        <v>0</v>
      </c>
      <c r="O18" s="13"/>
      <c r="P18" s="13"/>
      <c r="Q18" s="13"/>
      <c r="R18" s="13"/>
      <c r="S18" s="13"/>
      <c r="T18" s="13"/>
      <c r="U18" s="13"/>
      <c r="V18" s="15">
        <v>120</v>
      </c>
      <c r="W18" s="13">
        <f t="shared" si="13"/>
        <v>67</v>
      </c>
      <c r="X18" s="15">
        <v>130</v>
      </c>
      <c r="Y18" s="16">
        <f t="shared" si="14"/>
        <v>8.5970149253731343</v>
      </c>
      <c r="Z18" s="13">
        <f t="shared" si="15"/>
        <v>2.9253731343283582</v>
      </c>
      <c r="AA18" s="13"/>
      <c r="AB18" s="13"/>
      <c r="AC18" s="13"/>
      <c r="AD18" s="13">
        <v>0</v>
      </c>
      <c r="AE18" s="13">
        <f>VLOOKUP(A:A,[1]TDSheet!$A:$AF,32,0)</f>
        <v>73</v>
      </c>
      <c r="AF18" s="13">
        <f>VLOOKUP(A:A,[1]TDSheet!$A:$AG,33,0)</f>
        <v>70.400000000000006</v>
      </c>
      <c r="AG18" s="13">
        <f>VLOOKUP(A:A,[1]TDSheet!$A:$W,23,0)</f>
        <v>66.8</v>
      </c>
      <c r="AH18" s="13">
        <f>VLOOKUP(A:A,[4]TDSheet!$A:$D,4,0)</f>
        <v>62</v>
      </c>
      <c r="AI18" s="13">
        <f>VLOOKUP(A:A,[1]TDSheet!$A:$AI,35,0)</f>
        <v>0</v>
      </c>
      <c r="AJ18" s="13">
        <f t="shared" si="16"/>
        <v>0</v>
      </c>
      <c r="AK18" s="13">
        <f t="shared" si="17"/>
        <v>36</v>
      </c>
      <c r="AL18" s="13">
        <f t="shared" si="18"/>
        <v>39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2548</v>
      </c>
      <c r="D19" s="8">
        <v>1146</v>
      </c>
      <c r="E19" s="8">
        <v>1411</v>
      </c>
      <c r="F19" s="8">
        <v>2249</v>
      </c>
      <c r="G19" s="1">
        <f>VLOOKUP(A:A,[1]TDSheet!$A:$G,7,0)</f>
        <v>0</v>
      </c>
      <c r="H19" s="1">
        <f>VLOOKUP(A:A,[1]TDSheet!$A:$H,8,0)</f>
        <v>0.17</v>
      </c>
      <c r="I19" s="1">
        <f>VLOOKUP(A:A,[2]TDSheet!$A:$I,9,0)</f>
        <v>180</v>
      </c>
      <c r="J19" s="13">
        <f>VLOOKUP(A:A,[3]TDSheet!$A:$F,6,0)</f>
        <v>1442</v>
      </c>
      <c r="K19" s="13">
        <f t="shared" si="12"/>
        <v>-31</v>
      </c>
      <c r="L19" s="13">
        <f>VLOOKUP(A:A,[1]TDSheet!$A:$V,22,0)</f>
        <v>0</v>
      </c>
      <c r="M19" s="13">
        <f>VLOOKUP(A:A,[1]TDSheet!$A:$X,24,0)</f>
        <v>1500</v>
      </c>
      <c r="N19" s="13">
        <f>VLOOKUP(A:A,[1]TDSheet!$A:$O,15,0)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3"/>
        <v>282.2</v>
      </c>
      <c r="X19" s="15"/>
      <c r="Y19" s="16">
        <f t="shared" si="14"/>
        <v>13.284904323175054</v>
      </c>
      <c r="Z19" s="13">
        <f t="shared" si="15"/>
        <v>7.9695251594613756</v>
      </c>
      <c r="AA19" s="13"/>
      <c r="AB19" s="13"/>
      <c r="AC19" s="13"/>
      <c r="AD19" s="13">
        <v>0</v>
      </c>
      <c r="AE19" s="13">
        <f>VLOOKUP(A:A,[1]TDSheet!$A:$AF,32,0)</f>
        <v>295</v>
      </c>
      <c r="AF19" s="13">
        <f>VLOOKUP(A:A,[1]TDSheet!$A:$AG,33,0)</f>
        <v>269.2</v>
      </c>
      <c r="AG19" s="13">
        <f>VLOOKUP(A:A,[1]TDSheet!$A:$W,23,0)</f>
        <v>316</v>
      </c>
      <c r="AH19" s="13">
        <f>VLOOKUP(A:A,[4]TDSheet!$A:$D,4,0)</f>
        <v>274</v>
      </c>
      <c r="AI19" s="13">
        <f>VLOOKUP(A:A,[1]TDSheet!$A:$AI,35,0)</f>
        <v>0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775</v>
      </c>
      <c r="D20" s="8">
        <v>172</v>
      </c>
      <c r="E20" s="8">
        <v>711</v>
      </c>
      <c r="F20" s="8">
        <v>219</v>
      </c>
      <c r="G20" s="1">
        <f>VLOOKUP(A:A,[1]TDSheet!$A:$G,7,0)</f>
        <v>0</v>
      </c>
      <c r="H20" s="1">
        <f>VLOOKUP(A:A,[1]TDSheet!$A:$H,8,0)</f>
        <v>0.35</v>
      </c>
      <c r="I20" s="1">
        <f>VLOOKUP(A:A,[2]TDSheet!$A:$I,9,0)</f>
        <v>45</v>
      </c>
      <c r="J20" s="13">
        <f>VLOOKUP(A:A,[3]TDSheet!$A:$F,6,0)</f>
        <v>879</v>
      </c>
      <c r="K20" s="13">
        <f t="shared" si="12"/>
        <v>-168</v>
      </c>
      <c r="L20" s="13">
        <f>VLOOKUP(A:A,[1]TDSheet!$A:$V,22,0)</f>
        <v>400</v>
      </c>
      <c r="M20" s="13">
        <f>VLOOKUP(A:A,[1]TDSheet!$A:$X,24,0)</f>
        <v>200</v>
      </c>
      <c r="N20" s="13">
        <f>VLOOKUP(A:A,[1]TDSheet!$A:$O,15,0)</f>
        <v>0</v>
      </c>
      <c r="O20" s="13"/>
      <c r="P20" s="13"/>
      <c r="Q20" s="13"/>
      <c r="R20" s="13"/>
      <c r="S20" s="13"/>
      <c r="T20" s="13"/>
      <c r="U20" s="13"/>
      <c r="V20" s="15">
        <v>120</v>
      </c>
      <c r="W20" s="13">
        <f t="shared" si="13"/>
        <v>142.19999999999999</v>
      </c>
      <c r="X20" s="15">
        <v>270</v>
      </c>
      <c r="Y20" s="16">
        <f t="shared" si="14"/>
        <v>8.5021097046413505</v>
      </c>
      <c r="Z20" s="13">
        <f t="shared" si="15"/>
        <v>1.5400843881856541</v>
      </c>
      <c r="AA20" s="13"/>
      <c r="AB20" s="13"/>
      <c r="AC20" s="13"/>
      <c r="AD20" s="13">
        <v>0</v>
      </c>
      <c r="AE20" s="13">
        <f>VLOOKUP(A:A,[1]TDSheet!$A:$AF,32,0)</f>
        <v>148.4</v>
      </c>
      <c r="AF20" s="13">
        <f>VLOOKUP(A:A,[1]TDSheet!$A:$AG,33,0)</f>
        <v>114.2</v>
      </c>
      <c r="AG20" s="13">
        <f>VLOOKUP(A:A,[1]TDSheet!$A:$W,23,0)</f>
        <v>160</v>
      </c>
      <c r="AH20" s="13">
        <f>VLOOKUP(A:A,[4]TDSheet!$A:$D,4,0)</f>
        <v>51</v>
      </c>
      <c r="AI20" s="13" t="str">
        <f>VLOOKUP(A:A,[1]TDSheet!$A:$AI,35,0)</f>
        <v>ябокт</v>
      </c>
      <c r="AJ20" s="13">
        <f t="shared" si="16"/>
        <v>0</v>
      </c>
      <c r="AK20" s="13">
        <f t="shared" si="17"/>
        <v>42</v>
      </c>
      <c r="AL20" s="13">
        <f t="shared" si="18"/>
        <v>94.5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293</v>
      </c>
      <c r="D21" s="8">
        <v>715</v>
      </c>
      <c r="E21" s="8">
        <v>829</v>
      </c>
      <c r="F21" s="8">
        <v>172</v>
      </c>
      <c r="G21" s="1" t="str">
        <f>VLOOKUP(A:A,[1]TDSheet!$A:$G,7,0)</f>
        <v>н</v>
      </c>
      <c r="H21" s="1">
        <f>VLOOKUP(A:A,[1]TDSheet!$A:$H,8,0)</f>
        <v>0.35</v>
      </c>
      <c r="I21" s="1">
        <f>VLOOKUP(A:A,[2]TDSheet!$A:$I,9,0)</f>
        <v>45</v>
      </c>
      <c r="J21" s="13">
        <f>VLOOKUP(A:A,[3]TDSheet!$A:$F,6,0)</f>
        <v>874</v>
      </c>
      <c r="K21" s="13">
        <f t="shared" si="12"/>
        <v>-45</v>
      </c>
      <c r="L21" s="13">
        <f>VLOOKUP(A:A,[1]TDSheet!$A:$V,22,0)</f>
        <v>50</v>
      </c>
      <c r="M21" s="13">
        <f>VLOOKUP(A:A,[1]TDSheet!$A:$X,24,0)</f>
        <v>30</v>
      </c>
      <c r="N21" s="13">
        <f>VLOOKUP(A:A,[1]TDSheet!$A:$O,15,0)</f>
        <v>0</v>
      </c>
      <c r="O21" s="13"/>
      <c r="P21" s="13"/>
      <c r="Q21" s="13"/>
      <c r="R21" s="13"/>
      <c r="S21" s="13"/>
      <c r="T21" s="13">
        <v>282</v>
      </c>
      <c r="U21" s="13"/>
      <c r="V21" s="15"/>
      <c r="W21" s="13">
        <f t="shared" si="13"/>
        <v>30.2</v>
      </c>
      <c r="X21" s="15">
        <v>20</v>
      </c>
      <c r="Y21" s="16">
        <f t="shared" si="14"/>
        <v>9.0066225165562912</v>
      </c>
      <c r="Z21" s="13">
        <f t="shared" si="15"/>
        <v>5.6953642384105958</v>
      </c>
      <c r="AA21" s="13"/>
      <c r="AB21" s="13"/>
      <c r="AC21" s="13"/>
      <c r="AD21" s="13">
        <f>VLOOKUP(A:A,[5]TDSheet!$A:$D,4,0)</f>
        <v>678</v>
      </c>
      <c r="AE21" s="13">
        <f>VLOOKUP(A:A,[1]TDSheet!$A:$AF,32,0)</f>
        <v>36.799999999999997</v>
      </c>
      <c r="AF21" s="13">
        <f>VLOOKUP(A:A,[1]TDSheet!$A:$AG,33,0)</f>
        <v>30.6</v>
      </c>
      <c r="AG21" s="13">
        <f>VLOOKUP(A:A,[1]TDSheet!$A:$W,23,0)</f>
        <v>39</v>
      </c>
      <c r="AH21" s="13">
        <f>VLOOKUP(A:A,[4]TDSheet!$A:$D,4,0)</f>
        <v>31</v>
      </c>
      <c r="AI21" s="13">
        <f>VLOOKUP(A:A,[1]TDSheet!$A:$AI,35,0)</f>
        <v>0</v>
      </c>
      <c r="AJ21" s="13">
        <f t="shared" si="16"/>
        <v>98.699999999999989</v>
      </c>
      <c r="AK21" s="13">
        <f t="shared" si="17"/>
        <v>0</v>
      </c>
      <c r="AL21" s="13">
        <f t="shared" si="18"/>
        <v>7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255</v>
      </c>
      <c r="D22" s="8">
        <v>235</v>
      </c>
      <c r="E22" s="8">
        <v>230</v>
      </c>
      <c r="F22" s="8">
        <v>249</v>
      </c>
      <c r="G22" s="1">
        <f>VLOOKUP(A:A,[1]TDSheet!$A:$G,7,0)</f>
        <v>0</v>
      </c>
      <c r="H22" s="1">
        <f>VLOOKUP(A:A,[1]TDSheet!$A:$H,8,0)</f>
        <v>0.35</v>
      </c>
      <c r="I22" s="1">
        <f>VLOOKUP(A:A,[2]TDSheet!$A:$I,9,0)</f>
        <v>45</v>
      </c>
      <c r="J22" s="13">
        <f>VLOOKUP(A:A,[3]TDSheet!$A:$F,6,0)</f>
        <v>541</v>
      </c>
      <c r="K22" s="13">
        <f t="shared" si="12"/>
        <v>-311</v>
      </c>
      <c r="L22" s="13">
        <f>VLOOKUP(A:A,[1]TDSheet!$A:$V,22,0)</f>
        <v>50</v>
      </c>
      <c r="M22" s="13">
        <f>VLOOKUP(A:A,[1]TDSheet!$A:$X,24,0)</f>
        <v>40</v>
      </c>
      <c r="N22" s="13">
        <f>VLOOKUP(A:A,[1]TDSheet!$A:$O,15,0)</f>
        <v>0</v>
      </c>
      <c r="O22" s="13"/>
      <c r="P22" s="13"/>
      <c r="Q22" s="13"/>
      <c r="R22" s="13"/>
      <c r="S22" s="13"/>
      <c r="T22" s="13">
        <v>72</v>
      </c>
      <c r="U22" s="13"/>
      <c r="V22" s="15">
        <v>40</v>
      </c>
      <c r="W22" s="13">
        <f t="shared" si="13"/>
        <v>37.6</v>
      </c>
      <c r="X22" s="15">
        <v>50</v>
      </c>
      <c r="Y22" s="16">
        <f t="shared" si="14"/>
        <v>11.409574468085106</v>
      </c>
      <c r="Z22" s="13">
        <f t="shared" si="15"/>
        <v>6.6223404255319149</v>
      </c>
      <c r="AA22" s="13"/>
      <c r="AB22" s="13"/>
      <c r="AC22" s="13"/>
      <c r="AD22" s="13">
        <f>VLOOKUP(A:A,[5]TDSheet!$A:$D,4,0)</f>
        <v>42</v>
      </c>
      <c r="AE22" s="13">
        <f>VLOOKUP(A:A,[1]TDSheet!$A:$AF,32,0)</f>
        <v>73.2</v>
      </c>
      <c r="AF22" s="13">
        <f>VLOOKUP(A:A,[1]TDSheet!$A:$AG,33,0)</f>
        <v>50.8</v>
      </c>
      <c r="AG22" s="13">
        <f>VLOOKUP(A:A,[1]TDSheet!$A:$W,23,0)</f>
        <v>45</v>
      </c>
      <c r="AH22" s="13">
        <f>VLOOKUP(A:A,[4]TDSheet!$A:$D,4,0)</f>
        <v>18</v>
      </c>
      <c r="AI22" s="13">
        <f>VLOOKUP(A:A,[1]TDSheet!$A:$AI,35,0)</f>
        <v>0</v>
      </c>
      <c r="AJ22" s="13">
        <f t="shared" si="16"/>
        <v>25.2</v>
      </c>
      <c r="AK22" s="13">
        <f t="shared" si="17"/>
        <v>14</v>
      </c>
      <c r="AL22" s="13">
        <f t="shared" si="18"/>
        <v>17.5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866</v>
      </c>
      <c r="D23" s="8">
        <v>517</v>
      </c>
      <c r="E23" s="8">
        <v>807</v>
      </c>
      <c r="F23" s="8">
        <v>551</v>
      </c>
      <c r="G23" s="1">
        <f>VLOOKUP(A:A,[1]TDSheet!$A:$G,7,0)</f>
        <v>0</v>
      </c>
      <c r="H23" s="1">
        <f>VLOOKUP(A:A,[1]TDSheet!$A:$H,8,0)</f>
        <v>0.35</v>
      </c>
      <c r="I23" s="1">
        <f>VLOOKUP(A:A,[2]TDSheet!$A:$I,9,0)</f>
        <v>45</v>
      </c>
      <c r="J23" s="13">
        <f>VLOOKUP(A:A,[3]TDSheet!$A:$F,6,0)</f>
        <v>950</v>
      </c>
      <c r="K23" s="13">
        <f t="shared" si="12"/>
        <v>-143</v>
      </c>
      <c r="L23" s="13">
        <f>VLOOKUP(A:A,[1]TDSheet!$A:$V,22,0)</f>
        <v>350</v>
      </c>
      <c r="M23" s="13">
        <f>VLOOKUP(A:A,[1]TDSheet!$A:$X,24,0)</f>
        <v>250</v>
      </c>
      <c r="N23" s="13">
        <f>VLOOKUP(A:A,[1]TDSheet!$A:$O,15,0)</f>
        <v>0</v>
      </c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3"/>
        <v>161.4</v>
      </c>
      <c r="X23" s="15">
        <v>150</v>
      </c>
      <c r="Y23" s="16">
        <f t="shared" si="14"/>
        <v>8.6802973977695164</v>
      </c>
      <c r="Z23" s="13">
        <f t="shared" si="15"/>
        <v>3.4138785625774473</v>
      </c>
      <c r="AA23" s="13"/>
      <c r="AB23" s="13"/>
      <c r="AC23" s="13"/>
      <c r="AD23" s="13">
        <v>0</v>
      </c>
      <c r="AE23" s="13">
        <f>VLOOKUP(A:A,[1]TDSheet!$A:$AF,32,0)</f>
        <v>197.4</v>
      </c>
      <c r="AF23" s="13">
        <f>VLOOKUP(A:A,[1]TDSheet!$A:$AG,33,0)</f>
        <v>184.2</v>
      </c>
      <c r="AG23" s="13">
        <f>VLOOKUP(A:A,[1]TDSheet!$A:$W,23,0)</f>
        <v>202.2</v>
      </c>
      <c r="AH23" s="13">
        <f>VLOOKUP(A:A,[4]TDSheet!$A:$D,4,0)</f>
        <v>94</v>
      </c>
      <c r="AI23" s="13" t="str">
        <f>VLOOKUP(A:A,[1]TDSheet!$A:$AI,35,0)</f>
        <v>продокт</v>
      </c>
      <c r="AJ23" s="13">
        <f t="shared" si="16"/>
        <v>0</v>
      </c>
      <c r="AK23" s="13">
        <f t="shared" si="17"/>
        <v>35</v>
      </c>
      <c r="AL23" s="13">
        <f t="shared" si="18"/>
        <v>52.5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420.74099999999999</v>
      </c>
      <c r="D24" s="8">
        <v>260.11200000000002</v>
      </c>
      <c r="E24" s="8">
        <v>462.00200000000001</v>
      </c>
      <c r="F24" s="8">
        <v>210.74600000000001</v>
      </c>
      <c r="G24" s="1">
        <f>VLOOKUP(A:A,[1]TDSheet!$A:$G,7,0)</f>
        <v>0</v>
      </c>
      <c r="H24" s="1">
        <f>VLOOKUP(A:A,[1]TDSheet!$A:$H,8,0)</f>
        <v>1</v>
      </c>
      <c r="I24" s="1">
        <f>VLOOKUP(A:A,[2]TDSheet!$A:$I,9,0)</f>
        <v>50</v>
      </c>
      <c r="J24" s="13">
        <f>VLOOKUP(A:A,[3]TDSheet!$A:$F,6,0)</f>
        <v>437.93</v>
      </c>
      <c r="K24" s="13">
        <f t="shared" si="12"/>
        <v>24.072000000000003</v>
      </c>
      <c r="L24" s="13">
        <f>VLOOKUP(A:A,[1]TDSheet!$A:$V,22,0)</f>
        <v>170</v>
      </c>
      <c r="M24" s="13">
        <f>VLOOKUP(A:A,[1]TDSheet!$A:$X,24,0)</f>
        <v>140</v>
      </c>
      <c r="N24" s="13">
        <f>VLOOKUP(A:A,[1]TDSheet!$A:$O,15,0)</f>
        <v>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3"/>
        <v>92.400400000000005</v>
      </c>
      <c r="X24" s="15">
        <v>170</v>
      </c>
      <c r="Y24" s="16">
        <f t="shared" si="14"/>
        <v>8.5578200960168989</v>
      </c>
      <c r="Z24" s="13">
        <f t="shared" si="15"/>
        <v>2.2807909922467866</v>
      </c>
      <c r="AA24" s="13"/>
      <c r="AB24" s="13"/>
      <c r="AC24" s="13"/>
      <c r="AD24" s="13">
        <v>0</v>
      </c>
      <c r="AE24" s="13">
        <f>VLOOKUP(A:A,[1]TDSheet!$A:$AF,32,0)</f>
        <v>96.116</v>
      </c>
      <c r="AF24" s="13">
        <f>VLOOKUP(A:A,[1]TDSheet!$A:$AG,33,0)</f>
        <v>85.2072</v>
      </c>
      <c r="AG24" s="13">
        <f>VLOOKUP(A:A,[1]TDSheet!$A:$W,23,0)</f>
        <v>98.292600000000007</v>
      </c>
      <c r="AH24" s="13">
        <f>VLOOKUP(A:A,[4]TDSheet!$A:$D,4,0)</f>
        <v>95.903999999999996</v>
      </c>
      <c r="AI24" s="13">
        <f>VLOOKUP(A:A,[1]TDSheet!$A:$AI,35,0)</f>
        <v>0</v>
      </c>
      <c r="AJ24" s="13">
        <f t="shared" si="16"/>
        <v>0</v>
      </c>
      <c r="AK24" s="13">
        <f t="shared" si="17"/>
        <v>100</v>
      </c>
      <c r="AL24" s="13">
        <f t="shared" si="18"/>
        <v>170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4033.5309999999999</v>
      </c>
      <c r="D25" s="8">
        <v>3655.69</v>
      </c>
      <c r="E25" s="8">
        <v>4226.2209999999995</v>
      </c>
      <c r="F25" s="8">
        <v>3345.5720000000001</v>
      </c>
      <c r="G25" s="1">
        <f>VLOOKUP(A:A,[1]TDSheet!$A:$G,7,0)</f>
        <v>0</v>
      </c>
      <c r="H25" s="1">
        <f>VLOOKUP(A:A,[1]TDSheet!$A:$H,8,0)</f>
        <v>1</v>
      </c>
      <c r="I25" s="1">
        <f>VLOOKUP(A:A,[2]TDSheet!$A:$I,9,0)</f>
        <v>50</v>
      </c>
      <c r="J25" s="13">
        <f>VLOOKUP(A:A,[3]TDSheet!$A:$F,6,0)</f>
        <v>4293.7479999999996</v>
      </c>
      <c r="K25" s="13">
        <f t="shared" si="12"/>
        <v>-67.527000000000044</v>
      </c>
      <c r="L25" s="13">
        <f>VLOOKUP(A:A,[1]TDSheet!$A:$V,22,0)</f>
        <v>1000</v>
      </c>
      <c r="M25" s="13">
        <f>VLOOKUP(A:A,[1]TDSheet!$A:$X,24,0)</f>
        <v>1500</v>
      </c>
      <c r="N25" s="13">
        <f>VLOOKUP(A:A,[1]TDSheet!$A:$O,15,0)</f>
        <v>1200</v>
      </c>
      <c r="O25" s="13"/>
      <c r="P25" s="13"/>
      <c r="Q25" s="13"/>
      <c r="R25" s="13"/>
      <c r="S25" s="13"/>
      <c r="T25" s="13"/>
      <c r="U25" s="13"/>
      <c r="V25" s="15"/>
      <c r="W25" s="13">
        <f t="shared" si="13"/>
        <v>845.24419999999986</v>
      </c>
      <c r="X25" s="15">
        <v>600</v>
      </c>
      <c r="Y25" s="16">
        <f t="shared" si="14"/>
        <v>9.0454001340677657</v>
      </c>
      <c r="Z25" s="13">
        <f t="shared" si="15"/>
        <v>3.9581129335167287</v>
      </c>
      <c r="AA25" s="13"/>
      <c r="AB25" s="13"/>
      <c r="AC25" s="13"/>
      <c r="AD25" s="13">
        <v>0</v>
      </c>
      <c r="AE25" s="13">
        <f>VLOOKUP(A:A,[1]TDSheet!$A:$AF,32,0)</f>
        <v>1173.9090000000001</v>
      </c>
      <c r="AF25" s="13">
        <f>VLOOKUP(A:A,[1]TDSheet!$A:$AG,33,0)</f>
        <v>997.7296</v>
      </c>
      <c r="AG25" s="13">
        <f>VLOOKUP(A:A,[1]TDSheet!$A:$W,23,0)</f>
        <v>989.42679999999996</v>
      </c>
      <c r="AH25" s="13">
        <f>VLOOKUP(A:A,[4]TDSheet!$A:$D,4,0)</f>
        <v>932.22900000000004</v>
      </c>
      <c r="AI25" s="13" t="str">
        <f>VLOOKUP(A:A,[1]TDSheet!$A:$AI,35,0)</f>
        <v>оконч</v>
      </c>
      <c r="AJ25" s="13">
        <f t="shared" si="16"/>
        <v>0</v>
      </c>
      <c r="AK25" s="13">
        <f t="shared" si="17"/>
        <v>0</v>
      </c>
      <c r="AL25" s="13">
        <f t="shared" si="18"/>
        <v>600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353.55500000000001</v>
      </c>
      <c r="D26" s="8">
        <v>146.46199999999999</v>
      </c>
      <c r="E26" s="8">
        <v>325.995</v>
      </c>
      <c r="F26" s="8">
        <v>160.65</v>
      </c>
      <c r="G26" s="1">
        <f>VLOOKUP(A:A,[1]TDSheet!$A:$G,7,0)</f>
        <v>0</v>
      </c>
      <c r="H26" s="1">
        <f>VLOOKUP(A:A,[1]TDSheet!$A:$H,8,0)</f>
        <v>1</v>
      </c>
      <c r="I26" s="1">
        <f>VLOOKUP(A:A,[2]TDSheet!$A:$I,9,0)</f>
        <v>50</v>
      </c>
      <c r="J26" s="13">
        <f>VLOOKUP(A:A,[3]TDSheet!$A:$F,6,0)</f>
        <v>316.827</v>
      </c>
      <c r="K26" s="13">
        <f t="shared" si="12"/>
        <v>9.1680000000000064</v>
      </c>
      <c r="L26" s="13">
        <f>VLOOKUP(A:A,[1]TDSheet!$A:$V,22,0)</f>
        <v>100</v>
      </c>
      <c r="M26" s="13">
        <f>VLOOKUP(A:A,[1]TDSheet!$A:$X,24,0)</f>
        <v>100</v>
      </c>
      <c r="N26" s="13">
        <f>VLOOKUP(A:A,[1]TDSheet!$A:$O,15,0)</f>
        <v>0</v>
      </c>
      <c r="O26" s="13"/>
      <c r="P26" s="13"/>
      <c r="Q26" s="13"/>
      <c r="R26" s="13"/>
      <c r="S26" s="13"/>
      <c r="T26" s="13"/>
      <c r="U26" s="13"/>
      <c r="V26" s="15">
        <v>80</v>
      </c>
      <c r="W26" s="13">
        <f t="shared" si="13"/>
        <v>65.198999999999998</v>
      </c>
      <c r="X26" s="15">
        <v>120</v>
      </c>
      <c r="Y26" s="16">
        <f t="shared" si="14"/>
        <v>8.5990582677648426</v>
      </c>
      <c r="Z26" s="13">
        <f t="shared" si="15"/>
        <v>2.4639948465467265</v>
      </c>
      <c r="AA26" s="13"/>
      <c r="AB26" s="13"/>
      <c r="AC26" s="13"/>
      <c r="AD26" s="13">
        <v>0</v>
      </c>
      <c r="AE26" s="13">
        <f>VLOOKUP(A:A,[1]TDSheet!$A:$AF,32,0)</f>
        <v>89.840800000000002</v>
      </c>
      <c r="AF26" s="13">
        <f>VLOOKUP(A:A,[1]TDSheet!$A:$AG,33,0)</f>
        <v>67.474599999999995</v>
      </c>
      <c r="AG26" s="13">
        <f>VLOOKUP(A:A,[1]TDSheet!$A:$W,23,0)</f>
        <v>71.290199999999999</v>
      </c>
      <c r="AH26" s="13">
        <f>VLOOKUP(A:A,[4]TDSheet!$A:$D,4,0)</f>
        <v>85.343999999999994</v>
      </c>
      <c r="AI26" s="13">
        <f>VLOOKUP(A:A,[1]TDSheet!$A:$AI,35,0)</f>
        <v>0</v>
      </c>
      <c r="AJ26" s="13">
        <f t="shared" si="16"/>
        <v>0</v>
      </c>
      <c r="AK26" s="13">
        <f t="shared" si="17"/>
        <v>80</v>
      </c>
      <c r="AL26" s="13">
        <f t="shared" si="18"/>
        <v>120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470.58100000000002</v>
      </c>
      <c r="D27" s="8">
        <v>341.09300000000002</v>
      </c>
      <c r="E27" s="8">
        <v>545.52599999999995</v>
      </c>
      <c r="F27" s="8">
        <v>259.92500000000001</v>
      </c>
      <c r="G27" s="1">
        <f>VLOOKUP(A:A,[1]TDSheet!$A:$G,7,0)</f>
        <v>0</v>
      </c>
      <c r="H27" s="1">
        <f>VLOOKUP(A:A,[1]TDSheet!$A:$H,8,0)</f>
        <v>1</v>
      </c>
      <c r="I27" s="1">
        <f>VLOOKUP(A:A,[2]TDSheet!$A:$I,9,0)</f>
        <v>50</v>
      </c>
      <c r="J27" s="13">
        <f>VLOOKUP(A:A,[3]TDSheet!$A:$F,6,0)</f>
        <v>518.33600000000001</v>
      </c>
      <c r="K27" s="13">
        <f t="shared" si="12"/>
        <v>27.189999999999941</v>
      </c>
      <c r="L27" s="13">
        <f>VLOOKUP(A:A,[1]TDSheet!$A:$V,22,0)</f>
        <v>200</v>
      </c>
      <c r="M27" s="13">
        <f>VLOOKUP(A:A,[1]TDSheet!$A:$X,24,0)</f>
        <v>160</v>
      </c>
      <c r="N27" s="13">
        <f>VLOOKUP(A:A,[1]TDSheet!$A:$O,15,0)</f>
        <v>0</v>
      </c>
      <c r="O27" s="13"/>
      <c r="P27" s="13"/>
      <c r="Q27" s="13"/>
      <c r="R27" s="13"/>
      <c r="S27" s="13"/>
      <c r="T27" s="13"/>
      <c r="U27" s="13"/>
      <c r="V27" s="15">
        <v>100</v>
      </c>
      <c r="W27" s="13">
        <f t="shared" si="13"/>
        <v>109.1052</v>
      </c>
      <c r="X27" s="15">
        <v>210</v>
      </c>
      <c r="Y27" s="16">
        <f t="shared" si="14"/>
        <v>8.5231959613290655</v>
      </c>
      <c r="Z27" s="13">
        <f t="shared" si="15"/>
        <v>2.3823337476123965</v>
      </c>
      <c r="AA27" s="13"/>
      <c r="AB27" s="13"/>
      <c r="AC27" s="13"/>
      <c r="AD27" s="13">
        <v>0</v>
      </c>
      <c r="AE27" s="13">
        <f>VLOOKUP(A:A,[1]TDSheet!$A:$AF,32,0)</f>
        <v>121.1104</v>
      </c>
      <c r="AF27" s="13">
        <f>VLOOKUP(A:A,[1]TDSheet!$A:$AG,33,0)</f>
        <v>111.2634</v>
      </c>
      <c r="AG27" s="13">
        <f>VLOOKUP(A:A,[1]TDSheet!$A:$W,23,0)</f>
        <v>109.29459999999999</v>
      </c>
      <c r="AH27" s="13">
        <f>VLOOKUP(A:A,[4]TDSheet!$A:$D,4,0)</f>
        <v>132.40899999999999</v>
      </c>
      <c r="AI27" s="13">
        <f>VLOOKUP(A:A,[1]TDSheet!$A:$AI,35,0)</f>
        <v>0</v>
      </c>
      <c r="AJ27" s="13">
        <f t="shared" si="16"/>
        <v>0</v>
      </c>
      <c r="AK27" s="13">
        <f t="shared" si="17"/>
        <v>100</v>
      </c>
      <c r="AL27" s="13">
        <f t="shared" si="18"/>
        <v>210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248.44399999999999</v>
      </c>
      <c r="D28" s="8">
        <v>2326.2640000000001</v>
      </c>
      <c r="E28" s="8">
        <v>221.03</v>
      </c>
      <c r="F28" s="8">
        <v>141.13900000000001</v>
      </c>
      <c r="G28" s="1">
        <f>VLOOKUP(A:A,[1]TDSheet!$A:$G,7,0)</f>
        <v>0</v>
      </c>
      <c r="H28" s="1">
        <f>VLOOKUP(A:A,[1]TDSheet!$A:$H,8,0)</f>
        <v>1</v>
      </c>
      <c r="I28" s="1">
        <f>VLOOKUP(A:A,[2]TDSheet!$A:$I,9,0)</f>
        <v>60</v>
      </c>
      <c r="J28" s="13">
        <f>VLOOKUP(A:A,[3]TDSheet!$A:$F,6,0)</f>
        <v>213.45500000000001</v>
      </c>
      <c r="K28" s="13">
        <f t="shared" si="12"/>
        <v>7.5749999999999886</v>
      </c>
      <c r="L28" s="13">
        <f>VLOOKUP(A:A,[1]TDSheet!$A:$V,22,0)</f>
        <v>60</v>
      </c>
      <c r="M28" s="13">
        <f>VLOOKUP(A:A,[1]TDSheet!$A:$X,24,0)</f>
        <v>70</v>
      </c>
      <c r="N28" s="13">
        <f>VLOOKUP(A:A,[1]TDSheet!$A:$O,15,0)</f>
        <v>0</v>
      </c>
      <c r="O28" s="13"/>
      <c r="P28" s="13"/>
      <c r="Q28" s="13"/>
      <c r="R28" s="13"/>
      <c r="S28" s="13"/>
      <c r="T28" s="13"/>
      <c r="U28" s="13"/>
      <c r="V28" s="15">
        <v>30</v>
      </c>
      <c r="W28" s="13">
        <f t="shared" si="13"/>
        <v>44.206000000000003</v>
      </c>
      <c r="X28" s="15">
        <v>80</v>
      </c>
      <c r="Y28" s="16">
        <f t="shared" si="14"/>
        <v>8.6218839071619229</v>
      </c>
      <c r="Z28" s="13">
        <f t="shared" si="15"/>
        <v>3.1927566393702214</v>
      </c>
      <c r="AA28" s="13"/>
      <c r="AB28" s="13"/>
      <c r="AC28" s="13"/>
      <c r="AD28" s="13">
        <v>0</v>
      </c>
      <c r="AE28" s="13">
        <f>VLOOKUP(A:A,[1]TDSheet!$A:$AF,32,0)</f>
        <v>54.349599999999995</v>
      </c>
      <c r="AF28" s="13">
        <f>VLOOKUP(A:A,[1]TDSheet!$A:$AG,33,0)</f>
        <v>51.201599999999999</v>
      </c>
      <c r="AG28" s="13">
        <f>VLOOKUP(A:A,[1]TDSheet!$A:$W,23,0)</f>
        <v>52.255600000000001</v>
      </c>
      <c r="AH28" s="13">
        <f>VLOOKUP(A:A,[4]TDSheet!$A:$D,4,0)</f>
        <v>70.914000000000001</v>
      </c>
      <c r="AI28" s="13">
        <f>VLOOKUP(A:A,[1]TDSheet!$A:$AI,35,0)</f>
        <v>0</v>
      </c>
      <c r="AJ28" s="13">
        <f t="shared" si="16"/>
        <v>0</v>
      </c>
      <c r="AK28" s="13">
        <f t="shared" si="17"/>
        <v>30</v>
      </c>
      <c r="AL28" s="13">
        <f t="shared" si="18"/>
        <v>80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192.774</v>
      </c>
      <c r="D29" s="8">
        <v>1889.8630000000001</v>
      </c>
      <c r="E29" s="8">
        <v>243.387</v>
      </c>
      <c r="F29" s="8">
        <v>128.19200000000001</v>
      </c>
      <c r="G29" s="1">
        <f>VLOOKUP(A:A,[1]TDSheet!$A:$G,7,0)</f>
        <v>0</v>
      </c>
      <c r="H29" s="1">
        <f>VLOOKUP(A:A,[1]TDSheet!$A:$H,8,0)</f>
        <v>1</v>
      </c>
      <c r="I29" s="1">
        <f>VLOOKUP(A:A,[2]TDSheet!$A:$I,9,0)</f>
        <v>60</v>
      </c>
      <c r="J29" s="13">
        <f>VLOOKUP(A:A,[3]TDSheet!$A:$F,6,0)</f>
        <v>228.78700000000001</v>
      </c>
      <c r="K29" s="13">
        <f t="shared" si="12"/>
        <v>14.599999999999994</v>
      </c>
      <c r="L29" s="13">
        <f>VLOOKUP(A:A,[1]TDSheet!$A:$V,22,0)</f>
        <v>80</v>
      </c>
      <c r="M29" s="13">
        <f>VLOOKUP(A:A,[1]TDSheet!$A:$X,24,0)</f>
        <v>80</v>
      </c>
      <c r="N29" s="13">
        <f>VLOOKUP(A:A,[1]TDSheet!$A:$O,15,0)</f>
        <v>0</v>
      </c>
      <c r="O29" s="13"/>
      <c r="P29" s="13"/>
      <c r="Q29" s="13"/>
      <c r="R29" s="13"/>
      <c r="S29" s="13"/>
      <c r="T29" s="13"/>
      <c r="U29" s="13"/>
      <c r="V29" s="15">
        <v>40</v>
      </c>
      <c r="W29" s="13">
        <f t="shared" si="13"/>
        <v>48.677399999999999</v>
      </c>
      <c r="X29" s="15">
        <v>90</v>
      </c>
      <c r="Y29" s="16">
        <f t="shared" si="14"/>
        <v>8.5910915537806041</v>
      </c>
      <c r="Z29" s="13">
        <f t="shared" si="15"/>
        <v>2.6335013784631065</v>
      </c>
      <c r="AA29" s="13"/>
      <c r="AB29" s="13"/>
      <c r="AC29" s="13"/>
      <c r="AD29" s="13">
        <v>0</v>
      </c>
      <c r="AE29" s="13">
        <f>VLOOKUP(A:A,[1]TDSheet!$A:$AF,32,0)</f>
        <v>55.916200000000003</v>
      </c>
      <c r="AF29" s="13">
        <f>VLOOKUP(A:A,[1]TDSheet!$A:$AG,33,0)</f>
        <v>44.059199999999997</v>
      </c>
      <c r="AG29" s="13">
        <f>VLOOKUP(A:A,[1]TDSheet!$A:$W,23,0)</f>
        <v>54.850800000000007</v>
      </c>
      <c r="AH29" s="13">
        <f>VLOOKUP(A:A,[4]TDSheet!$A:$D,4,0)</f>
        <v>75.234999999999999</v>
      </c>
      <c r="AI29" s="13">
        <f>VLOOKUP(A:A,[1]TDSheet!$A:$AI,35,0)</f>
        <v>0</v>
      </c>
      <c r="AJ29" s="13">
        <f t="shared" si="16"/>
        <v>0</v>
      </c>
      <c r="AK29" s="13">
        <f t="shared" si="17"/>
        <v>40</v>
      </c>
      <c r="AL29" s="13">
        <f t="shared" si="18"/>
        <v>90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64.462000000000003</v>
      </c>
      <c r="D30" s="8">
        <v>1.3720000000000001</v>
      </c>
      <c r="E30" s="8">
        <v>3.1909999999999998</v>
      </c>
      <c r="F30" s="8">
        <v>61.271000000000001</v>
      </c>
      <c r="G30" s="1">
        <f>VLOOKUP(A:A,[1]TDSheet!$A:$G,7,0)</f>
        <v>0</v>
      </c>
      <c r="H30" s="1">
        <f>VLOOKUP(A:A,[1]TDSheet!$A:$H,8,0)</f>
        <v>1</v>
      </c>
      <c r="I30" s="1">
        <f>VLOOKUP(A:A,[2]TDSheet!$A:$I,9,0)</f>
        <v>180</v>
      </c>
      <c r="J30" s="13">
        <f>VLOOKUP(A:A,[3]TDSheet!$A:$F,6,0)</f>
        <v>54.296999999999997</v>
      </c>
      <c r="K30" s="13">
        <f t="shared" si="12"/>
        <v>-51.105999999999995</v>
      </c>
      <c r="L30" s="13">
        <f>VLOOKUP(A:A,[1]TDSheet!$A:$V,22,0)</f>
        <v>0</v>
      </c>
      <c r="M30" s="13">
        <f>VLOOKUP(A:A,[1]TDSheet!$A:$X,24,0)</f>
        <v>20</v>
      </c>
      <c r="N30" s="13">
        <f>VLOOKUP(A:A,[1]TDSheet!$A:$O,15,0)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0.63819999999999999</v>
      </c>
      <c r="X30" s="15"/>
      <c r="Y30" s="16">
        <f t="shared" si="14"/>
        <v>127.34409276089001</v>
      </c>
      <c r="Z30" s="13">
        <f t="shared" si="15"/>
        <v>96.005954246317771</v>
      </c>
      <c r="AA30" s="13"/>
      <c r="AB30" s="13"/>
      <c r="AC30" s="13"/>
      <c r="AD30" s="13">
        <v>0</v>
      </c>
      <c r="AE30" s="13">
        <f>VLOOKUP(A:A,[1]TDSheet!$A:$AF,32,0)</f>
        <v>3.7334000000000005</v>
      </c>
      <c r="AF30" s="13">
        <f>VLOOKUP(A:A,[1]TDSheet!$A:$AG,33,0)</f>
        <v>0.21059999999999998</v>
      </c>
      <c r="AG30" s="13">
        <f>VLOOKUP(A:A,[1]TDSheet!$A:$W,23,0)</f>
        <v>4.6332000000000004</v>
      </c>
      <c r="AH30" s="13">
        <f>VLOOKUP(A:A,[4]TDSheet!$A:$D,4,0)</f>
        <v>0.70199999999999996</v>
      </c>
      <c r="AI30" s="19" t="str">
        <f>VLOOKUP(A:A,[1]TDSheet!$A:$AI,35,0)</f>
        <v>увел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322.40300000000002</v>
      </c>
      <c r="D31" s="8">
        <v>4296.9179999999997</v>
      </c>
      <c r="E31" s="8">
        <v>474.726</v>
      </c>
      <c r="F31" s="8">
        <v>264.51799999999997</v>
      </c>
      <c r="G31" s="1">
        <f>VLOOKUP(A:A,[1]TDSheet!$A:$G,7,0)</f>
        <v>0</v>
      </c>
      <c r="H31" s="1">
        <f>VLOOKUP(A:A,[1]TDSheet!$A:$H,8,0)</f>
        <v>1</v>
      </c>
      <c r="I31" s="1">
        <f>VLOOKUP(A:A,[2]TDSheet!$A:$I,9,0)</f>
        <v>60</v>
      </c>
      <c r="J31" s="13">
        <f>VLOOKUP(A:A,[3]TDSheet!$A:$F,6,0)</f>
        <v>467.76600000000002</v>
      </c>
      <c r="K31" s="13">
        <f t="shared" si="12"/>
        <v>6.9599999999999795</v>
      </c>
      <c r="L31" s="13">
        <f>VLOOKUP(A:A,[1]TDSheet!$A:$V,22,0)</f>
        <v>120</v>
      </c>
      <c r="M31" s="13">
        <f>VLOOKUP(A:A,[1]TDSheet!$A:$X,24,0)</f>
        <v>150</v>
      </c>
      <c r="N31" s="13">
        <f>VLOOKUP(A:A,[1]TDSheet!$A:$O,15,0)</f>
        <v>0</v>
      </c>
      <c r="O31" s="13"/>
      <c r="P31" s="13"/>
      <c r="Q31" s="13"/>
      <c r="R31" s="13"/>
      <c r="S31" s="13"/>
      <c r="T31" s="13"/>
      <c r="U31" s="13"/>
      <c r="V31" s="15">
        <v>100</v>
      </c>
      <c r="W31" s="13">
        <f t="shared" si="13"/>
        <v>94.9452</v>
      </c>
      <c r="X31" s="15">
        <v>190</v>
      </c>
      <c r="Y31" s="16">
        <f t="shared" si="14"/>
        <v>8.684146223295123</v>
      </c>
      <c r="Z31" s="13">
        <f t="shared" si="15"/>
        <v>2.7860070861928774</v>
      </c>
      <c r="AA31" s="13"/>
      <c r="AB31" s="13"/>
      <c r="AC31" s="13"/>
      <c r="AD31" s="13">
        <v>0</v>
      </c>
      <c r="AE31" s="13">
        <f>VLOOKUP(A:A,[1]TDSheet!$A:$AF,32,0)</f>
        <v>114.18559999999999</v>
      </c>
      <c r="AF31" s="13">
        <f>VLOOKUP(A:A,[1]TDSheet!$A:$AG,33,0)</f>
        <v>93.085400000000007</v>
      </c>
      <c r="AG31" s="13">
        <f>VLOOKUP(A:A,[1]TDSheet!$A:$W,23,0)</f>
        <v>104.06359999999999</v>
      </c>
      <c r="AH31" s="13">
        <f>VLOOKUP(A:A,[4]TDSheet!$A:$D,4,0)</f>
        <v>110.503</v>
      </c>
      <c r="AI31" s="13">
        <f>VLOOKUP(A:A,[1]TDSheet!$A:$AI,35,0)</f>
        <v>0</v>
      </c>
      <c r="AJ31" s="13">
        <f t="shared" si="16"/>
        <v>0</v>
      </c>
      <c r="AK31" s="13">
        <f t="shared" si="17"/>
        <v>100</v>
      </c>
      <c r="AL31" s="13">
        <f t="shared" si="18"/>
        <v>190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84.796999999999997</v>
      </c>
      <c r="D32" s="8">
        <v>174.589</v>
      </c>
      <c r="E32" s="8">
        <v>198.48400000000001</v>
      </c>
      <c r="F32" s="8">
        <v>51.186</v>
      </c>
      <c r="G32" s="1">
        <f>VLOOKUP(A:A,[1]TDSheet!$A:$G,7,0)</f>
        <v>0</v>
      </c>
      <c r="H32" s="1">
        <f>VLOOKUP(A:A,[1]TDSheet!$A:$H,8,0)</f>
        <v>1</v>
      </c>
      <c r="I32" s="1">
        <f>VLOOKUP(A:A,[2]TDSheet!$A:$I,9,0)</f>
        <v>30</v>
      </c>
      <c r="J32" s="13">
        <f>VLOOKUP(A:A,[3]TDSheet!$A:$F,6,0)</f>
        <v>207.57499999999999</v>
      </c>
      <c r="K32" s="13">
        <f t="shared" si="12"/>
        <v>-9.0909999999999798</v>
      </c>
      <c r="L32" s="13">
        <f>VLOOKUP(A:A,[1]TDSheet!$A:$V,22,0)</f>
        <v>70</v>
      </c>
      <c r="M32" s="13">
        <f>VLOOKUP(A:A,[1]TDSheet!$A:$X,24,0)</f>
        <v>90</v>
      </c>
      <c r="N32" s="13">
        <f>VLOOKUP(A:A,[1]TDSheet!$A:$O,15,0)</f>
        <v>0</v>
      </c>
      <c r="O32" s="13"/>
      <c r="P32" s="13"/>
      <c r="Q32" s="13"/>
      <c r="R32" s="13"/>
      <c r="S32" s="13"/>
      <c r="T32" s="13"/>
      <c r="U32" s="13"/>
      <c r="V32" s="15">
        <v>30</v>
      </c>
      <c r="W32" s="13">
        <f t="shared" si="13"/>
        <v>39.696800000000003</v>
      </c>
      <c r="X32" s="15">
        <v>60</v>
      </c>
      <c r="Y32" s="16">
        <f t="shared" si="14"/>
        <v>7.5871606779387761</v>
      </c>
      <c r="Z32" s="13">
        <f t="shared" si="15"/>
        <v>1.2894238326514982</v>
      </c>
      <c r="AA32" s="13"/>
      <c r="AB32" s="13"/>
      <c r="AC32" s="13"/>
      <c r="AD32" s="13">
        <v>0</v>
      </c>
      <c r="AE32" s="13">
        <f>VLOOKUP(A:A,[1]TDSheet!$A:$AF,32,0)</f>
        <v>32.171599999999998</v>
      </c>
      <c r="AF32" s="13">
        <f>VLOOKUP(A:A,[1]TDSheet!$A:$AG,33,0)</f>
        <v>27.709600000000002</v>
      </c>
      <c r="AG32" s="13">
        <f>VLOOKUP(A:A,[1]TDSheet!$A:$W,23,0)</f>
        <v>39.878399999999999</v>
      </c>
      <c r="AH32" s="13">
        <f>VLOOKUP(A:A,[4]TDSheet!$A:$D,4,0)</f>
        <v>43.027999999999999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>
        <f t="shared" si="18"/>
        <v>60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99.801000000000002</v>
      </c>
      <c r="D33" s="8">
        <v>150.089</v>
      </c>
      <c r="E33" s="8">
        <v>176.74600000000001</v>
      </c>
      <c r="F33" s="8">
        <v>63.624000000000002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VLOOKUP(A:A,[2]TDSheet!$A:$I,9,0)</f>
        <v>30</v>
      </c>
      <c r="J33" s="13">
        <f>VLOOKUP(A:A,[3]TDSheet!$A:$F,6,0)</f>
        <v>181.69499999999999</v>
      </c>
      <c r="K33" s="13">
        <f t="shared" si="12"/>
        <v>-4.9489999999999839</v>
      </c>
      <c r="L33" s="13">
        <f>VLOOKUP(A:A,[1]TDSheet!$A:$V,22,0)</f>
        <v>70</v>
      </c>
      <c r="M33" s="13">
        <f>VLOOKUP(A:A,[1]TDSheet!$A:$X,24,0)</f>
        <v>80</v>
      </c>
      <c r="N33" s="13">
        <f>VLOOKUP(A:A,[1]TDSheet!$A:$O,15,0)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35.349200000000003</v>
      </c>
      <c r="X33" s="15">
        <v>50</v>
      </c>
      <c r="Y33" s="16">
        <f t="shared" si="14"/>
        <v>7.4577076708949566</v>
      </c>
      <c r="Z33" s="13">
        <f t="shared" si="15"/>
        <v>1.7998710013239336</v>
      </c>
      <c r="AA33" s="13"/>
      <c r="AB33" s="13"/>
      <c r="AC33" s="13"/>
      <c r="AD33" s="13">
        <v>0</v>
      </c>
      <c r="AE33" s="13">
        <f>VLOOKUP(A:A,[1]TDSheet!$A:$AF,32,0)</f>
        <v>35.464199999999998</v>
      </c>
      <c r="AF33" s="13">
        <f>VLOOKUP(A:A,[1]TDSheet!$A:$AG,33,0)</f>
        <v>28.803800000000003</v>
      </c>
      <c r="AG33" s="13">
        <f>VLOOKUP(A:A,[1]TDSheet!$A:$W,23,0)</f>
        <v>43.991199999999999</v>
      </c>
      <c r="AH33" s="13">
        <f>VLOOKUP(A:A,[4]TDSheet!$A:$D,4,0)</f>
        <v>40.74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50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733.37599999999998</v>
      </c>
      <c r="D34" s="8">
        <v>1305.9359999999999</v>
      </c>
      <c r="E34" s="8">
        <v>1527.463</v>
      </c>
      <c r="F34" s="8">
        <v>467.678</v>
      </c>
      <c r="G34" s="1">
        <f>VLOOKUP(A:A,[1]TDSheet!$A:$G,7,0)</f>
        <v>0</v>
      </c>
      <c r="H34" s="1">
        <f>VLOOKUP(A:A,[1]TDSheet!$A:$H,8,0)</f>
        <v>1</v>
      </c>
      <c r="I34" s="1">
        <f>VLOOKUP(A:A,[2]TDSheet!$A:$I,9,0)</f>
        <v>30</v>
      </c>
      <c r="J34" s="13">
        <f>VLOOKUP(A:A,[3]TDSheet!$A:$F,6,0)</f>
        <v>1540.404</v>
      </c>
      <c r="K34" s="13">
        <f t="shared" si="12"/>
        <v>-12.941000000000031</v>
      </c>
      <c r="L34" s="13">
        <f>VLOOKUP(A:A,[1]TDSheet!$A:$V,22,0)</f>
        <v>400</v>
      </c>
      <c r="M34" s="13">
        <f>VLOOKUP(A:A,[1]TDSheet!$A:$X,24,0)</f>
        <v>420</v>
      </c>
      <c r="N34" s="13">
        <f>VLOOKUP(A:A,[1]TDSheet!$A:$O,15,0)</f>
        <v>0</v>
      </c>
      <c r="O34" s="13"/>
      <c r="P34" s="13"/>
      <c r="Q34" s="13"/>
      <c r="R34" s="13"/>
      <c r="S34" s="13"/>
      <c r="T34" s="13"/>
      <c r="U34" s="13"/>
      <c r="V34" s="15">
        <v>500</v>
      </c>
      <c r="W34" s="13">
        <f t="shared" si="13"/>
        <v>305.49259999999998</v>
      </c>
      <c r="X34" s="15">
        <v>500</v>
      </c>
      <c r="Y34" s="16">
        <f t="shared" si="14"/>
        <v>7.4884890828779485</v>
      </c>
      <c r="Z34" s="13">
        <f t="shared" si="15"/>
        <v>1.5308979661045801</v>
      </c>
      <c r="AA34" s="13"/>
      <c r="AB34" s="13"/>
      <c r="AC34" s="13"/>
      <c r="AD34" s="13">
        <v>0</v>
      </c>
      <c r="AE34" s="13">
        <f>VLOOKUP(A:A,[1]TDSheet!$A:$AF,32,0)</f>
        <v>255.88200000000001</v>
      </c>
      <c r="AF34" s="13">
        <f>VLOOKUP(A:A,[1]TDSheet!$A:$AG,33,0)</f>
        <v>233.37959999999998</v>
      </c>
      <c r="AG34" s="13">
        <f>VLOOKUP(A:A,[1]TDSheet!$A:$W,23,0)</f>
        <v>307.75639999999999</v>
      </c>
      <c r="AH34" s="13">
        <f>VLOOKUP(A:A,[4]TDSheet!$A:$D,4,0)</f>
        <v>328.90300000000002</v>
      </c>
      <c r="AI34" s="13" t="str">
        <f>VLOOKUP(A:A,[1]TDSheet!$A:$AI,35,0)</f>
        <v>ябокт</v>
      </c>
      <c r="AJ34" s="13">
        <f t="shared" si="16"/>
        <v>0</v>
      </c>
      <c r="AK34" s="13">
        <f t="shared" si="17"/>
        <v>500</v>
      </c>
      <c r="AL34" s="13">
        <f t="shared" si="18"/>
        <v>500</v>
      </c>
      <c r="AM34" s="13"/>
      <c r="AN34" s="13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212.63800000000001</v>
      </c>
      <c r="D35" s="8">
        <v>145.071</v>
      </c>
      <c r="E35" s="8">
        <v>260.53899999999999</v>
      </c>
      <c r="F35" s="8">
        <v>88.872</v>
      </c>
      <c r="G35" s="1">
        <f>VLOOKUP(A:A,[1]TDSheet!$A:$G,7,0)</f>
        <v>0</v>
      </c>
      <c r="H35" s="1">
        <f>VLOOKUP(A:A,[1]TDSheet!$A:$H,8,0)</f>
        <v>1</v>
      </c>
      <c r="I35" s="1">
        <f>VLOOKUP(A:A,[2]TDSheet!$A:$I,9,0)</f>
        <v>40</v>
      </c>
      <c r="J35" s="13">
        <f>VLOOKUP(A:A,[3]TDSheet!$A:$F,6,0)</f>
        <v>269.20299999999997</v>
      </c>
      <c r="K35" s="13">
        <f t="shared" si="12"/>
        <v>-8.6639999999999873</v>
      </c>
      <c r="L35" s="13">
        <f>VLOOKUP(A:A,[1]TDSheet!$A:$V,22,0)</f>
        <v>0</v>
      </c>
      <c r="M35" s="13">
        <f>VLOOKUP(A:A,[1]TDSheet!$A:$X,24,0)</f>
        <v>20</v>
      </c>
      <c r="N35" s="13">
        <f>VLOOKUP(A:A,[1]TDSheet!$A:$O,15,0)</f>
        <v>0</v>
      </c>
      <c r="O35" s="13"/>
      <c r="P35" s="13"/>
      <c r="Q35" s="13"/>
      <c r="R35" s="13"/>
      <c r="S35" s="13"/>
      <c r="T35" s="13"/>
      <c r="U35" s="13"/>
      <c r="V35" s="15">
        <v>150</v>
      </c>
      <c r="W35" s="13">
        <f t="shared" si="13"/>
        <v>52.107799999999997</v>
      </c>
      <c r="X35" s="15">
        <v>100</v>
      </c>
      <c r="Y35" s="16">
        <f t="shared" si="14"/>
        <v>6.8871071125628029</v>
      </c>
      <c r="Z35" s="13">
        <f t="shared" si="15"/>
        <v>1.7055412049635563</v>
      </c>
      <c r="AA35" s="13"/>
      <c r="AB35" s="13"/>
      <c r="AC35" s="13"/>
      <c r="AD35" s="13">
        <v>0</v>
      </c>
      <c r="AE35" s="13">
        <f>VLOOKUP(A:A,[1]TDSheet!$A:$AF,32,0)</f>
        <v>28.307600000000001</v>
      </c>
      <c r="AF35" s="13">
        <f>VLOOKUP(A:A,[1]TDSheet!$A:$AG,33,0)</f>
        <v>35.337400000000002</v>
      </c>
      <c r="AG35" s="13">
        <f>VLOOKUP(A:A,[1]TDSheet!$A:$W,23,0)</f>
        <v>28.633199999999999</v>
      </c>
      <c r="AH35" s="13">
        <f>VLOOKUP(A:A,[4]TDSheet!$A:$D,4,0)</f>
        <v>29.042999999999999</v>
      </c>
      <c r="AI35" s="19" t="str">
        <f>VLOOKUP(A:A,[1]TDSheet!$A:$AI,35,0)</f>
        <v>увел</v>
      </c>
      <c r="AJ35" s="13">
        <f t="shared" si="16"/>
        <v>0</v>
      </c>
      <c r="AK35" s="13">
        <f t="shared" si="17"/>
        <v>150</v>
      </c>
      <c r="AL35" s="13">
        <f t="shared" si="18"/>
        <v>100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31.701000000000001</v>
      </c>
      <c r="D36" s="8">
        <v>372.52600000000001</v>
      </c>
      <c r="E36" s="8">
        <v>97.814999999999998</v>
      </c>
      <c r="F36" s="8">
        <v>302.51499999999999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VLOOKUP(A:A,[2]TDSheet!$A:$I,9,0)</f>
        <v>35</v>
      </c>
      <c r="J36" s="13">
        <f>VLOOKUP(A:A,[3]TDSheet!$A:$F,6,0)</f>
        <v>103.562</v>
      </c>
      <c r="K36" s="13">
        <f t="shared" si="12"/>
        <v>-5.7469999999999999</v>
      </c>
      <c r="L36" s="13">
        <f>VLOOKUP(A:A,[1]TDSheet!$A:$V,22,0)</f>
        <v>0</v>
      </c>
      <c r="M36" s="13">
        <f>VLOOKUP(A:A,[1]TDSheet!$A:$X,24,0)</f>
        <v>20</v>
      </c>
      <c r="N36" s="13">
        <f>VLOOKUP(A:A,[1]TDSheet!$A:$O,15,0)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19.562999999999999</v>
      </c>
      <c r="X36" s="15"/>
      <c r="Y36" s="16">
        <f t="shared" si="14"/>
        <v>16.485968409753106</v>
      </c>
      <c r="Z36" s="13">
        <f t="shared" si="15"/>
        <v>15.463630322547667</v>
      </c>
      <c r="AA36" s="13"/>
      <c r="AB36" s="13"/>
      <c r="AC36" s="13"/>
      <c r="AD36" s="13">
        <v>0</v>
      </c>
      <c r="AE36" s="13">
        <f>VLOOKUP(A:A,[1]TDSheet!$A:$AF,32,0)</f>
        <v>44.479199999999999</v>
      </c>
      <c r="AF36" s="13">
        <f>VLOOKUP(A:A,[1]TDSheet!$A:$AG,33,0)</f>
        <v>46.4024</v>
      </c>
      <c r="AG36" s="13">
        <f>VLOOKUP(A:A,[1]TDSheet!$A:$W,23,0)</f>
        <v>42.263799999999996</v>
      </c>
      <c r="AH36" s="13">
        <f>VLOOKUP(A:A,[4]TDSheet!$A:$D,4,0)</f>
        <v>11.691000000000001</v>
      </c>
      <c r="AI36" s="19" t="s">
        <v>169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97.679000000000002</v>
      </c>
      <c r="D37" s="8">
        <v>74.481999999999999</v>
      </c>
      <c r="E37" s="8">
        <v>90.117000000000004</v>
      </c>
      <c r="F37" s="8">
        <v>79.353999999999999</v>
      </c>
      <c r="G37" s="1">
        <f>VLOOKUP(A:A,[1]TDSheet!$A:$G,7,0)</f>
        <v>0</v>
      </c>
      <c r="H37" s="1">
        <f>VLOOKUP(A:A,[1]TDSheet!$A:$H,8,0)</f>
        <v>1</v>
      </c>
      <c r="I37" s="1">
        <f>VLOOKUP(A:A,[2]TDSheet!$A:$I,9,0)</f>
        <v>30</v>
      </c>
      <c r="J37" s="13">
        <f>VLOOKUP(A:A,[3]TDSheet!$A:$F,6,0)</f>
        <v>95.501999999999995</v>
      </c>
      <c r="K37" s="13">
        <f t="shared" si="12"/>
        <v>-5.3849999999999909</v>
      </c>
      <c r="L37" s="13">
        <f>VLOOKUP(A:A,[1]TDSheet!$A:$V,22,0)</f>
        <v>30</v>
      </c>
      <c r="M37" s="13">
        <f>VLOOKUP(A:A,[1]TDSheet!$A:$X,24,0)</f>
        <v>30</v>
      </c>
      <c r="N37" s="13">
        <f>VLOOKUP(A:A,[1]TDSheet!$A:$O,15,0)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18.023400000000002</v>
      </c>
      <c r="X37" s="15"/>
      <c r="Y37" s="16">
        <f t="shared" si="14"/>
        <v>7.731837500138707</v>
      </c>
      <c r="Z37" s="13">
        <f t="shared" si="15"/>
        <v>4.4028318741192001</v>
      </c>
      <c r="AA37" s="13"/>
      <c r="AB37" s="13"/>
      <c r="AC37" s="13"/>
      <c r="AD37" s="13">
        <v>0</v>
      </c>
      <c r="AE37" s="13">
        <f>VLOOKUP(A:A,[1]TDSheet!$A:$AF,32,0)</f>
        <v>21.732199999999999</v>
      </c>
      <c r="AF37" s="13">
        <f>VLOOKUP(A:A,[1]TDSheet!$A:$AG,33,0)</f>
        <v>21.8462</v>
      </c>
      <c r="AG37" s="13">
        <f>VLOOKUP(A:A,[1]TDSheet!$A:$W,23,0)</f>
        <v>24.215199999999999</v>
      </c>
      <c r="AH37" s="13">
        <f>VLOOKUP(A:A,[4]TDSheet!$A:$D,4,0)</f>
        <v>18.829999999999998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135.79499999999999</v>
      </c>
      <c r="D38" s="8">
        <v>255.83</v>
      </c>
      <c r="E38" s="8">
        <v>178.00299999999999</v>
      </c>
      <c r="F38" s="8">
        <v>203.61099999999999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VLOOKUP(A:A,[2]TDSheet!$A:$I,9,0)</f>
        <v>45</v>
      </c>
      <c r="J38" s="13">
        <f>VLOOKUP(A:A,[3]TDSheet!$A:$F,6,0)</f>
        <v>192.31800000000001</v>
      </c>
      <c r="K38" s="13">
        <f t="shared" si="12"/>
        <v>-14.315000000000026</v>
      </c>
      <c r="L38" s="13">
        <f>VLOOKUP(A:A,[1]TDSheet!$A:$V,22,0)</f>
        <v>80</v>
      </c>
      <c r="M38" s="13">
        <f>VLOOKUP(A:A,[1]TDSheet!$A:$X,24,0)</f>
        <v>80</v>
      </c>
      <c r="N38" s="13">
        <f>VLOOKUP(A:A,[1]TDSheet!$A:$O,15,0)</f>
        <v>0</v>
      </c>
      <c r="O38" s="13"/>
      <c r="P38" s="13"/>
      <c r="Q38" s="13"/>
      <c r="R38" s="13"/>
      <c r="S38" s="13"/>
      <c r="T38" s="13"/>
      <c r="U38" s="13"/>
      <c r="V38" s="15"/>
      <c r="W38" s="13">
        <f t="shared" si="13"/>
        <v>35.6006</v>
      </c>
      <c r="X38" s="15"/>
      <c r="Y38" s="16">
        <f t="shared" si="14"/>
        <v>10.213619995168621</v>
      </c>
      <c r="Z38" s="13">
        <f t="shared" si="15"/>
        <v>5.7193137194316943</v>
      </c>
      <c r="AA38" s="13"/>
      <c r="AB38" s="13"/>
      <c r="AC38" s="13"/>
      <c r="AD38" s="13">
        <v>0</v>
      </c>
      <c r="AE38" s="13">
        <f>VLOOKUP(A:A,[1]TDSheet!$A:$AF,32,0)</f>
        <v>44.468800000000002</v>
      </c>
      <c r="AF38" s="13">
        <f>VLOOKUP(A:A,[1]TDSheet!$A:$AG,33,0)</f>
        <v>46.360399999999998</v>
      </c>
      <c r="AG38" s="13">
        <f>VLOOKUP(A:A,[1]TDSheet!$A:$W,23,0)</f>
        <v>51.076599999999999</v>
      </c>
      <c r="AH38" s="13">
        <f>VLOOKUP(A:A,[4]TDSheet!$A:$D,4,0)</f>
        <v>32.872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147.21600000000001</v>
      </c>
      <c r="D39" s="8">
        <v>124.22799999999999</v>
      </c>
      <c r="E39" s="8">
        <v>162.97900000000001</v>
      </c>
      <c r="F39" s="8">
        <v>102.721</v>
      </c>
      <c r="G39" s="1" t="str">
        <f>VLOOKUP(A:A,[1]TDSheet!$A:$G,7,0)</f>
        <v>н</v>
      </c>
      <c r="H39" s="1">
        <f>VLOOKUP(A:A,[1]TDSheet!$A:$H,8,0)</f>
        <v>1</v>
      </c>
      <c r="I39" s="1">
        <f>VLOOKUP(A:A,[2]TDSheet!$A:$I,9,0)</f>
        <v>45</v>
      </c>
      <c r="J39" s="13">
        <f>VLOOKUP(A:A,[3]TDSheet!$A:$F,6,0)</f>
        <v>179.804</v>
      </c>
      <c r="K39" s="13">
        <f t="shared" si="12"/>
        <v>-16.824999999999989</v>
      </c>
      <c r="L39" s="13">
        <f>VLOOKUP(A:A,[1]TDSheet!$A:$V,22,0)</f>
        <v>80</v>
      </c>
      <c r="M39" s="13">
        <f>VLOOKUP(A:A,[1]TDSheet!$A:$X,24,0)</f>
        <v>70</v>
      </c>
      <c r="N39" s="13">
        <f>VLOOKUP(A:A,[1]TDSheet!$A:$O,15,0)</f>
        <v>0</v>
      </c>
      <c r="O39" s="13"/>
      <c r="P39" s="13"/>
      <c r="Q39" s="13"/>
      <c r="R39" s="13"/>
      <c r="S39" s="13"/>
      <c r="T39" s="13"/>
      <c r="U39" s="13"/>
      <c r="V39" s="15"/>
      <c r="W39" s="13">
        <f t="shared" si="13"/>
        <v>32.595800000000004</v>
      </c>
      <c r="X39" s="15">
        <v>30</v>
      </c>
      <c r="Y39" s="16">
        <f t="shared" si="14"/>
        <v>8.6735407629203749</v>
      </c>
      <c r="Z39" s="13">
        <f t="shared" si="15"/>
        <v>3.1513569232845948</v>
      </c>
      <c r="AA39" s="13"/>
      <c r="AB39" s="13"/>
      <c r="AC39" s="13"/>
      <c r="AD39" s="13">
        <v>0</v>
      </c>
      <c r="AE39" s="13">
        <f>VLOOKUP(A:A,[1]TDSheet!$A:$AF,32,0)</f>
        <v>37.063400000000001</v>
      </c>
      <c r="AF39" s="13">
        <f>VLOOKUP(A:A,[1]TDSheet!$A:$AG,33,0)</f>
        <v>34.487000000000002</v>
      </c>
      <c r="AG39" s="13">
        <f>VLOOKUP(A:A,[1]TDSheet!$A:$W,23,0)</f>
        <v>40.511800000000001</v>
      </c>
      <c r="AH39" s="13">
        <f>VLOOKUP(A:A,[4]TDSheet!$A:$D,4,0)</f>
        <v>26.565999999999999</v>
      </c>
      <c r="AI39" s="13">
        <f>VLOOKUP(A:A,[1]TDSheet!$A:$AI,35,0)</f>
        <v>0</v>
      </c>
      <c r="AJ39" s="13">
        <f t="shared" si="16"/>
        <v>0</v>
      </c>
      <c r="AK39" s="13">
        <f t="shared" si="17"/>
        <v>0</v>
      </c>
      <c r="AL39" s="13">
        <f t="shared" si="18"/>
        <v>30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135.131</v>
      </c>
      <c r="D40" s="8">
        <v>117.03100000000001</v>
      </c>
      <c r="E40" s="8">
        <v>148.43600000000001</v>
      </c>
      <c r="F40" s="8">
        <v>95.11</v>
      </c>
      <c r="G40" s="1" t="str">
        <f>VLOOKUP(A:A,[1]TDSheet!$A:$G,7,0)</f>
        <v>н</v>
      </c>
      <c r="H40" s="1">
        <f>VLOOKUP(A:A,[1]TDSheet!$A:$H,8,0)</f>
        <v>1</v>
      </c>
      <c r="I40" s="1">
        <f>VLOOKUP(A:A,[2]TDSheet!$A:$I,9,0)</f>
        <v>45</v>
      </c>
      <c r="J40" s="13">
        <f>VLOOKUP(A:A,[3]TDSheet!$A:$F,6,0)</f>
        <v>160.291</v>
      </c>
      <c r="K40" s="13">
        <f t="shared" si="12"/>
        <v>-11.85499999999999</v>
      </c>
      <c r="L40" s="13">
        <f>VLOOKUP(A:A,[1]TDSheet!$A:$V,22,0)</f>
        <v>60</v>
      </c>
      <c r="M40" s="13">
        <f>VLOOKUP(A:A,[1]TDSheet!$A:$X,24,0)</f>
        <v>60</v>
      </c>
      <c r="N40" s="13">
        <f>VLOOKUP(A:A,[1]TDSheet!$A:$O,15,0)</f>
        <v>0</v>
      </c>
      <c r="O40" s="13"/>
      <c r="P40" s="13"/>
      <c r="Q40" s="13"/>
      <c r="R40" s="13"/>
      <c r="S40" s="13"/>
      <c r="T40" s="13"/>
      <c r="U40" s="13"/>
      <c r="V40" s="15"/>
      <c r="W40" s="13">
        <f t="shared" si="13"/>
        <v>29.687200000000001</v>
      </c>
      <c r="X40" s="15">
        <v>40</v>
      </c>
      <c r="Y40" s="16">
        <f t="shared" si="14"/>
        <v>8.5932657845805593</v>
      </c>
      <c r="Z40" s="13">
        <f t="shared" si="15"/>
        <v>3.2037376377698132</v>
      </c>
      <c r="AA40" s="13"/>
      <c r="AB40" s="13"/>
      <c r="AC40" s="13"/>
      <c r="AD40" s="13">
        <v>0</v>
      </c>
      <c r="AE40" s="13">
        <f>VLOOKUP(A:A,[1]TDSheet!$A:$AF,32,0)</f>
        <v>32.477600000000002</v>
      </c>
      <c r="AF40" s="13">
        <f>VLOOKUP(A:A,[1]TDSheet!$A:$AG,33,0)</f>
        <v>31.759599999999999</v>
      </c>
      <c r="AG40" s="13">
        <f>VLOOKUP(A:A,[1]TDSheet!$A:$W,23,0)</f>
        <v>37.055599999999998</v>
      </c>
      <c r="AH40" s="13">
        <f>VLOOKUP(A:A,[4]TDSheet!$A:$D,4,0)</f>
        <v>29.437999999999999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40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2349</v>
      </c>
      <c r="D41" s="8">
        <v>4078</v>
      </c>
      <c r="E41" s="17">
        <v>2229</v>
      </c>
      <c r="F41" s="18">
        <v>1247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VLOOKUP(A:A,[2]TDSheet!$A:$I,9,0)</f>
        <v>40</v>
      </c>
      <c r="J41" s="13">
        <f>VLOOKUP(A:A,[3]TDSheet!$A:$F,6,0)</f>
        <v>1808</v>
      </c>
      <c r="K41" s="13">
        <f t="shared" si="12"/>
        <v>421</v>
      </c>
      <c r="L41" s="13">
        <f>VLOOKUP(A:A,[1]TDSheet!$A:$V,22,0)</f>
        <v>600</v>
      </c>
      <c r="M41" s="13">
        <f>VLOOKUP(A:A,[1]TDSheet!$A:$X,24,0)</f>
        <v>750</v>
      </c>
      <c r="N41" s="13">
        <f>VLOOKUP(A:A,[1]TDSheet!$A:$O,15,0)</f>
        <v>0</v>
      </c>
      <c r="O41" s="13"/>
      <c r="P41" s="13"/>
      <c r="Q41" s="13"/>
      <c r="R41" s="13"/>
      <c r="S41" s="13"/>
      <c r="T41" s="13"/>
      <c r="U41" s="13"/>
      <c r="V41" s="15">
        <v>400</v>
      </c>
      <c r="W41" s="13">
        <f t="shared" si="13"/>
        <v>445.8</v>
      </c>
      <c r="X41" s="15">
        <v>800</v>
      </c>
      <c r="Y41" s="16">
        <f t="shared" si="14"/>
        <v>8.5172723194257518</v>
      </c>
      <c r="Z41" s="13">
        <f t="shared" si="15"/>
        <v>2.7972184836249436</v>
      </c>
      <c r="AA41" s="13"/>
      <c r="AB41" s="13"/>
      <c r="AC41" s="13"/>
      <c r="AD41" s="13">
        <v>0</v>
      </c>
      <c r="AE41" s="13">
        <f>VLOOKUP(A:A,[1]TDSheet!$A:$AF,32,0)</f>
        <v>466.6</v>
      </c>
      <c r="AF41" s="13">
        <f>VLOOKUP(A:A,[1]TDSheet!$A:$AG,33,0)</f>
        <v>473.8</v>
      </c>
      <c r="AG41" s="13">
        <f>VLOOKUP(A:A,[1]TDSheet!$A:$W,23,0)</f>
        <v>496.2</v>
      </c>
      <c r="AH41" s="13">
        <f>VLOOKUP(A:A,[4]TDSheet!$A:$D,4,0)</f>
        <v>425</v>
      </c>
      <c r="AI41" s="13" t="str">
        <f>VLOOKUP(A:A,[1]TDSheet!$A:$AI,35,0)</f>
        <v>оконч</v>
      </c>
      <c r="AJ41" s="13">
        <f t="shared" si="16"/>
        <v>0</v>
      </c>
      <c r="AK41" s="13">
        <f t="shared" si="17"/>
        <v>140</v>
      </c>
      <c r="AL41" s="13">
        <f t="shared" si="18"/>
        <v>280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4748</v>
      </c>
      <c r="D42" s="8">
        <v>8183</v>
      </c>
      <c r="E42" s="17">
        <v>4306</v>
      </c>
      <c r="F42" s="18">
        <v>2184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VLOOKUP(A:A,[2]TDSheet!$A:$I,9,0)</f>
        <v>40</v>
      </c>
      <c r="J42" s="13">
        <f>VLOOKUP(A:A,[3]TDSheet!$A:$F,6,0)</f>
        <v>3125</v>
      </c>
      <c r="K42" s="13">
        <f t="shared" si="12"/>
        <v>1181</v>
      </c>
      <c r="L42" s="13">
        <f>VLOOKUP(A:A,[1]TDSheet!$A:$V,22,0)</f>
        <v>1100</v>
      </c>
      <c r="M42" s="13">
        <f>VLOOKUP(A:A,[1]TDSheet!$A:$X,24,0)</f>
        <v>1000</v>
      </c>
      <c r="N42" s="13">
        <f>VLOOKUP(A:A,[1]TDSheet!$A:$O,15,0)</f>
        <v>700</v>
      </c>
      <c r="O42" s="13"/>
      <c r="P42" s="13"/>
      <c r="Q42" s="13"/>
      <c r="R42" s="13"/>
      <c r="S42" s="13"/>
      <c r="T42" s="13">
        <v>822</v>
      </c>
      <c r="U42" s="13"/>
      <c r="V42" s="15">
        <v>800</v>
      </c>
      <c r="W42" s="13">
        <f t="shared" si="13"/>
        <v>744.8</v>
      </c>
      <c r="X42" s="15">
        <v>600</v>
      </c>
      <c r="Y42" s="16">
        <f t="shared" si="14"/>
        <v>8.5714285714285712</v>
      </c>
      <c r="Z42" s="13">
        <f t="shared" si="15"/>
        <v>2.9323308270676693</v>
      </c>
      <c r="AA42" s="13"/>
      <c r="AB42" s="13"/>
      <c r="AC42" s="13"/>
      <c r="AD42" s="13">
        <f>VLOOKUP(A:A,[5]TDSheet!$A:$D,4,0)</f>
        <v>582</v>
      </c>
      <c r="AE42" s="13">
        <f>VLOOKUP(A:A,[1]TDSheet!$A:$AF,32,0)</f>
        <v>952</v>
      </c>
      <c r="AF42" s="13">
        <f>VLOOKUP(A:A,[1]TDSheet!$A:$AG,33,0)</f>
        <v>798.4</v>
      </c>
      <c r="AG42" s="13">
        <f>VLOOKUP(A:A,[1]TDSheet!$A:$W,23,0)</f>
        <v>776.4</v>
      </c>
      <c r="AH42" s="13">
        <f>VLOOKUP(A:A,[4]TDSheet!$A:$D,4,0)</f>
        <v>483</v>
      </c>
      <c r="AI42" s="13">
        <f>VLOOKUP(A:A,[1]TDSheet!$A:$AI,35,0)</f>
        <v>0</v>
      </c>
      <c r="AJ42" s="13">
        <f t="shared" si="16"/>
        <v>328.8</v>
      </c>
      <c r="AK42" s="13">
        <f t="shared" si="17"/>
        <v>320</v>
      </c>
      <c r="AL42" s="13">
        <f t="shared" si="18"/>
        <v>240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2805</v>
      </c>
      <c r="D43" s="8">
        <v>15523</v>
      </c>
      <c r="E43" s="8">
        <v>7821</v>
      </c>
      <c r="F43" s="8">
        <v>2647</v>
      </c>
      <c r="G43" s="1">
        <f>VLOOKUP(A:A,[1]TDSheet!$A:$G,7,0)</f>
        <v>0</v>
      </c>
      <c r="H43" s="1">
        <f>VLOOKUP(A:A,[1]TDSheet!$A:$H,8,0)</f>
        <v>0.45</v>
      </c>
      <c r="I43" s="1">
        <f>VLOOKUP(A:A,[2]TDSheet!$A:$I,9,0)</f>
        <v>45</v>
      </c>
      <c r="J43" s="13">
        <f>VLOOKUP(A:A,[3]TDSheet!$A:$F,6,0)</f>
        <v>7865</v>
      </c>
      <c r="K43" s="13">
        <f t="shared" si="12"/>
        <v>-44</v>
      </c>
      <c r="L43" s="13">
        <f>VLOOKUP(A:A,[1]TDSheet!$A:$V,22,0)</f>
        <v>700</v>
      </c>
      <c r="M43" s="13">
        <f>VLOOKUP(A:A,[1]TDSheet!$A:$X,24,0)</f>
        <v>900</v>
      </c>
      <c r="N43" s="13">
        <f>VLOOKUP(A:A,[1]TDSheet!$A:$O,15,0)</f>
        <v>700</v>
      </c>
      <c r="O43" s="13"/>
      <c r="P43" s="13"/>
      <c r="Q43" s="13"/>
      <c r="R43" s="13"/>
      <c r="S43" s="13"/>
      <c r="T43" s="13">
        <v>480</v>
      </c>
      <c r="U43" s="13"/>
      <c r="V43" s="15">
        <v>500</v>
      </c>
      <c r="W43" s="13">
        <f t="shared" si="13"/>
        <v>644.20000000000005</v>
      </c>
      <c r="X43" s="15">
        <v>200</v>
      </c>
      <c r="Y43" s="16">
        <f t="shared" si="14"/>
        <v>8.765911207699471</v>
      </c>
      <c r="Z43" s="13">
        <f t="shared" si="15"/>
        <v>4.1089723688295559</v>
      </c>
      <c r="AA43" s="13"/>
      <c r="AB43" s="13"/>
      <c r="AC43" s="13"/>
      <c r="AD43" s="13">
        <f>VLOOKUP(A:A,[5]TDSheet!$A:$D,4,0)</f>
        <v>4600</v>
      </c>
      <c r="AE43" s="13">
        <f>VLOOKUP(A:A,[1]TDSheet!$A:$AF,32,0)</f>
        <v>735.6</v>
      </c>
      <c r="AF43" s="13">
        <f>VLOOKUP(A:A,[1]TDSheet!$A:$AG,33,0)</f>
        <v>860</v>
      </c>
      <c r="AG43" s="13">
        <f>VLOOKUP(A:A,[1]TDSheet!$A:$W,23,0)</f>
        <v>735.8</v>
      </c>
      <c r="AH43" s="13">
        <f>VLOOKUP(A:A,[4]TDSheet!$A:$D,4,0)</f>
        <v>722</v>
      </c>
      <c r="AI43" s="13" t="str">
        <f>VLOOKUP(A:A,[1]TDSheet!$A:$AI,35,0)</f>
        <v>продокт</v>
      </c>
      <c r="AJ43" s="13">
        <f t="shared" si="16"/>
        <v>216</v>
      </c>
      <c r="AK43" s="13">
        <f t="shared" si="17"/>
        <v>225</v>
      </c>
      <c r="AL43" s="13">
        <f t="shared" si="18"/>
        <v>90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437.74099999999999</v>
      </c>
      <c r="D44" s="8">
        <v>545.91600000000005</v>
      </c>
      <c r="E44" s="8">
        <v>666.85299999999995</v>
      </c>
      <c r="F44" s="8">
        <v>285.185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VLOOKUP(A:A,[2]TDSheet!$A:$I,9,0)</f>
        <v>40</v>
      </c>
      <c r="J44" s="13">
        <f>VLOOKUP(A:A,[3]TDSheet!$A:$F,6,0)</f>
        <v>636.79</v>
      </c>
      <c r="K44" s="13">
        <f t="shared" si="12"/>
        <v>30.062999999999988</v>
      </c>
      <c r="L44" s="13">
        <f>VLOOKUP(A:A,[1]TDSheet!$A:$V,22,0)</f>
        <v>250</v>
      </c>
      <c r="M44" s="13">
        <f>VLOOKUP(A:A,[1]TDSheet!$A:$X,24,0)</f>
        <v>200</v>
      </c>
      <c r="N44" s="13">
        <f>VLOOKUP(A:A,[1]TDSheet!$A:$O,15,0)</f>
        <v>0</v>
      </c>
      <c r="O44" s="13"/>
      <c r="P44" s="13"/>
      <c r="Q44" s="13"/>
      <c r="R44" s="13"/>
      <c r="S44" s="13"/>
      <c r="T44" s="13"/>
      <c r="U44" s="13"/>
      <c r="V44" s="15">
        <v>150</v>
      </c>
      <c r="W44" s="13">
        <f t="shared" si="13"/>
        <v>133.3706</v>
      </c>
      <c r="X44" s="15">
        <v>250</v>
      </c>
      <c r="Y44" s="16">
        <f t="shared" si="14"/>
        <v>8.5115085333649247</v>
      </c>
      <c r="Z44" s="13">
        <f t="shared" si="15"/>
        <v>2.1382898479874877</v>
      </c>
      <c r="AA44" s="13"/>
      <c r="AB44" s="13"/>
      <c r="AC44" s="13"/>
      <c r="AD44" s="13">
        <v>0</v>
      </c>
      <c r="AE44" s="13">
        <f>VLOOKUP(A:A,[1]TDSheet!$A:$AF,32,0)</f>
        <v>131.45179999999999</v>
      </c>
      <c r="AF44" s="13">
        <f>VLOOKUP(A:A,[1]TDSheet!$A:$AG,33,0)</f>
        <v>125.52059999999999</v>
      </c>
      <c r="AG44" s="13">
        <f>VLOOKUP(A:A,[1]TDSheet!$A:$W,23,0)</f>
        <v>134.04000000000002</v>
      </c>
      <c r="AH44" s="13">
        <f>VLOOKUP(A:A,[4]TDSheet!$A:$D,4,0)</f>
        <v>135.75299999999999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150</v>
      </c>
      <c r="AL44" s="13">
        <f t="shared" si="18"/>
        <v>250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1944</v>
      </c>
      <c r="D45" s="8">
        <v>1014</v>
      </c>
      <c r="E45" s="8">
        <v>741</v>
      </c>
      <c r="F45" s="8">
        <v>2201</v>
      </c>
      <c r="G45" s="1">
        <f>VLOOKUP(A:A,[1]TDSheet!$A:$G,7,0)</f>
        <v>0</v>
      </c>
      <c r="H45" s="1">
        <f>VLOOKUP(A:A,[1]TDSheet!$A:$H,8,0)</f>
        <v>0.1</v>
      </c>
      <c r="I45" s="1">
        <f>VLOOKUP(A:A,[2]TDSheet!$A:$I,9,0)</f>
        <v>730</v>
      </c>
      <c r="J45" s="13">
        <f>VLOOKUP(A:A,[3]TDSheet!$A:$F,6,0)</f>
        <v>755</v>
      </c>
      <c r="K45" s="13">
        <f t="shared" si="12"/>
        <v>-14</v>
      </c>
      <c r="L45" s="13">
        <f>VLOOKUP(A:A,[1]TDSheet!$A:$V,22,0)</f>
        <v>0</v>
      </c>
      <c r="M45" s="13">
        <f>VLOOKUP(A:A,[1]TDSheet!$A:$X,24,0)</f>
        <v>1000</v>
      </c>
      <c r="N45" s="13">
        <f>VLOOKUP(A:A,[1]TDSheet!$A:$O,15,0)</f>
        <v>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148.19999999999999</v>
      </c>
      <c r="X45" s="15"/>
      <c r="Y45" s="16">
        <f t="shared" si="14"/>
        <v>21.599190283400812</v>
      </c>
      <c r="Z45" s="13">
        <f t="shared" si="15"/>
        <v>14.851551956815117</v>
      </c>
      <c r="AA45" s="13"/>
      <c r="AB45" s="13"/>
      <c r="AC45" s="13"/>
      <c r="AD45" s="13">
        <v>0</v>
      </c>
      <c r="AE45" s="13">
        <f>VLOOKUP(A:A,[1]TDSheet!$A:$AF,32,0)</f>
        <v>150</v>
      </c>
      <c r="AF45" s="13">
        <f>VLOOKUP(A:A,[1]TDSheet!$A:$AG,33,0)</f>
        <v>137.4</v>
      </c>
      <c r="AG45" s="13">
        <f>VLOOKUP(A:A,[1]TDSheet!$A:$W,23,0)</f>
        <v>176.6</v>
      </c>
      <c r="AH45" s="13">
        <f>VLOOKUP(A:A,[4]TDSheet!$A:$D,4,0)</f>
        <v>121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1126</v>
      </c>
      <c r="D46" s="8">
        <v>1005</v>
      </c>
      <c r="E46" s="8">
        <v>1374</v>
      </c>
      <c r="F46" s="8">
        <v>703</v>
      </c>
      <c r="G46" s="1">
        <f>VLOOKUP(A:A,[1]TDSheet!$A:$G,7,0)</f>
        <v>0</v>
      </c>
      <c r="H46" s="1">
        <f>VLOOKUP(A:A,[1]TDSheet!$A:$H,8,0)</f>
        <v>0.35</v>
      </c>
      <c r="I46" s="1">
        <f>VLOOKUP(A:A,[2]TDSheet!$A:$I,9,0)</f>
        <v>40</v>
      </c>
      <c r="J46" s="13">
        <f>VLOOKUP(A:A,[3]TDSheet!$A:$F,6,0)</f>
        <v>1415</v>
      </c>
      <c r="K46" s="13">
        <f t="shared" si="12"/>
        <v>-41</v>
      </c>
      <c r="L46" s="13">
        <f>VLOOKUP(A:A,[1]TDSheet!$A:$V,22,0)</f>
        <v>500</v>
      </c>
      <c r="M46" s="13">
        <f>VLOOKUP(A:A,[1]TDSheet!$A:$X,24,0)</f>
        <v>700</v>
      </c>
      <c r="N46" s="13">
        <f>VLOOKUP(A:A,[1]TDSheet!$A:$O,15,0)</f>
        <v>0</v>
      </c>
      <c r="O46" s="13"/>
      <c r="P46" s="13"/>
      <c r="Q46" s="13"/>
      <c r="R46" s="13"/>
      <c r="S46" s="13"/>
      <c r="T46" s="13"/>
      <c r="U46" s="13"/>
      <c r="V46" s="15"/>
      <c r="W46" s="13">
        <f t="shared" si="13"/>
        <v>274.8</v>
      </c>
      <c r="X46" s="15">
        <v>450</v>
      </c>
      <c r="Y46" s="16">
        <f t="shared" si="14"/>
        <v>8.5625909752547305</v>
      </c>
      <c r="Z46" s="13">
        <f t="shared" si="15"/>
        <v>2.5582241630276563</v>
      </c>
      <c r="AA46" s="13"/>
      <c r="AB46" s="13"/>
      <c r="AC46" s="13"/>
      <c r="AD46" s="13">
        <v>0</v>
      </c>
      <c r="AE46" s="13">
        <f>VLOOKUP(A:A,[1]TDSheet!$A:$AF,32,0)</f>
        <v>310.60000000000002</v>
      </c>
      <c r="AF46" s="13">
        <f>VLOOKUP(A:A,[1]TDSheet!$A:$AG,33,0)</f>
        <v>267.8</v>
      </c>
      <c r="AG46" s="13">
        <f>VLOOKUP(A:A,[1]TDSheet!$A:$W,23,0)</f>
        <v>328.4</v>
      </c>
      <c r="AH46" s="13">
        <f>VLOOKUP(A:A,[4]TDSheet!$A:$D,4,0)</f>
        <v>276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157.5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105.76</v>
      </c>
      <c r="D47" s="8">
        <v>303.649</v>
      </c>
      <c r="E47" s="8">
        <v>202.33</v>
      </c>
      <c r="F47" s="8">
        <v>199.78899999999999</v>
      </c>
      <c r="G47" s="1">
        <f>VLOOKUP(A:A,[1]TDSheet!$A:$G,7,0)</f>
        <v>0</v>
      </c>
      <c r="H47" s="1">
        <f>VLOOKUP(A:A,[1]TDSheet!$A:$H,8,0)</f>
        <v>1</v>
      </c>
      <c r="I47" s="1">
        <f>VLOOKUP(A:A,[2]TDSheet!$A:$I,9,0)</f>
        <v>40</v>
      </c>
      <c r="J47" s="13">
        <f>VLOOKUP(A:A,[3]TDSheet!$A:$F,6,0)</f>
        <v>203.29900000000001</v>
      </c>
      <c r="K47" s="13">
        <f t="shared" si="12"/>
        <v>-0.96899999999999409</v>
      </c>
      <c r="L47" s="13">
        <f>VLOOKUP(A:A,[1]TDSheet!$A:$V,22,0)</f>
        <v>60</v>
      </c>
      <c r="M47" s="13">
        <f>VLOOKUP(A:A,[1]TDSheet!$A:$X,24,0)</f>
        <v>80</v>
      </c>
      <c r="N47" s="13">
        <f>VLOOKUP(A:A,[1]TDSheet!$A:$O,15,0)</f>
        <v>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40.466000000000001</v>
      </c>
      <c r="X47" s="15">
        <v>20</v>
      </c>
      <c r="Y47" s="16">
        <f t="shared" si="14"/>
        <v>8.8911431819305093</v>
      </c>
      <c r="Z47" s="13">
        <f t="shared" si="15"/>
        <v>4.9372065437651358</v>
      </c>
      <c r="AA47" s="13"/>
      <c r="AB47" s="13"/>
      <c r="AC47" s="13"/>
      <c r="AD47" s="13">
        <v>0</v>
      </c>
      <c r="AE47" s="13">
        <f>VLOOKUP(A:A,[1]TDSheet!$A:$AF,32,0)</f>
        <v>48.743600000000001</v>
      </c>
      <c r="AF47" s="13">
        <f>VLOOKUP(A:A,[1]TDSheet!$A:$AG,33,0)</f>
        <v>47.047800000000002</v>
      </c>
      <c r="AG47" s="13">
        <f>VLOOKUP(A:A,[1]TDSheet!$A:$W,23,0)</f>
        <v>49.6496</v>
      </c>
      <c r="AH47" s="13">
        <f>VLOOKUP(A:A,[4]TDSheet!$A:$D,4,0)</f>
        <v>35.720999999999997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20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1629</v>
      </c>
      <c r="D48" s="8">
        <v>973</v>
      </c>
      <c r="E48" s="8">
        <v>1829</v>
      </c>
      <c r="F48" s="8">
        <v>729</v>
      </c>
      <c r="G48" s="1">
        <f>VLOOKUP(A:A,[1]TDSheet!$A:$G,7,0)</f>
        <v>0</v>
      </c>
      <c r="H48" s="1">
        <f>VLOOKUP(A:A,[1]TDSheet!$A:$H,8,0)</f>
        <v>0.4</v>
      </c>
      <c r="I48" s="1">
        <f>VLOOKUP(A:A,[2]TDSheet!$A:$I,9,0)</f>
        <v>35</v>
      </c>
      <c r="J48" s="13">
        <f>VLOOKUP(A:A,[3]TDSheet!$A:$F,6,0)</f>
        <v>1864</v>
      </c>
      <c r="K48" s="13">
        <f t="shared" si="12"/>
        <v>-35</v>
      </c>
      <c r="L48" s="13">
        <f>VLOOKUP(A:A,[1]TDSheet!$A:$V,22,0)</f>
        <v>500</v>
      </c>
      <c r="M48" s="13">
        <f>VLOOKUP(A:A,[1]TDSheet!$A:$X,24,0)</f>
        <v>600</v>
      </c>
      <c r="N48" s="13">
        <f>VLOOKUP(A:A,[1]TDSheet!$A:$O,15,0)</f>
        <v>0</v>
      </c>
      <c r="O48" s="13"/>
      <c r="P48" s="13"/>
      <c r="Q48" s="13"/>
      <c r="R48" s="13"/>
      <c r="S48" s="13"/>
      <c r="T48" s="13"/>
      <c r="U48" s="13"/>
      <c r="V48" s="15">
        <v>700</v>
      </c>
      <c r="W48" s="13">
        <f t="shared" si="13"/>
        <v>365.8</v>
      </c>
      <c r="X48" s="15">
        <v>600</v>
      </c>
      <c r="Y48" s="16">
        <f t="shared" si="14"/>
        <v>8.5538545653362483</v>
      </c>
      <c r="Z48" s="13">
        <f t="shared" si="15"/>
        <v>1.9928922908693274</v>
      </c>
      <c r="AA48" s="13"/>
      <c r="AB48" s="13"/>
      <c r="AC48" s="13"/>
      <c r="AD48" s="13">
        <v>0</v>
      </c>
      <c r="AE48" s="13">
        <f>VLOOKUP(A:A,[1]TDSheet!$A:$AF,32,0)</f>
        <v>419.4</v>
      </c>
      <c r="AF48" s="13">
        <f>VLOOKUP(A:A,[1]TDSheet!$A:$AG,33,0)</f>
        <v>364.8</v>
      </c>
      <c r="AG48" s="13">
        <f>VLOOKUP(A:A,[1]TDSheet!$A:$W,23,0)</f>
        <v>365.4</v>
      </c>
      <c r="AH48" s="13">
        <f>VLOOKUP(A:A,[4]TDSheet!$A:$D,4,0)</f>
        <v>391</v>
      </c>
      <c r="AI48" s="13" t="e">
        <f>VLOOKUP(A:A,[1]TDSheet!$A:$AI,35,0)</f>
        <v>#N/A</v>
      </c>
      <c r="AJ48" s="13">
        <f t="shared" si="16"/>
        <v>0</v>
      </c>
      <c r="AK48" s="13">
        <f t="shared" si="17"/>
        <v>280</v>
      </c>
      <c r="AL48" s="13">
        <f t="shared" si="18"/>
        <v>240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2283</v>
      </c>
      <c r="D49" s="8">
        <v>1985</v>
      </c>
      <c r="E49" s="8">
        <v>2864</v>
      </c>
      <c r="F49" s="8">
        <v>1330</v>
      </c>
      <c r="G49" s="1">
        <f>VLOOKUP(A:A,[1]TDSheet!$A:$G,7,0)</f>
        <v>0</v>
      </c>
      <c r="H49" s="1">
        <f>VLOOKUP(A:A,[1]TDSheet!$A:$H,8,0)</f>
        <v>0.4</v>
      </c>
      <c r="I49" s="1">
        <f>VLOOKUP(A:A,[2]TDSheet!$A:$I,9,0)</f>
        <v>40</v>
      </c>
      <c r="J49" s="13">
        <f>VLOOKUP(A:A,[3]TDSheet!$A:$F,6,0)</f>
        <v>2921</v>
      </c>
      <c r="K49" s="13">
        <f t="shared" si="12"/>
        <v>-57</v>
      </c>
      <c r="L49" s="13">
        <f>VLOOKUP(A:A,[1]TDSheet!$A:$V,22,0)</f>
        <v>800</v>
      </c>
      <c r="M49" s="13">
        <f>VLOOKUP(A:A,[1]TDSheet!$A:$X,24,0)</f>
        <v>900</v>
      </c>
      <c r="N49" s="13">
        <f>VLOOKUP(A:A,[1]TDSheet!$A:$O,15,0)</f>
        <v>0</v>
      </c>
      <c r="O49" s="13"/>
      <c r="P49" s="13"/>
      <c r="Q49" s="13"/>
      <c r="R49" s="13"/>
      <c r="S49" s="13"/>
      <c r="T49" s="13"/>
      <c r="U49" s="13"/>
      <c r="V49" s="15">
        <v>800</v>
      </c>
      <c r="W49" s="13">
        <f t="shared" si="13"/>
        <v>572.79999999999995</v>
      </c>
      <c r="X49" s="15">
        <v>1100</v>
      </c>
      <c r="Y49" s="16">
        <f t="shared" si="14"/>
        <v>8.6068435754189956</v>
      </c>
      <c r="Z49" s="13">
        <f t="shared" si="15"/>
        <v>2.321927374301676</v>
      </c>
      <c r="AA49" s="13"/>
      <c r="AB49" s="13"/>
      <c r="AC49" s="13"/>
      <c r="AD49" s="13">
        <v>0</v>
      </c>
      <c r="AE49" s="13">
        <f>VLOOKUP(A:A,[1]TDSheet!$A:$AF,32,0)</f>
        <v>673.4</v>
      </c>
      <c r="AF49" s="13">
        <f>VLOOKUP(A:A,[1]TDSheet!$A:$AG,33,0)</f>
        <v>582</v>
      </c>
      <c r="AG49" s="13">
        <f>VLOOKUP(A:A,[1]TDSheet!$A:$W,23,0)</f>
        <v>587.6</v>
      </c>
      <c r="AH49" s="13">
        <f>VLOOKUP(A:A,[4]TDSheet!$A:$D,4,0)</f>
        <v>677</v>
      </c>
      <c r="AI49" s="13" t="e">
        <f>VLOOKUP(A:A,[1]TDSheet!$A:$AI,35,0)</f>
        <v>#N/A</v>
      </c>
      <c r="AJ49" s="13">
        <f t="shared" si="16"/>
        <v>0</v>
      </c>
      <c r="AK49" s="13">
        <f t="shared" si="17"/>
        <v>320</v>
      </c>
      <c r="AL49" s="13">
        <f t="shared" si="18"/>
        <v>440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82.763999999999996</v>
      </c>
      <c r="D50" s="8">
        <v>74.433000000000007</v>
      </c>
      <c r="E50" s="8">
        <v>75.239999999999995</v>
      </c>
      <c r="F50" s="8">
        <v>77.546999999999997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VLOOKUP(A:A,[2]TDSheet!$A:$I,9,0)</f>
        <v>40</v>
      </c>
      <c r="J50" s="13">
        <f>VLOOKUP(A:A,[3]TDSheet!$A:$F,6,0)</f>
        <v>87.718999999999994</v>
      </c>
      <c r="K50" s="13">
        <f t="shared" si="12"/>
        <v>-12.478999999999999</v>
      </c>
      <c r="L50" s="13">
        <f>VLOOKUP(A:A,[1]TDSheet!$A:$V,22,0)</f>
        <v>20</v>
      </c>
      <c r="M50" s="13">
        <f>VLOOKUP(A:A,[1]TDSheet!$A:$X,24,0)</f>
        <v>30</v>
      </c>
      <c r="N50" s="13">
        <f>VLOOKUP(A:A,[1]TDSheet!$A:$O,15,0)</f>
        <v>0</v>
      </c>
      <c r="O50" s="13"/>
      <c r="P50" s="13"/>
      <c r="Q50" s="13"/>
      <c r="R50" s="13"/>
      <c r="S50" s="13"/>
      <c r="T50" s="13"/>
      <c r="U50" s="13"/>
      <c r="V50" s="15"/>
      <c r="W50" s="13">
        <f t="shared" si="13"/>
        <v>15.047999999999998</v>
      </c>
      <c r="X50" s="15">
        <v>10</v>
      </c>
      <c r="Y50" s="16">
        <f t="shared" si="14"/>
        <v>9.1405502392344502</v>
      </c>
      <c r="Z50" s="13">
        <f t="shared" si="15"/>
        <v>5.1533094098883581</v>
      </c>
      <c r="AA50" s="13"/>
      <c r="AB50" s="13"/>
      <c r="AC50" s="13"/>
      <c r="AD50" s="13">
        <v>0</v>
      </c>
      <c r="AE50" s="13">
        <f>VLOOKUP(A:A,[1]TDSheet!$A:$AF,32,0)</f>
        <v>21.78</v>
      </c>
      <c r="AF50" s="13">
        <f>VLOOKUP(A:A,[1]TDSheet!$A:$AG,33,0)</f>
        <v>17.146599999999999</v>
      </c>
      <c r="AG50" s="13">
        <f>VLOOKUP(A:A,[1]TDSheet!$A:$W,23,0)</f>
        <v>18.778200000000002</v>
      </c>
      <c r="AH50" s="13">
        <f>VLOOKUP(A:A,[4]TDSheet!$A:$D,4,0)</f>
        <v>11.76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10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188.876</v>
      </c>
      <c r="D51" s="8">
        <v>212.53800000000001</v>
      </c>
      <c r="E51" s="8">
        <v>175.33699999999999</v>
      </c>
      <c r="F51" s="8">
        <v>131.91399999999999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VLOOKUP(A:A,[2]TDSheet!$A:$I,9,0)</f>
        <v>40</v>
      </c>
      <c r="J51" s="13">
        <f>VLOOKUP(A:A,[3]TDSheet!$A:$F,6,0)</f>
        <v>187.28800000000001</v>
      </c>
      <c r="K51" s="13">
        <f t="shared" si="12"/>
        <v>-11.951000000000022</v>
      </c>
      <c r="L51" s="13">
        <f>VLOOKUP(A:A,[1]TDSheet!$A:$V,22,0)</f>
        <v>50</v>
      </c>
      <c r="M51" s="13">
        <f>VLOOKUP(A:A,[1]TDSheet!$A:$X,24,0)</f>
        <v>50</v>
      </c>
      <c r="N51" s="13">
        <f>VLOOKUP(A:A,[1]TDSheet!$A:$O,15,0)</f>
        <v>0</v>
      </c>
      <c r="O51" s="13"/>
      <c r="P51" s="13"/>
      <c r="Q51" s="13"/>
      <c r="R51" s="13"/>
      <c r="S51" s="13"/>
      <c r="T51" s="13"/>
      <c r="U51" s="13"/>
      <c r="V51" s="15"/>
      <c r="W51" s="13">
        <f t="shared" si="13"/>
        <v>35.067399999999999</v>
      </c>
      <c r="X51" s="15">
        <v>70</v>
      </c>
      <c r="Y51" s="16">
        <f t="shared" si="14"/>
        <v>8.6095347815920196</v>
      </c>
      <c r="Z51" s="13">
        <f t="shared" si="15"/>
        <v>3.761727416346806</v>
      </c>
      <c r="AA51" s="13"/>
      <c r="AB51" s="13"/>
      <c r="AC51" s="13"/>
      <c r="AD51" s="13">
        <v>0</v>
      </c>
      <c r="AE51" s="13">
        <f>VLOOKUP(A:A,[1]TDSheet!$A:$AF,32,0)</f>
        <v>49.164000000000001</v>
      </c>
      <c r="AF51" s="13">
        <f>VLOOKUP(A:A,[1]TDSheet!$A:$AG,33,0)</f>
        <v>37.4572</v>
      </c>
      <c r="AG51" s="13">
        <f>VLOOKUP(A:A,[1]TDSheet!$A:$W,23,0)</f>
        <v>39.427800000000005</v>
      </c>
      <c r="AH51" s="13">
        <f>VLOOKUP(A:A,[4]TDSheet!$A:$D,4,0)</f>
        <v>21.75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70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1402</v>
      </c>
      <c r="D52" s="8">
        <v>773</v>
      </c>
      <c r="E52" s="8">
        <v>1430</v>
      </c>
      <c r="F52" s="8">
        <v>696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VLOOKUP(A:A,[2]TDSheet!$A:$I,9,0)</f>
        <v>40</v>
      </c>
      <c r="J52" s="13">
        <f>VLOOKUP(A:A,[3]TDSheet!$A:$F,6,0)</f>
        <v>1469</v>
      </c>
      <c r="K52" s="13">
        <f t="shared" si="12"/>
        <v>-39</v>
      </c>
      <c r="L52" s="13">
        <f>VLOOKUP(A:A,[1]TDSheet!$A:$V,22,0)</f>
        <v>450</v>
      </c>
      <c r="M52" s="13">
        <f>VLOOKUP(A:A,[1]TDSheet!$A:$X,24,0)</f>
        <v>600</v>
      </c>
      <c r="N52" s="13">
        <f>VLOOKUP(A:A,[1]TDSheet!$A:$O,15,0)</f>
        <v>0</v>
      </c>
      <c r="O52" s="13"/>
      <c r="P52" s="13"/>
      <c r="Q52" s="13"/>
      <c r="R52" s="13"/>
      <c r="S52" s="13"/>
      <c r="T52" s="13"/>
      <c r="U52" s="13"/>
      <c r="V52" s="15">
        <v>150</v>
      </c>
      <c r="W52" s="13">
        <f t="shared" si="13"/>
        <v>286</v>
      </c>
      <c r="X52" s="15">
        <v>600</v>
      </c>
      <c r="Y52" s="16">
        <f t="shared" si="14"/>
        <v>8.7272727272727266</v>
      </c>
      <c r="Z52" s="13">
        <f t="shared" si="15"/>
        <v>2.4335664335664338</v>
      </c>
      <c r="AA52" s="13"/>
      <c r="AB52" s="13"/>
      <c r="AC52" s="13"/>
      <c r="AD52" s="13">
        <v>0</v>
      </c>
      <c r="AE52" s="13">
        <f>VLOOKUP(A:A,[1]TDSheet!$A:$AF,32,0)</f>
        <v>343.6</v>
      </c>
      <c r="AF52" s="13">
        <f>VLOOKUP(A:A,[1]TDSheet!$A:$AG,33,0)</f>
        <v>296.8</v>
      </c>
      <c r="AG52" s="13">
        <f>VLOOKUP(A:A,[1]TDSheet!$A:$W,23,0)</f>
        <v>313.39999999999998</v>
      </c>
      <c r="AH52" s="13">
        <f>VLOOKUP(A:A,[4]TDSheet!$A:$D,4,0)</f>
        <v>312</v>
      </c>
      <c r="AI52" s="13">
        <f>VLOOKUP(A:A,[1]TDSheet!$A:$AI,35,0)</f>
        <v>0</v>
      </c>
      <c r="AJ52" s="13">
        <f t="shared" si="16"/>
        <v>0</v>
      </c>
      <c r="AK52" s="13">
        <f t="shared" si="17"/>
        <v>52.5</v>
      </c>
      <c r="AL52" s="13">
        <f t="shared" si="18"/>
        <v>210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1894</v>
      </c>
      <c r="D53" s="8">
        <v>1204</v>
      </c>
      <c r="E53" s="8">
        <v>2144</v>
      </c>
      <c r="F53" s="8">
        <v>892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VLOOKUP(A:A,[2]TDSheet!$A:$I,9,0)</f>
        <v>40</v>
      </c>
      <c r="J53" s="13">
        <f>VLOOKUP(A:A,[3]TDSheet!$A:$F,6,0)</f>
        <v>2183</v>
      </c>
      <c r="K53" s="13">
        <f t="shared" si="12"/>
        <v>-39</v>
      </c>
      <c r="L53" s="13">
        <f>VLOOKUP(A:A,[1]TDSheet!$A:$V,22,0)</f>
        <v>600</v>
      </c>
      <c r="M53" s="13">
        <f>VLOOKUP(A:A,[1]TDSheet!$A:$X,24,0)</f>
        <v>900</v>
      </c>
      <c r="N53" s="13">
        <f>VLOOKUP(A:A,[1]TDSheet!$A:$O,15,0)</f>
        <v>0</v>
      </c>
      <c r="O53" s="13"/>
      <c r="P53" s="13"/>
      <c r="Q53" s="13"/>
      <c r="R53" s="13"/>
      <c r="S53" s="13"/>
      <c r="T53" s="13"/>
      <c r="U53" s="13"/>
      <c r="V53" s="15">
        <v>500</v>
      </c>
      <c r="W53" s="13">
        <f t="shared" si="13"/>
        <v>428.8</v>
      </c>
      <c r="X53" s="15">
        <v>800</v>
      </c>
      <c r="Y53" s="16">
        <f t="shared" si="14"/>
        <v>8.6100746268656714</v>
      </c>
      <c r="Z53" s="13">
        <f t="shared" si="15"/>
        <v>2.080223880597015</v>
      </c>
      <c r="AA53" s="13"/>
      <c r="AB53" s="13"/>
      <c r="AC53" s="13"/>
      <c r="AD53" s="13">
        <v>0</v>
      </c>
      <c r="AE53" s="13">
        <f>VLOOKUP(A:A,[1]TDSheet!$A:$AF,32,0)</f>
        <v>490.6</v>
      </c>
      <c r="AF53" s="13">
        <f>VLOOKUP(A:A,[1]TDSheet!$A:$AG,33,0)</f>
        <v>419</v>
      </c>
      <c r="AG53" s="13">
        <f>VLOOKUP(A:A,[1]TDSheet!$A:$W,23,0)</f>
        <v>459.6</v>
      </c>
      <c r="AH53" s="13">
        <f>VLOOKUP(A:A,[4]TDSheet!$A:$D,4,0)</f>
        <v>458</v>
      </c>
      <c r="AI53" s="13">
        <f>VLOOKUP(A:A,[1]TDSheet!$A:$AI,35,0)</f>
        <v>0</v>
      </c>
      <c r="AJ53" s="13">
        <f t="shared" si="16"/>
        <v>0</v>
      </c>
      <c r="AK53" s="13">
        <f t="shared" si="17"/>
        <v>175</v>
      </c>
      <c r="AL53" s="13">
        <f t="shared" si="18"/>
        <v>280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758</v>
      </c>
      <c r="D54" s="8">
        <v>1208</v>
      </c>
      <c r="E54" s="8">
        <v>1351</v>
      </c>
      <c r="F54" s="8">
        <v>586</v>
      </c>
      <c r="G54" s="1">
        <f>VLOOKUP(A:A,[1]TDSheet!$A:$G,7,0)</f>
        <v>0</v>
      </c>
      <c r="H54" s="1">
        <f>VLOOKUP(A:A,[1]TDSheet!$A:$H,8,0)</f>
        <v>0.4</v>
      </c>
      <c r="I54" s="1">
        <f>VLOOKUP(A:A,[2]TDSheet!$A:$I,9,0)</f>
        <v>35</v>
      </c>
      <c r="J54" s="13">
        <f>VLOOKUP(A:A,[3]TDSheet!$A:$F,6,0)</f>
        <v>1364</v>
      </c>
      <c r="K54" s="13">
        <f t="shared" si="12"/>
        <v>-13</v>
      </c>
      <c r="L54" s="13">
        <f>VLOOKUP(A:A,[1]TDSheet!$A:$V,22,0)</f>
        <v>350</v>
      </c>
      <c r="M54" s="13">
        <f>VLOOKUP(A:A,[1]TDSheet!$A:$X,24,0)</f>
        <v>300</v>
      </c>
      <c r="N54" s="13">
        <f>VLOOKUP(A:A,[1]TDSheet!$A:$O,15,0)</f>
        <v>0</v>
      </c>
      <c r="O54" s="13"/>
      <c r="P54" s="13"/>
      <c r="Q54" s="13"/>
      <c r="R54" s="13"/>
      <c r="S54" s="13"/>
      <c r="T54" s="13"/>
      <c r="U54" s="13"/>
      <c r="V54" s="15">
        <v>600</v>
      </c>
      <c r="W54" s="13">
        <f t="shared" si="13"/>
        <v>270.2</v>
      </c>
      <c r="X54" s="15">
        <v>500</v>
      </c>
      <c r="Y54" s="16">
        <f t="shared" si="14"/>
        <v>8.6454478164322719</v>
      </c>
      <c r="Z54" s="13">
        <f t="shared" si="15"/>
        <v>2.1687638786084382</v>
      </c>
      <c r="AA54" s="13"/>
      <c r="AB54" s="13"/>
      <c r="AC54" s="13"/>
      <c r="AD54" s="13">
        <v>0</v>
      </c>
      <c r="AE54" s="13">
        <f>VLOOKUP(A:A,[1]TDSheet!$A:$AF,32,0)</f>
        <v>251</v>
      </c>
      <c r="AF54" s="13">
        <f>VLOOKUP(A:A,[1]TDSheet!$A:$AG,33,0)</f>
        <v>258.39999999999998</v>
      </c>
      <c r="AG54" s="13">
        <f>VLOOKUP(A:A,[1]TDSheet!$A:$W,23,0)</f>
        <v>259.2</v>
      </c>
      <c r="AH54" s="13">
        <f>VLOOKUP(A:A,[4]TDSheet!$A:$D,4,0)</f>
        <v>287</v>
      </c>
      <c r="AI54" s="13">
        <f>VLOOKUP(A:A,[1]TDSheet!$A:$AI,35,0)</f>
        <v>0</v>
      </c>
      <c r="AJ54" s="13">
        <f t="shared" si="16"/>
        <v>0</v>
      </c>
      <c r="AK54" s="13">
        <f t="shared" si="17"/>
        <v>240</v>
      </c>
      <c r="AL54" s="13">
        <f t="shared" si="18"/>
        <v>200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262.02600000000001</v>
      </c>
      <c r="D55" s="8">
        <v>357.28399999999999</v>
      </c>
      <c r="E55" s="8">
        <v>339.60199999999998</v>
      </c>
      <c r="F55" s="8">
        <v>232.30699999999999</v>
      </c>
      <c r="G55" s="1">
        <f>VLOOKUP(A:A,[1]TDSheet!$A:$G,7,0)</f>
        <v>0</v>
      </c>
      <c r="H55" s="1">
        <f>VLOOKUP(A:A,[1]TDSheet!$A:$H,8,0)</f>
        <v>1</v>
      </c>
      <c r="I55" s="1">
        <f>VLOOKUP(A:A,[2]TDSheet!$A:$I,9,0)</f>
        <v>50</v>
      </c>
      <c r="J55" s="13">
        <f>VLOOKUP(A:A,[3]TDSheet!$A:$F,6,0)</f>
        <v>374.11200000000002</v>
      </c>
      <c r="K55" s="13">
        <f t="shared" si="12"/>
        <v>-34.510000000000048</v>
      </c>
      <c r="L55" s="13">
        <f>VLOOKUP(A:A,[1]TDSheet!$A:$V,22,0)</f>
        <v>70</v>
      </c>
      <c r="M55" s="13">
        <f>VLOOKUP(A:A,[1]TDSheet!$A:$X,24,0)</f>
        <v>80</v>
      </c>
      <c r="N55" s="13">
        <f>VLOOKUP(A:A,[1]TDSheet!$A:$O,15,0)</f>
        <v>0</v>
      </c>
      <c r="O55" s="13"/>
      <c r="P55" s="13"/>
      <c r="Q55" s="13"/>
      <c r="R55" s="13"/>
      <c r="S55" s="13"/>
      <c r="T55" s="13"/>
      <c r="U55" s="13"/>
      <c r="V55" s="15">
        <v>80</v>
      </c>
      <c r="W55" s="13">
        <f t="shared" si="13"/>
        <v>67.920400000000001</v>
      </c>
      <c r="X55" s="15">
        <v>120</v>
      </c>
      <c r="Y55" s="16">
        <f t="shared" si="14"/>
        <v>8.573374126183003</v>
      </c>
      <c r="Z55" s="13">
        <f t="shared" si="15"/>
        <v>3.4202831549873083</v>
      </c>
      <c r="AA55" s="13"/>
      <c r="AB55" s="13"/>
      <c r="AC55" s="13"/>
      <c r="AD55" s="13">
        <v>0</v>
      </c>
      <c r="AE55" s="13">
        <f>VLOOKUP(A:A,[1]TDSheet!$A:$AF,32,0)</f>
        <v>75.088999999999999</v>
      </c>
      <c r="AF55" s="13">
        <f>VLOOKUP(A:A,[1]TDSheet!$A:$AG,33,0)</f>
        <v>72.4208</v>
      </c>
      <c r="AG55" s="13">
        <f>VLOOKUP(A:A,[1]TDSheet!$A:$W,23,0)</f>
        <v>67.297600000000003</v>
      </c>
      <c r="AH55" s="13">
        <f>VLOOKUP(A:A,[4]TDSheet!$A:$D,4,0)</f>
        <v>73.73</v>
      </c>
      <c r="AI55" s="13">
        <f>VLOOKUP(A:A,[1]TDSheet!$A:$AI,35,0)</f>
        <v>0</v>
      </c>
      <c r="AJ55" s="13">
        <f t="shared" si="16"/>
        <v>0</v>
      </c>
      <c r="AK55" s="13">
        <f t="shared" si="17"/>
        <v>80</v>
      </c>
      <c r="AL55" s="13">
        <f t="shared" si="18"/>
        <v>120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815.39700000000005</v>
      </c>
      <c r="D56" s="8">
        <v>498.392</v>
      </c>
      <c r="E56" s="8">
        <v>763.52499999999998</v>
      </c>
      <c r="F56" s="8">
        <v>527.65700000000004</v>
      </c>
      <c r="G56" s="1" t="str">
        <f>VLOOKUP(A:A,[1]TDSheet!$A:$G,7,0)</f>
        <v>н</v>
      </c>
      <c r="H56" s="1">
        <f>VLOOKUP(A:A,[1]TDSheet!$A:$H,8,0)</f>
        <v>1</v>
      </c>
      <c r="I56" s="1">
        <f>VLOOKUP(A:A,[2]TDSheet!$A:$I,9,0)</f>
        <v>50</v>
      </c>
      <c r="J56" s="13">
        <f>VLOOKUP(A:A,[3]TDSheet!$A:$F,6,0)</f>
        <v>756.28300000000002</v>
      </c>
      <c r="K56" s="13">
        <f t="shared" si="12"/>
        <v>7.2419999999999618</v>
      </c>
      <c r="L56" s="13">
        <f>VLOOKUP(A:A,[1]TDSheet!$A:$V,22,0)</f>
        <v>0</v>
      </c>
      <c r="M56" s="13">
        <f>VLOOKUP(A:A,[1]TDSheet!$A:$X,24,0)</f>
        <v>110</v>
      </c>
      <c r="N56" s="13">
        <f>VLOOKUP(A:A,[1]TDSheet!$A:$O,15,0)</f>
        <v>0</v>
      </c>
      <c r="O56" s="13"/>
      <c r="P56" s="13"/>
      <c r="Q56" s="13"/>
      <c r="R56" s="13"/>
      <c r="S56" s="13"/>
      <c r="T56" s="13"/>
      <c r="U56" s="13"/>
      <c r="V56" s="15">
        <v>450</v>
      </c>
      <c r="W56" s="13">
        <f t="shared" si="13"/>
        <v>152.70499999999998</v>
      </c>
      <c r="X56" s="15">
        <v>220</v>
      </c>
      <c r="Y56" s="16">
        <f t="shared" si="14"/>
        <v>8.5632886938869088</v>
      </c>
      <c r="Z56" s="13">
        <f t="shared" si="15"/>
        <v>3.4554009364460896</v>
      </c>
      <c r="AA56" s="13"/>
      <c r="AB56" s="13"/>
      <c r="AC56" s="13"/>
      <c r="AD56" s="13">
        <v>0</v>
      </c>
      <c r="AE56" s="13">
        <f>VLOOKUP(A:A,[1]TDSheet!$A:$AF,32,0)</f>
        <v>163.15460000000002</v>
      </c>
      <c r="AF56" s="13">
        <f>VLOOKUP(A:A,[1]TDSheet!$A:$AG,33,0)</f>
        <v>134.589</v>
      </c>
      <c r="AG56" s="13">
        <f>VLOOKUP(A:A,[1]TDSheet!$A:$W,23,0)</f>
        <v>142.29739999999998</v>
      </c>
      <c r="AH56" s="13">
        <f>VLOOKUP(A:A,[4]TDSheet!$A:$D,4,0)</f>
        <v>180.62</v>
      </c>
      <c r="AI56" s="13" t="str">
        <f>VLOOKUP(A:A,[1]TDSheet!$A:$AI,35,0)</f>
        <v>ябокт</v>
      </c>
      <c r="AJ56" s="13">
        <f t="shared" si="16"/>
        <v>0</v>
      </c>
      <c r="AK56" s="13">
        <f t="shared" si="17"/>
        <v>450</v>
      </c>
      <c r="AL56" s="13">
        <f t="shared" si="18"/>
        <v>220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84.031000000000006</v>
      </c>
      <c r="D57" s="8">
        <v>76.373999999999995</v>
      </c>
      <c r="E57" s="8">
        <v>100.184</v>
      </c>
      <c r="F57" s="8">
        <v>57.216999999999999</v>
      </c>
      <c r="G57" s="1">
        <f>VLOOKUP(A:A,[1]TDSheet!$A:$G,7,0)</f>
        <v>0</v>
      </c>
      <c r="H57" s="1">
        <f>VLOOKUP(A:A,[1]TDSheet!$A:$H,8,0)</f>
        <v>1</v>
      </c>
      <c r="I57" s="1">
        <f>VLOOKUP(A:A,[2]TDSheet!$A:$I,9,0)</f>
        <v>50</v>
      </c>
      <c r="J57" s="13">
        <f>VLOOKUP(A:A,[3]TDSheet!$A:$F,6,0)</f>
        <v>106.304</v>
      </c>
      <c r="K57" s="13">
        <f t="shared" si="12"/>
        <v>-6.1200000000000045</v>
      </c>
      <c r="L57" s="13">
        <f>VLOOKUP(A:A,[1]TDSheet!$A:$V,22,0)</f>
        <v>20</v>
      </c>
      <c r="M57" s="13">
        <f>VLOOKUP(A:A,[1]TDSheet!$A:$X,24,0)</f>
        <v>30</v>
      </c>
      <c r="N57" s="13">
        <f>VLOOKUP(A:A,[1]TDSheet!$A:$O,15,0)</f>
        <v>0</v>
      </c>
      <c r="O57" s="13"/>
      <c r="P57" s="13"/>
      <c r="Q57" s="13"/>
      <c r="R57" s="13"/>
      <c r="S57" s="13"/>
      <c r="T57" s="13"/>
      <c r="U57" s="13"/>
      <c r="V57" s="15">
        <v>30</v>
      </c>
      <c r="W57" s="13">
        <f t="shared" si="13"/>
        <v>20.036799999999999</v>
      </c>
      <c r="X57" s="15">
        <v>40</v>
      </c>
      <c r="Y57" s="16">
        <f t="shared" si="14"/>
        <v>8.8445759801964385</v>
      </c>
      <c r="Z57" s="13">
        <f t="shared" si="15"/>
        <v>2.855595703904815</v>
      </c>
      <c r="AA57" s="13"/>
      <c r="AB57" s="13"/>
      <c r="AC57" s="13"/>
      <c r="AD57" s="13">
        <v>0</v>
      </c>
      <c r="AE57" s="13">
        <f>VLOOKUP(A:A,[1]TDSheet!$A:$AF,32,0)</f>
        <v>17.4236</v>
      </c>
      <c r="AF57" s="13">
        <f>VLOOKUP(A:A,[1]TDSheet!$A:$AG,33,0)</f>
        <v>15.620799999999999</v>
      </c>
      <c r="AG57" s="13">
        <f>VLOOKUP(A:A,[1]TDSheet!$A:$W,23,0)</f>
        <v>19.2256</v>
      </c>
      <c r="AH57" s="13">
        <f>VLOOKUP(A:A,[4]TDSheet!$A:$D,4,0)</f>
        <v>34.095999999999997</v>
      </c>
      <c r="AI57" s="13">
        <f>VLOOKUP(A:A,[1]TDSheet!$A:$AI,35,0)</f>
        <v>0</v>
      </c>
      <c r="AJ57" s="13">
        <f t="shared" si="16"/>
        <v>0</v>
      </c>
      <c r="AK57" s="13">
        <f t="shared" si="17"/>
        <v>30</v>
      </c>
      <c r="AL57" s="13">
        <f t="shared" si="18"/>
        <v>40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29.096</v>
      </c>
      <c r="D58" s="8">
        <v>76.073999999999998</v>
      </c>
      <c r="E58" s="8">
        <v>32.088000000000001</v>
      </c>
      <c r="F58" s="8">
        <v>13.487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VLOOKUP(A:A,[2]TDSheet!$A:$I,9,0)</f>
        <v>#N/A</v>
      </c>
      <c r="J58" s="13">
        <f>VLOOKUP(A:A,[3]TDSheet!$A:$F,6,0)</f>
        <v>36.593000000000004</v>
      </c>
      <c r="K58" s="13">
        <f t="shared" si="12"/>
        <v>-4.5050000000000026</v>
      </c>
      <c r="L58" s="13">
        <f>VLOOKUP(A:A,[1]TDSheet!$A:$V,22,0)</f>
        <v>0</v>
      </c>
      <c r="M58" s="13">
        <f>VLOOKUP(A:A,[1]TDSheet!$A:$X,24,0)</f>
        <v>10</v>
      </c>
      <c r="N58" s="13">
        <f>VLOOKUP(A:A,[1]TDSheet!$A:$O,15,0)</f>
        <v>0</v>
      </c>
      <c r="O58" s="13"/>
      <c r="P58" s="13"/>
      <c r="Q58" s="13"/>
      <c r="R58" s="13"/>
      <c r="S58" s="13"/>
      <c r="T58" s="13"/>
      <c r="U58" s="13"/>
      <c r="V58" s="15">
        <v>10</v>
      </c>
      <c r="W58" s="13">
        <f t="shared" si="13"/>
        <v>6.4176000000000002</v>
      </c>
      <c r="X58" s="15">
        <v>30</v>
      </c>
      <c r="Y58" s="16">
        <f t="shared" si="14"/>
        <v>9.8926389927698821</v>
      </c>
      <c r="Z58" s="13">
        <f t="shared" si="15"/>
        <v>2.1015644477686362</v>
      </c>
      <c r="AA58" s="13"/>
      <c r="AB58" s="13"/>
      <c r="AC58" s="13"/>
      <c r="AD58" s="13">
        <v>0</v>
      </c>
      <c r="AE58" s="13">
        <f>VLOOKUP(A:A,[1]TDSheet!$A:$AF,32,0)</f>
        <v>6.4072000000000005</v>
      </c>
      <c r="AF58" s="13">
        <f>VLOOKUP(A:A,[1]TDSheet!$A:$AG,33,0)</f>
        <v>6.3609999999999998</v>
      </c>
      <c r="AG58" s="13">
        <f>VLOOKUP(A:A,[1]TDSheet!$A:$W,23,0)</f>
        <v>4.2783999999999995</v>
      </c>
      <c r="AH58" s="13">
        <f>VLOOKUP(A:A,[4]TDSheet!$A:$D,4,0)</f>
        <v>1.528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10</v>
      </c>
      <c r="AL58" s="13">
        <f t="shared" si="18"/>
        <v>30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1703.741</v>
      </c>
      <c r="D59" s="8">
        <v>2813.0259999999998</v>
      </c>
      <c r="E59" s="8">
        <v>2898.9450000000002</v>
      </c>
      <c r="F59" s="8">
        <v>1553.4159999999999</v>
      </c>
      <c r="G59" s="1">
        <f>VLOOKUP(A:A,[1]TDSheet!$A:$G,7,0)</f>
        <v>0</v>
      </c>
      <c r="H59" s="1">
        <f>VLOOKUP(A:A,[1]TDSheet!$A:$H,8,0)</f>
        <v>1</v>
      </c>
      <c r="I59" s="1">
        <f>VLOOKUP(A:A,[2]TDSheet!$A:$I,9,0)</f>
        <v>40</v>
      </c>
      <c r="J59" s="13">
        <f>VLOOKUP(A:A,[3]TDSheet!$A:$F,6,0)</f>
        <v>2879.9029999999998</v>
      </c>
      <c r="K59" s="13">
        <f t="shared" si="12"/>
        <v>19.042000000000371</v>
      </c>
      <c r="L59" s="13">
        <f>VLOOKUP(A:A,[1]TDSheet!$A:$V,22,0)</f>
        <v>800</v>
      </c>
      <c r="M59" s="13">
        <f>VLOOKUP(A:A,[1]TDSheet!$A:$X,24,0)</f>
        <v>800</v>
      </c>
      <c r="N59" s="13">
        <f>VLOOKUP(A:A,[1]TDSheet!$A:$O,15,0)</f>
        <v>0</v>
      </c>
      <c r="O59" s="13"/>
      <c r="P59" s="13"/>
      <c r="Q59" s="13"/>
      <c r="R59" s="13"/>
      <c r="S59" s="13"/>
      <c r="T59" s="13"/>
      <c r="U59" s="13"/>
      <c r="V59" s="15">
        <v>650</v>
      </c>
      <c r="W59" s="13">
        <f t="shared" si="13"/>
        <v>579.78899999999999</v>
      </c>
      <c r="X59" s="15">
        <v>1150</v>
      </c>
      <c r="Y59" s="16">
        <f t="shared" si="14"/>
        <v>8.5434804730686515</v>
      </c>
      <c r="Z59" s="13">
        <f t="shared" si="15"/>
        <v>2.6792781511894845</v>
      </c>
      <c r="AA59" s="13"/>
      <c r="AB59" s="13"/>
      <c r="AC59" s="13"/>
      <c r="AD59" s="13">
        <v>0</v>
      </c>
      <c r="AE59" s="13">
        <f>VLOOKUP(A:A,[1]TDSheet!$A:$AF,32,0)</f>
        <v>631.31899999999996</v>
      </c>
      <c r="AF59" s="13">
        <f>VLOOKUP(A:A,[1]TDSheet!$A:$AG,33,0)</f>
        <v>643.798</v>
      </c>
      <c r="AG59" s="13">
        <f>VLOOKUP(A:A,[1]TDSheet!$A:$W,23,0)</f>
        <v>646.14480000000003</v>
      </c>
      <c r="AH59" s="13">
        <f>VLOOKUP(A:A,[4]TDSheet!$A:$D,4,0)</f>
        <v>728.50800000000004</v>
      </c>
      <c r="AI59" s="13" t="str">
        <f>VLOOKUP(A:A,[1]TDSheet!$A:$AI,35,0)</f>
        <v>оконч</v>
      </c>
      <c r="AJ59" s="13">
        <f t="shared" si="16"/>
        <v>0</v>
      </c>
      <c r="AK59" s="13">
        <f t="shared" si="17"/>
        <v>650</v>
      </c>
      <c r="AL59" s="13">
        <f t="shared" si="18"/>
        <v>1150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3218</v>
      </c>
      <c r="D60" s="8">
        <v>3755</v>
      </c>
      <c r="E60" s="8">
        <v>5092</v>
      </c>
      <c r="F60" s="8">
        <v>1792</v>
      </c>
      <c r="G60" s="1">
        <f>VLOOKUP(A:A,[1]TDSheet!$A:$G,7,0)</f>
        <v>0</v>
      </c>
      <c r="H60" s="1">
        <f>VLOOKUP(A:A,[1]TDSheet!$A:$H,8,0)</f>
        <v>0.45</v>
      </c>
      <c r="I60" s="1">
        <f>VLOOKUP(A:A,[2]TDSheet!$A:$I,9,0)</f>
        <v>50</v>
      </c>
      <c r="J60" s="13">
        <f>VLOOKUP(A:A,[3]TDSheet!$A:$F,6,0)</f>
        <v>5173</v>
      </c>
      <c r="K60" s="13">
        <f t="shared" si="12"/>
        <v>-81</v>
      </c>
      <c r="L60" s="13">
        <f>VLOOKUP(A:A,[1]TDSheet!$A:$V,22,0)</f>
        <v>900</v>
      </c>
      <c r="M60" s="13">
        <f>VLOOKUP(A:A,[1]TDSheet!$A:$X,24,0)</f>
        <v>900</v>
      </c>
      <c r="N60" s="13">
        <f>VLOOKUP(A:A,[1]TDSheet!$A:$O,15,0)</f>
        <v>700</v>
      </c>
      <c r="O60" s="13"/>
      <c r="P60" s="13"/>
      <c r="Q60" s="13"/>
      <c r="R60" s="13"/>
      <c r="S60" s="13"/>
      <c r="T60" s="13">
        <v>600</v>
      </c>
      <c r="U60" s="13"/>
      <c r="V60" s="15">
        <v>800</v>
      </c>
      <c r="W60" s="13">
        <f t="shared" si="13"/>
        <v>658.4</v>
      </c>
      <c r="X60" s="15">
        <v>600</v>
      </c>
      <c r="Y60" s="16">
        <f t="shared" si="14"/>
        <v>8.6452004860267326</v>
      </c>
      <c r="Z60" s="13">
        <f t="shared" si="15"/>
        <v>2.7217496962332928</v>
      </c>
      <c r="AA60" s="13"/>
      <c r="AB60" s="13"/>
      <c r="AC60" s="13"/>
      <c r="AD60" s="13">
        <f>VLOOKUP(A:A,[5]TDSheet!$A:$D,4,0)</f>
        <v>1800</v>
      </c>
      <c r="AE60" s="13">
        <f>VLOOKUP(A:A,[1]TDSheet!$A:$AF,32,0)</f>
        <v>867.4</v>
      </c>
      <c r="AF60" s="13">
        <f>VLOOKUP(A:A,[1]TDSheet!$A:$AG,33,0)</f>
        <v>711.4</v>
      </c>
      <c r="AG60" s="13">
        <f>VLOOKUP(A:A,[1]TDSheet!$A:$W,23,0)</f>
        <v>703.8</v>
      </c>
      <c r="AH60" s="13">
        <f>VLOOKUP(A:A,[4]TDSheet!$A:$D,4,0)</f>
        <v>579</v>
      </c>
      <c r="AI60" s="13" t="str">
        <f>VLOOKUP(A:A,[1]TDSheet!$A:$AI,35,0)</f>
        <v>оконч</v>
      </c>
      <c r="AJ60" s="13">
        <f t="shared" si="16"/>
        <v>270</v>
      </c>
      <c r="AK60" s="13">
        <f t="shared" si="17"/>
        <v>360</v>
      </c>
      <c r="AL60" s="13">
        <f t="shared" si="18"/>
        <v>270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48.69</v>
      </c>
      <c r="D61" s="8">
        <v>1.81</v>
      </c>
      <c r="E61" s="8">
        <v>3.62</v>
      </c>
      <c r="F61" s="8">
        <v>46.88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VLOOKUP(A:A,[2]TDSheet!$A:$I,9,0)</f>
        <v>#N/A</v>
      </c>
      <c r="J61" s="13">
        <f>VLOOKUP(A:A,[3]TDSheet!$A:$F,6,0)</f>
        <v>2.8</v>
      </c>
      <c r="K61" s="13">
        <f t="shared" si="12"/>
        <v>0.82000000000000028</v>
      </c>
      <c r="L61" s="13">
        <f>VLOOKUP(A:A,[1]TDSheet!$A:$V,22,0)</f>
        <v>0</v>
      </c>
      <c r="M61" s="13">
        <f>VLOOKUP(A:A,[1]TDSheet!$A:$X,24,0)</f>
        <v>0</v>
      </c>
      <c r="N61" s="13">
        <f>VLOOKUP(A:A,[1]TDSheet!$A:$O,15,0)</f>
        <v>0</v>
      </c>
      <c r="O61" s="13"/>
      <c r="P61" s="13"/>
      <c r="Q61" s="13"/>
      <c r="R61" s="13"/>
      <c r="S61" s="13"/>
      <c r="T61" s="13"/>
      <c r="U61" s="13"/>
      <c r="V61" s="15"/>
      <c r="W61" s="13">
        <f t="shared" si="13"/>
        <v>0.72399999999999998</v>
      </c>
      <c r="X61" s="15"/>
      <c r="Y61" s="16">
        <f t="shared" si="14"/>
        <v>64.751381215469621</v>
      </c>
      <c r="Z61" s="13">
        <f t="shared" si="15"/>
        <v>64.751381215469621</v>
      </c>
      <c r="AA61" s="13"/>
      <c r="AB61" s="13"/>
      <c r="AC61" s="13"/>
      <c r="AD61" s="13">
        <v>0</v>
      </c>
      <c r="AE61" s="13">
        <f>VLOOKUP(A:A,[1]TDSheet!$A:$AF,32,0)</f>
        <v>0.60399999999999998</v>
      </c>
      <c r="AF61" s="13">
        <f>VLOOKUP(A:A,[1]TDSheet!$A:$AG,33,0)</f>
        <v>0</v>
      </c>
      <c r="AG61" s="13">
        <f>VLOOKUP(A:A,[1]TDSheet!$A:$W,23,0)</f>
        <v>0</v>
      </c>
      <c r="AH61" s="13">
        <f>VLOOKUP(A:A,[4]TDSheet!$A:$D,4,0)</f>
        <v>1.81</v>
      </c>
      <c r="AI61" s="19" t="str">
        <f>VLOOKUP(A:A,[1]TDSheet!$A:$AI,35,0)</f>
        <v>выв0609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10.933</v>
      </c>
      <c r="D62" s="8">
        <v>20.507999999999999</v>
      </c>
      <c r="E62" s="8">
        <v>0.76400000000000001</v>
      </c>
      <c r="F62" s="8"/>
      <c r="G62" s="1" t="str">
        <f>VLOOKUP(A:A,[1]TDSheet!$A:$G,7,0)</f>
        <v>нов</v>
      </c>
      <c r="H62" s="1">
        <f>VLOOKUP(A:A,[1]TDSheet!$A:$H,8,0)</f>
        <v>0</v>
      </c>
      <c r="I62" s="1" t="e">
        <f>VLOOKUP(A:A,[2]TDSheet!$A:$I,9,0)</f>
        <v>#N/A</v>
      </c>
      <c r="J62" s="13">
        <f>VLOOKUP(A:A,[3]TDSheet!$A:$F,6,0)</f>
        <v>10.593</v>
      </c>
      <c r="K62" s="13">
        <f t="shared" si="12"/>
        <v>-9.8290000000000006</v>
      </c>
      <c r="L62" s="13">
        <f>VLOOKUP(A:A,[1]TDSheet!$A:$V,22,0)</f>
        <v>0</v>
      </c>
      <c r="M62" s="13">
        <f>VLOOKUP(A:A,[1]TDSheet!$A:$X,24,0)</f>
        <v>0</v>
      </c>
      <c r="N62" s="13">
        <f>VLOOKUP(A:A,[1]TDSheet!$A:$O,15,0)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0.15279999999999999</v>
      </c>
      <c r="X62" s="15"/>
      <c r="Y62" s="16">
        <f t="shared" si="14"/>
        <v>0</v>
      </c>
      <c r="Z62" s="13">
        <f t="shared" si="15"/>
        <v>0</v>
      </c>
      <c r="AA62" s="13"/>
      <c r="AB62" s="13"/>
      <c r="AC62" s="13"/>
      <c r="AD62" s="13">
        <v>0</v>
      </c>
      <c r="AE62" s="13">
        <f>VLOOKUP(A:A,[1]TDSheet!$A:$AF,32,0)</f>
        <v>2.1391999999999998</v>
      </c>
      <c r="AF62" s="13">
        <f>VLOOKUP(A:A,[1]TDSheet!$A:$AG,33,0)</f>
        <v>0.61119999999999997</v>
      </c>
      <c r="AG62" s="13">
        <f>VLOOKUP(A:A,[1]TDSheet!$A:$W,23,0)</f>
        <v>0.15279999999999999</v>
      </c>
      <c r="AH62" s="13">
        <v>0</v>
      </c>
      <c r="AI62" s="13" t="str">
        <f>VLOOKUP(A:A,[1]TDSheet!$A:$AI,35,0)</f>
        <v>выв0609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2073</v>
      </c>
      <c r="D63" s="8">
        <v>3715</v>
      </c>
      <c r="E63" s="8">
        <v>4605</v>
      </c>
      <c r="F63" s="8">
        <v>1115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VLOOKUP(A:A,[2]TDSheet!$A:$I,9,0)</f>
        <v>50</v>
      </c>
      <c r="J63" s="13">
        <f>VLOOKUP(A:A,[3]TDSheet!$A:$F,6,0)</f>
        <v>4674</v>
      </c>
      <c r="K63" s="13">
        <f t="shared" si="12"/>
        <v>-69</v>
      </c>
      <c r="L63" s="13">
        <f>VLOOKUP(A:A,[1]TDSheet!$A:$V,22,0)</f>
        <v>800</v>
      </c>
      <c r="M63" s="13">
        <f>VLOOKUP(A:A,[1]TDSheet!$A:$X,24,0)</f>
        <v>600</v>
      </c>
      <c r="N63" s="13">
        <f>VLOOKUP(A:A,[1]TDSheet!$A:$O,15,0)</f>
        <v>0</v>
      </c>
      <c r="O63" s="13"/>
      <c r="P63" s="13"/>
      <c r="Q63" s="13"/>
      <c r="R63" s="13"/>
      <c r="S63" s="13"/>
      <c r="T63" s="13">
        <v>730</v>
      </c>
      <c r="U63" s="13"/>
      <c r="V63" s="15">
        <v>800</v>
      </c>
      <c r="W63" s="13">
        <f t="shared" si="13"/>
        <v>481</v>
      </c>
      <c r="X63" s="15">
        <v>800</v>
      </c>
      <c r="Y63" s="16">
        <f t="shared" si="14"/>
        <v>8.5550935550935545</v>
      </c>
      <c r="Z63" s="13">
        <f t="shared" si="15"/>
        <v>2.318087318087318</v>
      </c>
      <c r="AA63" s="13"/>
      <c r="AB63" s="13"/>
      <c r="AC63" s="13"/>
      <c r="AD63" s="13">
        <f>VLOOKUP(A:A,[5]TDSheet!$A:$D,4,0)</f>
        <v>2200</v>
      </c>
      <c r="AE63" s="13">
        <f>VLOOKUP(A:A,[1]TDSheet!$A:$AF,32,0)</f>
        <v>538.20000000000005</v>
      </c>
      <c r="AF63" s="13">
        <f>VLOOKUP(A:A,[1]TDSheet!$A:$AG,33,0)</f>
        <v>473.2</v>
      </c>
      <c r="AG63" s="13">
        <f>VLOOKUP(A:A,[1]TDSheet!$A:$W,23,0)</f>
        <v>476.4</v>
      </c>
      <c r="AH63" s="13">
        <f>VLOOKUP(A:A,[4]TDSheet!$A:$D,4,0)</f>
        <v>486</v>
      </c>
      <c r="AI63" s="13">
        <f>VLOOKUP(A:A,[1]TDSheet!$A:$AI,35,0)</f>
        <v>0</v>
      </c>
      <c r="AJ63" s="13">
        <f t="shared" si="16"/>
        <v>328.5</v>
      </c>
      <c r="AK63" s="13">
        <f t="shared" si="17"/>
        <v>360</v>
      </c>
      <c r="AL63" s="13">
        <f t="shared" si="18"/>
        <v>360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1511</v>
      </c>
      <c r="D64" s="8">
        <v>760</v>
      </c>
      <c r="E64" s="8">
        <v>1154</v>
      </c>
      <c r="F64" s="8">
        <v>1088</v>
      </c>
      <c r="G64" s="1">
        <f>VLOOKUP(A:A,[1]TDSheet!$A:$G,7,0)</f>
        <v>0</v>
      </c>
      <c r="H64" s="1">
        <f>VLOOKUP(A:A,[1]TDSheet!$A:$H,8,0)</f>
        <v>0.45</v>
      </c>
      <c r="I64" s="1">
        <f>VLOOKUP(A:A,[2]TDSheet!$A:$I,9,0)</f>
        <v>50</v>
      </c>
      <c r="J64" s="13">
        <f>VLOOKUP(A:A,[3]TDSheet!$A:$F,6,0)</f>
        <v>1150</v>
      </c>
      <c r="K64" s="13">
        <f t="shared" si="12"/>
        <v>4</v>
      </c>
      <c r="L64" s="13">
        <f>VLOOKUP(A:A,[1]TDSheet!$A:$V,22,0)</f>
        <v>200</v>
      </c>
      <c r="M64" s="13">
        <f>VLOOKUP(A:A,[1]TDSheet!$A:$X,24,0)</f>
        <v>200</v>
      </c>
      <c r="N64" s="13">
        <f>VLOOKUP(A:A,[1]TDSheet!$A:$O,15,0)</f>
        <v>0</v>
      </c>
      <c r="O64" s="13"/>
      <c r="P64" s="13"/>
      <c r="Q64" s="13"/>
      <c r="R64" s="13"/>
      <c r="S64" s="13"/>
      <c r="T64" s="13"/>
      <c r="U64" s="13"/>
      <c r="V64" s="15">
        <v>100</v>
      </c>
      <c r="W64" s="13">
        <f t="shared" si="13"/>
        <v>230.8</v>
      </c>
      <c r="X64" s="15">
        <v>400</v>
      </c>
      <c r="Y64" s="16">
        <f t="shared" si="14"/>
        <v>8.6135181975736561</v>
      </c>
      <c r="Z64" s="13">
        <f t="shared" si="15"/>
        <v>4.7140381282495669</v>
      </c>
      <c r="AA64" s="13"/>
      <c r="AB64" s="13"/>
      <c r="AC64" s="13"/>
      <c r="AD64" s="13">
        <v>0</v>
      </c>
      <c r="AE64" s="13">
        <f>VLOOKUP(A:A,[1]TDSheet!$A:$AF,32,0)</f>
        <v>298</v>
      </c>
      <c r="AF64" s="13">
        <f>VLOOKUP(A:A,[1]TDSheet!$A:$AG,33,0)</f>
        <v>259.2</v>
      </c>
      <c r="AG64" s="13">
        <f>VLOOKUP(A:A,[1]TDSheet!$A:$W,23,0)</f>
        <v>253.8</v>
      </c>
      <c r="AH64" s="13">
        <f>VLOOKUP(A:A,[4]TDSheet!$A:$D,4,0)</f>
        <v>243</v>
      </c>
      <c r="AI64" s="13" t="str">
        <f>VLOOKUP(A:A,[1]TDSheet!$A:$AI,35,0)</f>
        <v>ябокт</v>
      </c>
      <c r="AJ64" s="13">
        <f t="shared" si="16"/>
        <v>0</v>
      </c>
      <c r="AK64" s="13">
        <f t="shared" si="17"/>
        <v>45</v>
      </c>
      <c r="AL64" s="13">
        <f t="shared" si="18"/>
        <v>180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455</v>
      </c>
      <c r="D65" s="8">
        <v>384</v>
      </c>
      <c r="E65" s="8">
        <v>635</v>
      </c>
      <c r="F65" s="8">
        <v>187</v>
      </c>
      <c r="G65" s="1">
        <f>VLOOKUP(A:A,[1]TDSheet!$A:$G,7,0)</f>
        <v>0</v>
      </c>
      <c r="H65" s="1">
        <f>VLOOKUP(A:A,[1]TDSheet!$A:$H,8,0)</f>
        <v>0.4</v>
      </c>
      <c r="I65" s="1">
        <f>VLOOKUP(A:A,[2]TDSheet!$A:$I,9,0)</f>
        <v>40</v>
      </c>
      <c r="J65" s="13">
        <f>VLOOKUP(A:A,[3]TDSheet!$A:$F,6,0)</f>
        <v>689</v>
      </c>
      <c r="K65" s="13">
        <f t="shared" si="12"/>
        <v>-54</v>
      </c>
      <c r="L65" s="13">
        <f>VLOOKUP(A:A,[1]TDSheet!$A:$V,22,0)</f>
        <v>150</v>
      </c>
      <c r="M65" s="13">
        <f>VLOOKUP(A:A,[1]TDSheet!$A:$X,24,0)</f>
        <v>200</v>
      </c>
      <c r="N65" s="13">
        <f>VLOOKUP(A:A,[1]TDSheet!$A:$O,15,0)</f>
        <v>0</v>
      </c>
      <c r="O65" s="13"/>
      <c r="P65" s="13"/>
      <c r="Q65" s="13"/>
      <c r="R65" s="13"/>
      <c r="S65" s="13"/>
      <c r="T65" s="13"/>
      <c r="U65" s="13"/>
      <c r="V65" s="15">
        <v>300</v>
      </c>
      <c r="W65" s="13">
        <f t="shared" si="13"/>
        <v>127</v>
      </c>
      <c r="X65" s="15">
        <v>250</v>
      </c>
      <c r="Y65" s="16">
        <f t="shared" si="14"/>
        <v>8.559055118110237</v>
      </c>
      <c r="Z65" s="13">
        <f t="shared" si="15"/>
        <v>1.4724409448818898</v>
      </c>
      <c r="AA65" s="13"/>
      <c r="AB65" s="13"/>
      <c r="AC65" s="13"/>
      <c r="AD65" s="13">
        <v>0</v>
      </c>
      <c r="AE65" s="13">
        <f>VLOOKUP(A:A,[1]TDSheet!$A:$AF,32,0)</f>
        <v>112.8</v>
      </c>
      <c r="AF65" s="13">
        <f>VLOOKUP(A:A,[1]TDSheet!$A:$AG,33,0)</f>
        <v>107.8</v>
      </c>
      <c r="AG65" s="13">
        <f>VLOOKUP(A:A,[1]TDSheet!$A:$W,23,0)</f>
        <v>125</v>
      </c>
      <c r="AH65" s="13">
        <f>VLOOKUP(A:A,[4]TDSheet!$A:$D,4,0)</f>
        <v>135</v>
      </c>
      <c r="AI65" s="13" t="e">
        <f>VLOOKUP(A:A,[1]TDSheet!$A:$AI,35,0)</f>
        <v>#N/A</v>
      </c>
      <c r="AJ65" s="13">
        <f t="shared" si="16"/>
        <v>0</v>
      </c>
      <c r="AK65" s="13">
        <f t="shared" si="17"/>
        <v>120</v>
      </c>
      <c r="AL65" s="13">
        <f t="shared" si="18"/>
        <v>100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421</v>
      </c>
      <c r="D66" s="8">
        <v>307</v>
      </c>
      <c r="E66" s="8">
        <v>559</v>
      </c>
      <c r="F66" s="8">
        <v>151</v>
      </c>
      <c r="G66" s="1">
        <f>VLOOKUP(A:A,[1]TDSheet!$A:$G,7,0)</f>
        <v>0</v>
      </c>
      <c r="H66" s="1">
        <f>VLOOKUP(A:A,[1]TDSheet!$A:$H,8,0)</f>
        <v>0.4</v>
      </c>
      <c r="I66" s="1">
        <f>VLOOKUP(A:A,[2]TDSheet!$A:$I,9,0)</f>
        <v>40</v>
      </c>
      <c r="J66" s="13">
        <f>VLOOKUP(A:A,[3]TDSheet!$A:$F,6,0)</f>
        <v>590</v>
      </c>
      <c r="K66" s="13">
        <f t="shared" si="12"/>
        <v>-31</v>
      </c>
      <c r="L66" s="13">
        <f>VLOOKUP(A:A,[1]TDSheet!$A:$V,22,0)</f>
        <v>150</v>
      </c>
      <c r="M66" s="13">
        <f>VLOOKUP(A:A,[1]TDSheet!$A:$X,24,0)</f>
        <v>200</v>
      </c>
      <c r="N66" s="13">
        <f>VLOOKUP(A:A,[1]TDSheet!$A:$O,15,0)</f>
        <v>0</v>
      </c>
      <c r="O66" s="13"/>
      <c r="P66" s="13"/>
      <c r="Q66" s="13"/>
      <c r="R66" s="13"/>
      <c r="S66" s="13"/>
      <c r="T66" s="13"/>
      <c r="U66" s="13"/>
      <c r="V66" s="15">
        <v>250</v>
      </c>
      <c r="W66" s="13">
        <f t="shared" si="13"/>
        <v>111.8</v>
      </c>
      <c r="X66" s="15">
        <v>200</v>
      </c>
      <c r="Y66" s="16">
        <f t="shared" si="14"/>
        <v>8.5062611806797861</v>
      </c>
      <c r="Z66" s="13">
        <f t="shared" si="15"/>
        <v>1.3506261180679786</v>
      </c>
      <c r="AA66" s="13"/>
      <c r="AB66" s="13"/>
      <c r="AC66" s="13"/>
      <c r="AD66" s="13">
        <v>0</v>
      </c>
      <c r="AE66" s="13">
        <f>VLOOKUP(A:A,[1]TDSheet!$A:$AF,32,0)</f>
        <v>103.6</v>
      </c>
      <c r="AF66" s="13">
        <f>VLOOKUP(A:A,[1]TDSheet!$A:$AG,33,0)</f>
        <v>99.8</v>
      </c>
      <c r="AG66" s="13">
        <f>VLOOKUP(A:A,[1]TDSheet!$A:$W,23,0)</f>
        <v>112.6</v>
      </c>
      <c r="AH66" s="13">
        <f>VLOOKUP(A:A,[4]TDSheet!$A:$D,4,0)</f>
        <v>109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100</v>
      </c>
      <c r="AL66" s="13">
        <f t="shared" si="18"/>
        <v>80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1528.5329999999999</v>
      </c>
      <c r="D67" s="8">
        <v>1779.684</v>
      </c>
      <c r="E67" s="17">
        <v>1088</v>
      </c>
      <c r="F67" s="18">
        <v>424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VLOOKUP(A:A,[2]TDSheet!$A:$I,9,0)</f>
        <v>50</v>
      </c>
      <c r="J67" s="13">
        <f>VLOOKUP(A:A,[3]TDSheet!$A:$F,6,0)</f>
        <v>712.75199999999995</v>
      </c>
      <c r="K67" s="13">
        <f t="shared" si="12"/>
        <v>375.24800000000005</v>
      </c>
      <c r="L67" s="13">
        <f>VLOOKUP(A:A,[1]TDSheet!$A:$V,22,0)</f>
        <v>350</v>
      </c>
      <c r="M67" s="13">
        <f>VLOOKUP(A:A,[1]TDSheet!$A:$X,24,0)</f>
        <v>300</v>
      </c>
      <c r="N67" s="13">
        <f>VLOOKUP(A:A,[1]TDSheet!$A:$O,15,0)</f>
        <v>0</v>
      </c>
      <c r="O67" s="13"/>
      <c r="P67" s="13"/>
      <c r="Q67" s="13"/>
      <c r="R67" s="13"/>
      <c r="S67" s="13"/>
      <c r="T67" s="13"/>
      <c r="U67" s="13"/>
      <c r="V67" s="15">
        <v>400</v>
      </c>
      <c r="W67" s="13">
        <f t="shared" si="13"/>
        <v>217.6</v>
      </c>
      <c r="X67" s="15">
        <v>400</v>
      </c>
      <c r="Y67" s="16">
        <f t="shared" si="14"/>
        <v>8.6121323529411775</v>
      </c>
      <c r="Z67" s="13">
        <f t="shared" si="15"/>
        <v>1.9485294117647058</v>
      </c>
      <c r="AA67" s="13"/>
      <c r="AB67" s="13"/>
      <c r="AC67" s="13"/>
      <c r="AD67" s="13">
        <v>0</v>
      </c>
      <c r="AE67" s="13">
        <f>VLOOKUP(A:A,[1]TDSheet!$A:$AF,32,0)</f>
        <v>214</v>
      </c>
      <c r="AF67" s="13">
        <f>VLOOKUP(A:A,[1]TDSheet!$A:$AG,33,0)</f>
        <v>194.2</v>
      </c>
      <c r="AG67" s="13">
        <f>VLOOKUP(A:A,[1]TDSheet!$A:$W,23,0)</f>
        <v>205.4</v>
      </c>
      <c r="AH67" s="13">
        <f>VLOOKUP(A:A,[4]TDSheet!$A:$D,4,0)</f>
        <v>130.25399999999999</v>
      </c>
      <c r="AI67" s="13">
        <f>VLOOKUP(A:A,[1]TDSheet!$A:$AI,35,0)</f>
        <v>0</v>
      </c>
      <c r="AJ67" s="13">
        <f t="shared" si="16"/>
        <v>0</v>
      </c>
      <c r="AK67" s="13">
        <f t="shared" si="17"/>
        <v>400</v>
      </c>
      <c r="AL67" s="13">
        <f t="shared" si="18"/>
        <v>400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923</v>
      </c>
      <c r="D68" s="8">
        <v>813</v>
      </c>
      <c r="E68" s="8">
        <v>480</v>
      </c>
      <c r="F68" s="8">
        <v>1240</v>
      </c>
      <c r="G68" s="1">
        <f>VLOOKUP(A:A,[1]TDSheet!$A:$G,7,0)</f>
        <v>0</v>
      </c>
      <c r="H68" s="1">
        <f>VLOOKUP(A:A,[1]TDSheet!$A:$H,8,0)</f>
        <v>0.1</v>
      </c>
      <c r="I68" s="1">
        <f>VLOOKUP(A:A,[2]TDSheet!$A:$I,9,0)</f>
        <v>730</v>
      </c>
      <c r="J68" s="13">
        <f>VLOOKUP(A:A,[3]TDSheet!$A:$F,6,0)</f>
        <v>495</v>
      </c>
      <c r="K68" s="13">
        <f t="shared" si="12"/>
        <v>-15</v>
      </c>
      <c r="L68" s="13">
        <f>VLOOKUP(A:A,[1]TDSheet!$A:$V,22,0)</f>
        <v>0</v>
      </c>
      <c r="M68" s="13">
        <f>VLOOKUP(A:A,[1]TDSheet!$A:$X,24,0)</f>
        <v>500</v>
      </c>
      <c r="N68" s="13">
        <f>VLOOKUP(A:A,[1]TDSheet!$A:$O,15,0)</f>
        <v>0</v>
      </c>
      <c r="O68" s="13"/>
      <c r="P68" s="13"/>
      <c r="Q68" s="13"/>
      <c r="R68" s="13"/>
      <c r="S68" s="13"/>
      <c r="T68" s="13"/>
      <c r="U68" s="13"/>
      <c r="V68" s="15"/>
      <c r="W68" s="13">
        <f t="shared" si="13"/>
        <v>96</v>
      </c>
      <c r="X68" s="15"/>
      <c r="Y68" s="16">
        <f t="shared" si="14"/>
        <v>18.125</v>
      </c>
      <c r="Z68" s="13">
        <f t="shared" si="15"/>
        <v>12.916666666666666</v>
      </c>
      <c r="AA68" s="13"/>
      <c r="AB68" s="13"/>
      <c r="AC68" s="13"/>
      <c r="AD68" s="13">
        <v>0</v>
      </c>
      <c r="AE68" s="13">
        <f>VLOOKUP(A:A,[1]TDSheet!$A:$AF,32,0)</f>
        <v>74.599999999999994</v>
      </c>
      <c r="AF68" s="13">
        <f>VLOOKUP(A:A,[1]TDSheet!$A:$AG,33,0)</f>
        <v>83</v>
      </c>
      <c r="AG68" s="13">
        <f>VLOOKUP(A:A,[1]TDSheet!$A:$W,23,0)</f>
        <v>101.4</v>
      </c>
      <c r="AH68" s="13">
        <f>VLOOKUP(A:A,[4]TDSheet!$A:$D,4,0)</f>
        <v>58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188.417</v>
      </c>
      <c r="D69" s="8">
        <v>223.67</v>
      </c>
      <c r="E69" s="8">
        <v>210.23699999999999</v>
      </c>
      <c r="F69" s="8">
        <v>190.262</v>
      </c>
      <c r="G69" s="1">
        <f>VLOOKUP(A:A,[1]TDSheet!$A:$G,7,0)</f>
        <v>0</v>
      </c>
      <c r="H69" s="1">
        <f>VLOOKUP(A:A,[1]TDSheet!$A:$H,8,0)</f>
        <v>1</v>
      </c>
      <c r="I69" s="1">
        <f>VLOOKUP(A:A,[2]TDSheet!$A:$I,9,0)</f>
        <v>50</v>
      </c>
      <c r="J69" s="13">
        <f>VLOOKUP(A:A,[3]TDSheet!$A:$F,6,0)</f>
        <v>211.15600000000001</v>
      </c>
      <c r="K69" s="13">
        <f t="shared" si="12"/>
        <v>-0.91900000000001114</v>
      </c>
      <c r="L69" s="13">
        <f>VLOOKUP(A:A,[1]TDSheet!$A:$V,22,0)</f>
        <v>40</v>
      </c>
      <c r="M69" s="13">
        <f>VLOOKUP(A:A,[1]TDSheet!$A:$X,24,0)</f>
        <v>60</v>
      </c>
      <c r="N69" s="13">
        <f>VLOOKUP(A:A,[1]TDSheet!$A:$O,15,0)</f>
        <v>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42.047399999999996</v>
      </c>
      <c r="X69" s="15">
        <v>70</v>
      </c>
      <c r="Y69" s="16">
        <f t="shared" si="14"/>
        <v>8.567997069973412</v>
      </c>
      <c r="Z69" s="13">
        <f t="shared" si="15"/>
        <v>4.5249409000318694</v>
      </c>
      <c r="AA69" s="13"/>
      <c r="AB69" s="13"/>
      <c r="AC69" s="13"/>
      <c r="AD69" s="13">
        <v>0</v>
      </c>
      <c r="AE69" s="13">
        <f>VLOOKUP(A:A,[1]TDSheet!$A:$AF,32,0)</f>
        <v>55.132399999999997</v>
      </c>
      <c r="AF69" s="13">
        <f>VLOOKUP(A:A,[1]TDSheet!$A:$AG,33,0)</f>
        <v>47.409399999999998</v>
      </c>
      <c r="AG69" s="13">
        <f>VLOOKUP(A:A,[1]TDSheet!$A:$W,23,0)</f>
        <v>48.317</v>
      </c>
      <c r="AH69" s="13">
        <f>VLOOKUP(A:A,[4]TDSheet!$A:$D,4,0)</f>
        <v>67.275000000000006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70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2046</v>
      </c>
      <c r="D70" s="8">
        <v>3985</v>
      </c>
      <c r="E70" s="8">
        <v>4634</v>
      </c>
      <c r="F70" s="8">
        <v>1337</v>
      </c>
      <c r="G70" s="1">
        <f>VLOOKUP(A:A,[1]TDSheet!$A:$G,7,0)</f>
        <v>0</v>
      </c>
      <c r="H70" s="1">
        <f>VLOOKUP(A:A,[1]TDSheet!$A:$H,8,0)</f>
        <v>0.4</v>
      </c>
      <c r="I70" s="1">
        <f>VLOOKUP(A:A,[2]TDSheet!$A:$I,9,0)</f>
        <v>40</v>
      </c>
      <c r="J70" s="13">
        <f>VLOOKUP(A:A,[3]TDSheet!$A:$F,6,0)</f>
        <v>4643</v>
      </c>
      <c r="K70" s="13">
        <f t="shared" si="12"/>
        <v>-9</v>
      </c>
      <c r="L70" s="13">
        <f>VLOOKUP(A:A,[1]TDSheet!$A:$V,22,0)</f>
        <v>1000</v>
      </c>
      <c r="M70" s="13">
        <f>VLOOKUP(A:A,[1]TDSheet!$A:$X,24,0)</f>
        <v>900</v>
      </c>
      <c r="N70" s="13">
        <f>VLOOKUP(A:A,[1]TDSheet!$A:$O,15,0)</f>
        <v>500</v>
      </c>
      <c r="O70" s="13"/>
      <c r="P70" s="13"/>
      <c r="Q70" s="13"/>
      <c r="R70" s="13"/>
      <c r="S70" s="13"/>
      <c r="T70" s="13">
        <v>1800</v>
      </c>
      <c r="U70" s="13"/>
      <c r="V70" s="15">
        <v>600</v>
      </c>
      <c r="W70" s="13">
        <f t="shared" si="13"/>
        <v>566.79999999999995</v>
      </c>
      <c r="X70" s="15">
        <v>500</v>
      </c>
      <c r="Y70" s="16">
        <f t="shared" si="14"/>
        <v>8.5338743824982366</v>
      </c>
      <c r="Z70" s="13">
        <f t="shared" si="15"/>
        <v>2.3588567395906845</v>
      </c>
      <c r="AA70" s="13"/>
      <c r="AB70" s="13"/>
      <c r="AC70" s="13"/>
      <c r="AD70" s="13">
        <f>VLOOKUP(A:A,[5]TDSheet!$A:$D,4,0)</f>
        <v>1800</v>
      </c>
      <c r="AE70" s="13">
        <f>VLOOKUP(A:A,[1]TDSheet!$A:$AF,32,0)</f>
        <v>614.20000000000005</v>
      </c>
      <c r="AF70" s="13">
        <f>VLOOKUP(A:A,[1]TDSheet!$A:$AG,33,0)</f>
        <v>549.20000000000005</v>
      </c>
      <c r="AG70" s="13">
        <f>VLOOKUP(A:A,[1]TDSheet!$A:$W,23,0)</f>
        <v>579.79999999999995</v>
      </c>
      <c r="AH70" s="13">
        <f>VLOOKUP(A:A,[4]TDSheet!$A:$D,4,0)</f>
        <v>663</v>
      </c>
      <c r="AI70" s="13">
        <f>VLOOKUP(A:A,[1]TDSheet!$A:$AI,35,0)</f>
        <v>0</v>
      </c>
      <c r="AJ70" s="13">
        <f t="shared" si="16"/>
        <v>720</v>
      </c>
      <c r="AK70" s="13">
        <f t="shared" si="17"/>
        <v>240</v>
      </c>
      <c r="AL70" s="13">
        <f t="shared" si="18"/>
        <v>200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1851</v>
      </c>
      <c r="D71" s="8">
        <v>1580</v>
      </c>
      <c r="E71" s="8">
        <v>2518</v>
      </c>
      <c r="F71" s="8">
        <v>874</v>
      </c>
      <c r="G71" s="1">
        <f>VLOOKUP(A:A,[1]TDSheet!$A:$G,7,0)</f>
        <v>0</v>
      </c>
      <c r="H71" s="1">
        <f>VLOOKUP(A:A,[1]TDSheet!$A:$H,8,0)</f>
        <v>0.4</v>
      </c>
      <c r="I71" s="1">
        <f>VLOOKUP(A:A,[2]TDSheet!$A:$I,9,0)</f>
        <v>40</v>
      </c>
      <c r="J71" s="13">
        <f>VLOOKUP(A:A,[3]TDSheet!$A:$F,6,0)</f>
        <v>2530</v>
      </c>
      <c r="K71" s="13">
        <f t="shared" si="12"/>
        <v>-12</v>
      </c>
      <c r="L71" s="13">
        <f>VLOOKUP(A:A,[1]TDSheet!$A:$V,22,0)</f>
        <v>800</v>
      </c>
      <c r="M71" s="13">
        <f>VLOOKUP(A:A,[1]TDSheet!$A:$X,24,0)</f>
        <v>800</v>
      </c>
      <c r="N71" s="13">
        <f>VLOOKUP(A:A,[1]TDSheet!$A:$O,15,0)</f>
        <v>500</v>
      </c>
      <c r="O71" s="13"/>
      <c r="P71" s="13"/>
      <c r="Q71" s="13"/>
      <c r="R71" s="13"/>
      <c r="S71" s="13"/>
      <c r="T71" s="13"/>
      <c r="U71" s="13"/>
      <c r="V71" s="15">
        <v>800</v>
      </c>
      <c r="W71" s="13">
        <f t="shared" si="13"/>
        <v>503.6</v>
      </c>
      <c r="X71" s="15">
        <v>550</v>
      </c>
      <c r="Y71" s="16">
        <f t="shared" si="14"/>
        <v>8.5861795075456708</v>
      </c>
      <c r="Z71" s="13">
        <f t="shared" si="15"/>
        <v>1.7355043685464653</v>
      </c>
      <c r="AA71" s="13"/>
      <c r="AB71" s="13"/>
      <c r="AC71" s="13"/>
      <c r="AD71" s="13">
        <v>0</v>
      </c>
      <c r="AE71" s="13">
        <f>VLOOKUP(A:A,[1]TDSheet!$A:$AF,32,0)</f>
        <v>555.4</v>
      </c>
      <c r="AF71" s="13">
        <f>VLOOKUP(A:A,[1]TDSheet!$A:$AG,33,0)</f>
        <v>454.8</v>
      </c>
      <c r="AG71" s="13">
        <f>VLOOKUP(A:A,[1]TDSheet!$A:$W,23,0)</f>
        <v>484.2</v>
      </c>
      <c r="AH71" s="13">
        <f>VLOOKUP(A:A,[4]TDSheet!$A:$D,4,0)</f>
        <v>512</v>
      </c>
      <c r="AI71" s="13">
        <f>VLOOKUP(A:A,[1]TDSheet!$A:$AI,35,0)</f>
        <v>0</v>
      </c>
      <c r="AJ71" s="13">
        <f t="shared" si="16"/>
        <v>0</v>
      </c>
      <c r="AK71" s="13">
        <f t="shared" si="17"/>
        <v>320</v>
      </c>
      <c r="AL71" s="13">
        <f t="shared" si="18"/>
        <v>220</v>
      </c>
      <c r="AM71" s="13"/>
      <c r="AN71" s="13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289.13600000000002</v>
      </c>
      <c r="D72" s="8">
        <v>369.75099999999998</v>
      </c>
      <c r="E72" s="8">
        <v>422.47500000000002</v>
      </c>
      <c r="F72" s="8">
        <v>217.71299999999999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VLOOKUP(A:A,[2]TDSheet!$A:$I,9,0)</f>
        <v>40</v>
      </c>
      <c r="J72" s="13">
        <f>VLOOKUP(A:A,[3]TDSheet!$A:$F,6,0)</f>
        <v>437.02800000000002</v>
      </c>
      <c r="K72" s="13">
        <f t="shared" ref="K72:K135" si="19">E72-J72</f>
        <v>-14.552999999999997</v>
      </c>
      <c r="L72" s="13">
        <f>VLOOKUP(A:A,[1]TDSheet!$A:$V,22,0)</f>
        <v>150</v>
      </c>
      <c r="M72" s="13">
        <f>VLOOKUP(A:A,[1]TDSheet!$A:$X,24,0)</f>
        <v>120</v>
      </c>
      <c r="N72" s="13">
        <f>VLOOKUP(A:A,[1]TDSheet!$A:$O,15,0)</f>
        <v>0</v>
      </c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35" si="20">(E72-AD72)/5</f>
        <v>84.495000000000005</v>
      </c>
      <c r="X72" s="15">
        <v>160</v>
      </c>
      <c r="Y72" s="16">
        <f t="shared" ref="Y72:Y135" si="21">(F72+L72+M72+N72+V72+X72)/W72</f>
        <v>8.4941475826972006</v>
      </c>
      <c r="Z72" s="13">
        <f t="shared" ref="Z72:Z135" si="22">F72/W72</f>
        <v>2.5766376708680987</v>
      </c>
      <c r="AA72" s="13"/>
      <c r="AB72" s="13"/>
      <c r="AC72" s="13"/>
      <c r="AD72" s="13">
        <v>0</v>
      </c>
      <c r="AE72" s="13">
        <f>VLOOKUP(A:A,[1]TDSheet!$A:$AF,32,0)</f>
        <v>93.036799999999999</v>
      </c>
      <c r="AF72" s="13">
        <f>VLOOKUP(A:A,[1]TDSheet!$A:$AG,33,0)</f>
        <v>82.938199999999995</v>
      </c>
      <c r="AG72" s="13">
        <f>VLOOKUP(A:A,[1]TDSheet!$A:$W,23,0)</f>
        <v>91.796999999999997</v>
      </c>
      <c r="AH72" s="13">
        <f>VLOOKUP(A:A,[4]TDSheet!$A:$D,4,0)</f>
        <v>80.486000000000004</v>
      </c>
      <c r="AI72" s="13" t="e">
        <f>VLOOKUP(A:A,[1]TDSheet!$A:$AI,35,0)</f>
        <v>#N/A</v>
      </c>
      <c r="AJ72" s="13">
        <f t="shared" ref="AJ72:AJ135" si="23">T72*H72</f>
        <v>0</v>
      </c>
      <c r="AK72" s="13">
        <f t="shared" ref="AK72:AK135" si="24">V72*H72</f>
        <v>70</v>
      </c>
      <c r="AL72" s="13">
        <f t="shared" ref="AL72:AL135" si="25">X72*H72</f>
        <v>160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228.27699999999999</v>
      </c>
      <c r="D73" s="8">
        <v>295.45400000000001</v>
      </c>
      <c r="E73" s="8">
        <v>305.18200000000002</v>
      </c>
      <c r="F73" s="8">
        <v>212.83699999999999</v>
      </c>
      <c r="G73" s="1">
        <f>VLOOKUP(A:A,[1]TDSheet!$A:$G,7,0)</f>
        <v>0</v>
      </c>
      <c r="H73" s="1">
        <f>VLOOKUP(A:A,[1]TDSheet!$A:$H,8,0)</f>
        <v>1</v>
      </c>
      <c r="I73" s="1">
        <f>VLOOKUP(A:A,[2]TDSheet!$A:$I,9,0)</f>
        <v>40</v>
      </c>
      <c r="J73" s="13">
        <f>VLOOKUP(A:A,[3]TDSheet!$A:$F,6,0)</f>
        <v>305.142</v>
      </c>
      <c r="K73" s="13">
        <f t="shared" si="19"/>
        <v>4.0000000000020464E-2</v>
      </c>
      <c r="L73" s="13">
        <f>VLOOKUP(A:A,[1]TDSheet!$A:$V,22,0)</f>
        <v>90</v>
      </c>
      <c r="M73" s="13">
        <f>VLOOKUP(A:A,[1]TDSheet!$A:$X,24,0)</f>
        <v>70</v>
      </c>
      <c r="N73" s="13">
        <f>VLOOKUP(A:A,[1]TDSheet!$A:$O,15,0)</f>
        <v>0</v>
      </c>
      <c r="O73" s="13"/>
      <c r="P73" s="13"/>
      <c r="Q73" s="13"/>
      <c r="R73" s="13"/>
      <c r="S73" s="13"/>
      <c r="T73" s="13"/>
      <c r="U73" s="13"/>
      <c r="V73" s="15">
        <v>30</v>
      </c>
      <c r="W73" s="13">
        <f t="shared" si="20"/>
        <v>61.0364</v>
      </c>
      <c r="X73" s="15">
        <v>120</v>
      </c>
      <c r="Y73" s="16">
        <f t="shared" si="21"/>
        <v>8.5659868537462884</v>
      </c>
      <c r="Z73" s="13">
        <f t="shared" si="22"/>
        <v>3.4870503502827819</v>
      </c>
      <c r="AA73" s="13"/>
      <c r="AB73" s="13"/>
      <c r="AC73" s="13"/>
      <c r="AD73" s="13">
        <v>0</v>
      </c>
      <c r="AE73" s="13">
        <f>VLOOKUP(A:A,[1]TDSheet!$A:$AF,32,0)</f>
        <v>73.926400000000001</v>
      </c>
      <c r="AF73" s="13">
        <f>VLOOKUP(A:A,[1]TDSheet!$A:$AG,33,0)</f>
        <v>65.914000000000001</v>
      </c>
      <c r="AG73" s="13">
        <f>VLOOKUP(A:A,[1]TDSheet!$A:$W,23,0)</f>
        <v>68.701999999999998</v>
      </c>
      <c r="AH73" s="13">
        <f>VLOOKUP(A:A,[4]TDSheet!$A:$D,4,0)</f>
        <v>66.903999999999996</v>
      </c>
      <c r="AI73" s="13" t="e">
        <f>VLOOKUP(A:A,[1]TDSheet!$A:$AI,35,0)</f>
        <v>#N/A</v>
      </c>
      <c r="AJ73" s="13">
        <f t="shared" si="23"/>
        <v>0</v>
      </c>
      <c r="AK73" s="13">
        <f t="shared" si="24"/>
        <v>30</v>
      </c>
      <c r="AL73" s="13">
        <f t="shared" si="25"/>
        <v>120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574.83299999999997</v>
      </c>
      <c r="D74" s="8">
        <v>454.02100000000002</v>
      </c>
      <c r="E74" s="8">
        <v>548.78399999999999</v>
      </c>
      <c r="F74" s="8">
        <v>463.73200000000003</v>
      </c>
      <c r="G74" s="1" t="str">
        <f>VLOOKUP(A:A,[1]TDSheet!$A:$G,7,0)</f>
        <v>ябл</v>
      </c>
      <c r="H74" s="1">
        <f>VLOOKUP(A:A,[1]TDSheet!$A:$H,8,0)</f>
        <v>1</v>
      </c>
      <c r="I74" s="1">
        <f>VLOOKUP(A:A,[2]TDSheet!$A:$I,9,0)</f>
        <v>40</v>
      </c>
      <c r="J74" s="13">
        <f>VLOOKUP(A:A,[3]TDSheet!$A:$F,6,0)</f>
        <v>556.25900000000001</v>
      </c>
      <c r="K74" s="13">
        <f t="shared" si="19"/>
        <v>-7.4750000000000227</v>
      </c>
      <c r="L74" s="13">
        <f>VLOOKUP(A:A,[1]TDSheet!$A:$V,22,0)</f>
        <v>160</v>
      </c>
      <c r="M74" s="13">
        <f>VLOOKUP(A:A,[1]TDSheet!$A:$X,24,0)</f>
        <v>140</v>
      </c>
      <c r="N74" s="13">
        <f>VLOOKUP(A:A,[1]TDSheet!$A:$O,15,0)</f>
        <v>0</v>
      </c>
      <c r="O74" s="13"/>
      <c r="P74" s="13"/>
      <c r="Q74" s="13"/>
      <c r="R74" s="13"/>
      <c r="S74" s="13"/>
      <c r="T74" s="13"/>
      <c r="U74" s="13"/>
      <c r="V74" s="15"/>
      <c r="W74" s="13">
        <f t="shared" si="20"/>
        <v>109.7568</v>
      </c>
      <c r="X74" s="15">
        <v>170</v>
      </c>
      <c r="Y74" s="16">
        <f t="shared" si="21"/>
        <v>8.5072815533980588</v>
      </c>
      <c r="Z74" s="13">
        <f t="shared" si="22"/>
        <v>4.2250867372226599</v>
      </c>
      <c r="AA74" s="13"/>
      <c r="AB74" s="13"/>
      <c r="AC74" s="13"/>
      <c r="AD74" s="13">
        <v>0</v>
      </c>
      <c r="AE74" s="13">
        <f>VLOOKUP(A:A,[1]TDSheet!$A:$AF,32,0)</f>
        <v>152.78960000000001</v>
      </c>
      <c r="AF74" s="13">
        <f>VLOOKUP(A:A,[1]TDSheet!$A:$AG,33,0)</f>
        <v>129.21379999999999</v>
      </c>
      <c r="AG74" s="13">
        <f>VLOOKUP(A:A,[1]TDSheet!$A:$W,23,0)</f>
        <v>129.273</v>
      </c>
      <c r="AH74" s="13">
        <f>VLOOKUP(A:A,[4]TDSheet!$A:$D,4,0)</f>
        <v>116.789</v>
      </c>
      <c r="AI74" s="13" t="e">
        <f>VLOOKUP(A:A,[1]TDSheet!$A:$AI,35,0)</f>
        <v>#N/A</v>
      </c>
      <c r="AJ74" s="13">
        <f t="shared" si="23"/>
        <v>0</v>
      </c>
      <c r="AK74" s="13">
        <f t="shared" si="24"/>
        <v>0</v>
      </c>
      <c r="AL74" s="13">
        <f t="shared" si="25"/>
        <v>170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259.53800000000001</v>
      </c>
      <c r="D75" s="8">
        <v>454.57100000000003</v>
      </c>
      <c r="E75" s="8">
        <v>440.10199999999998</v>
      </c>
      <c r="F75" s="8">
        <v>264.96199999999999</v>
      </c>
      <c r="G75" s="1">
        <f>VLOOKUP(A:A,[1]TDSheet!$A:$G,7,0)</f>
        <v>0</v>
      </c>
      <c r="H75" s="1">
        <f>VLOOKUP(A:A,[1]TDSheet!$A:$H,8,0)</f>
        <v>1</v>
      </c>
      <c r="I75" s="1">
        <f>VLOOKUP(A:A,[2]TDSheet!$A:$I,9,0)</f>
        <v>40</v>
      </c>
      <c r="J75" s="13">
        <f>VLOOKUP(A:A,[3]TDSheet!$A:$F,6,0)</f>
        <v>435.85500000000002</v>
      </c>
      <c r="K75" s="13">
        <f t="shared" si="19"/>
        <v>4.2469999999999573</v>
      </c>
      <c r="L75" s="13">
        <f>VLOOKUP(A:A,[1]TDSheet!$A:$V,22,0)</f>
        <v>150</v>
      </c>
      <c r="M75" s="13">
        <f>VLOOKUP(A:A,[1]TDSheet!$A:$X,24,0)</f>
        <v>110</v>
      </c>
      <c r="N75" s="13">
        <f>VLOOKUP(A:A,[1]TDSheet!$A:$O,15,0)</f>
        <v>0</v>
      </c>
      <c r="O75" s="13"/>
      <c r="P75" s="13"/>
      <c r="Q75" s="13"/>
      <c r="R75" s="13"/>
      <c r="S75" s="13"/>
      <c r="T75" s="13"/>
      <c r="U75" s="13"/>
      <c r="V75" s="15">
        <v>60</v>
      </c>
      <c r="W75" s="13">
        <f t="shared" si="20"/>
        <v>88.020399999999995</v>
      </c>
      <c r="X75" s="15">
        <v>170</v>
      </c>
      <c r="Y75" s="16">
        <f t="shared" si="21"/>
        <v>8.577125302770721</v>
      </c>
      <c r="Z75" s="13">
        <f t="shared" si="22"/>
        <v>3.0102339912111282</v>
      </c>
      <c r="AA75" s="13"/>
      <c r="AB75" s="13"/>
      <c r="AC75" s="13"/>
      <c r="AD75" s="13">
        <v>0</v>
      </c>
      <c r="AE75" s="13">
        <f>VLOOKUP(A:A,[1]TDSheet!$A:$AF,32,0)</f>
        <v>87.52000000000001</v>
      </c>
      <c r="AF75" s="13">
        <f>VLOOKUP(A:A,[1]TDSheet!$A:$AG,33,0)</f>
        <v>86.437600000000003</v>
      </c>
      <c r="AG75" s="13">
        <f>VLOOKUP(A:A,[1]TDSheet!$A:$W,23,0)</f>
        <v>95.101399999999998</v>
      </c>
      <c r="AH75" s="13">
        <f>VLOOKUP(A:A,[4]TDSheet!$A:$D,4,0)</f>
        <v>90.194000000000003</v>
      </c>
      <c r="AI75" s="13" t="e">
        <f>VLOOKUP(A:A,[1]TDSheet!$A:$AI,35,0)</f>
        <v>#N/A</v>
      </c>
      <c r="AJ75" s="13">
        <f t="shared" si="23"/>
        <v>0</v>
      </c>
      <c r="AK75" s="13">
        <f t="shared" si="24"/>
        <v>60</v>
      </c>
      <c r="AL75" s="13">
        <f t="shared" si="25"/>
        <v>170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37</v>
      </c>
      <c r="D76" s="8">
        <v>138</v>
      </c>
      <c r="E76" s="8">
        <v>99</v>
      </c>
      <c r="F76" s="8">
        <v>73</v>
      </c>
      <c r="G76" s="1" t="str">
        <f>VLOOKUP(A:A,[1]TDSheet!$A:$G,7,0)</f>
        <v>дк</v>
      </c>
      <c r="H76" s="1">
        <f>VLOOKUP(A:A,[1]TDSheet!$A:$H,8,0)</f>
        <v>0.6</v>
      </c>
      <c r="I76" s="1">
        <f>VLOOKUP(A:A,[2]TDSheet!$A:$I,9,0)</f>
        <v>60</v>
      </c>
      <c r="J76" s="13">
        <f>VLOOKUP(A:A,[3]TDSheet!$A:$F,6,0)</f>
        <v>127</v>
      </c>
      <c r="K76" s="13">
        <f t="shared" si="19"/>
        <v>-28</v>
      </c>
      <c r="L76" s="13">
        <f>VLOOKUP(A:A,[1]TDSheet!$A:$V,22,0)</f>
        <v>0</v>
      </c>
      <c r="M76" s="13">
        <f>VLOOKUP(A:A,[1]TDSheet!$A:$X,24,0)</f>
        <v>10</v>
      </c>
      <c r="N76" s="13">
        <f>VLOOKUP(A:A,[1]TDSheet!$A:$O,15,0)</f>
        <v>0</v>
      </c>
      <c r="O76" s="13"/>
      <c r="P76" s="13"/>
      <c r="Q76" s="13"/>
      <c r="R76" s="13"/>
      <c r="S76" s="13"/>
      <c r="T76" s="13"/>
      <c r="U76" s="13"/>
      <c r="V76" s="15">
        <v>50</v>
      </c>
      <c r="W76" s="13">
        <f t="shared" si="20"/>
        <v>19.8</v>
      </c>
      <c r="X76" s="15">
        <v>40</v>
      </c>
      <c r="Y76" s="16">
        <f t="shared" si="21"/>
        <v>8.737373737373737</v>
      </c>
      <c r="Z76" s="13">
        <f t="shared" si="22"/>
        <v>3.6868686868686869</v>
      </c>
      <c r="AA76" s="13"/>
      <c r="AB76" s="13"/>
      <c r="AC76" s="13"/>
      <c r="AD76" s="13">
        <v>0</v>
      </c>
      <c r="AE76" s="13">
        <f>VLOOKUP(A:A,[1]TDSheet!$A:$AF,32,0)</f>
        <v>9.1999999999999993</v>
      </c>
      <c r="AF76" s="13">
        <f>VLOOKUP(A:A,[1]TDSheet!$A:$AG,33,0)</f>
        <v>12</v>
      </c>
      <c r="AG76" s="13">
        <f>VLOOKUP(A:A,[1]TDSheet!$A:$W,23,0)</f>
        <v>16.8</v>
      </c>
      <c r="AH76" s="13">
        <f>VLOOKUP(A:A,[4]TDSheet!$A:$D,4,0)</f>
        <v>29</v>
      </c>
      <c r="AI76" s="13" t="str">
        <f>VLOOKUP(A:A,[1]TDSheet!$A:$AI,35,0)</f>
        <v>склад</v>
      </c>
      <c r="AJ76" s="13">
        <f t="shared" si="23"/>
        <v>0</v>
      </c>
      <c r="AK76" s="13">
        <f t="shared" si="24"/>
        <v>30</v>
      </c>
      <c r="AL76" s="13">
        <f t="shared" si="25"/>
        <v>24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301</v>
      </c>
      <c r="D77" s="8">
        <v>206</v>
      </c>
      <c r="E77" s="8">
        <v>261</v>
      </c>
      <c r="F77" s="8">
        <v>236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VLOOKUP(A:A,[2]TDSheet!$A:$I,9,0)</f>
        <v>60</v>
      </c>
      <c r="J77" s="13">
        <f>VLOOKUP(A:A,[3]TDSheet!$A:$F,6,0)</f>
        <v>271</v>
      </c>
      <c r="K77" s="13">
        <f t="shared" si="19"/>
        <v>-10</v>
      </c>
      <c r="L77" s="13">
        <f>VLOOKUP(A:A,[1]TDSheet!$A:$V,22,0)</f>
        <v>0</v>
      </c>
      <c r="M77" s="13">
        <f>VLOOKUP(A:A,[1]TDSheet!$A:$X,24,0)</f>
        <v>80</v>
      </c>
      <c r="N77" s="13">
        <f>VLOOKUP(A:A,[1]TDSheet!$A:$O,15,0)</f>
        <v>0</v>
      </c>
      <c r="O77" s="13"/>
      <c r="P77" s="13"/>
      <c r="Q77" s="13"/>
      <c r="R77" s="13"/>
      <c r="S77" s="13"/>
      <c r="T77" s="13"/>
      <c r="U77" s="13"/>
      <c r="V77" s="15">
        <v>30</v>
      </c>
      <c r="W77" s="13">
        <f t="shared" si="20"/>
        <v>52.2</v>
      </c>
      <c r="X77" s="15">
        <v>100</v>
      </c>
      <c r="Y77" s="16">
        <f t="shared" si="21"/>
        <v>8.5440613026819925</v>
      </c>
      <c r="Z77" s="13">
        <f t="shared" si="22"/>
        <v>4.5210727969348659</v>
      </c>
      <c r="AA77" s="13"/>
      <c r="AB77" s="13"/>
      <c r="AC77" s="13"/>
      <c r="AD77" s="13">
        <v>0</v>
      </c>
      <c r="AE77" s="13">
        <f>VLOOKUP(A:A,[1]TDSheet!$A:$AF,32,0)</f>
        <v>83.2</v>
      </c>
      <c r="AF77" s="13">
        <f>VLOOKUP(A:A,[1]TDSheet!$A:$AG,33,0)</f>
        <v>67</v>
      </c>
      <c r="AG77" s="13">
        <f>VLOOKUP(A:A,[1]TDSheet!$A:$W,23,0)</f>
        <v>56.2</v>
      </c>
      <c r="AH77" s="13">
        <f>VLOOKUP(A:A,[4]TDSheet!$A:$D,4,0)</f>
        <v>63</v>
      </c>
      <c r="AI77" s="13" t="str">
        <f>VLOOKUP(A:A,[1]TDSheet!$A:$AI,35,0)</f>
        <v>оконч</v>
      </c>
      <c r="AJ77" s="13">
        <f t="shared" si="23"/>
        <v>0</v>
      </c>
      <c r="AK77" s="13">
        <f t="shared" si="24"/>
        <v>18</v>
      </c>
      <c r="AL77" s="13">
        <f t="shared" si="25"/>
        <v>60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403</v>
      </c>
      <c r="D78" s="8">
        <v>286</v>
      </c>
      <c r="E78" s="8">
        <v>338</v>
      </c>
      <c r="F78" s="8">
        <v>329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VLOOKUP(A:A,[2]TDSheet!$A:$I,9,0)</f>
        <v>60</v>
      </c>
      <c r="J78" s="13">
        <f>VLOOKUP(A:A,[3]TDSheet!$A:$F,6,0)</f>
        <v>357</v>
      </c>
      <c r="K78" s="13">
        <f t="shared" si="19"/>
        <v>-19</v>
      </c>
      <c r="L78" s="13">
        <f>VLOOKUP(A:A,[1]TDSheet!$A:$V,22,0)</f>
        <v>90</v>
      </c>
      <c r="M78" s="13">
        <f>VLOOKUP(A:A,[1]TDSheet!$A:$X,24,0)</f>
        <v>80</v>
      </c>
      <c r="N78" s="13">
        <f>VLOOKUP(A:A,[1]TDSheet!$A:$O,15,0)</f>
        <v>0</v>
      </c>
      <c r="O78" s="13"/>
      <c r="P78" s="13"/>
      <c r="Q78" s="13"/>
      <c r="R78" s="13"/>
      <c r="S78" s="13"/>
      <c r="T78" s="13"/>
      <c r="U78" s="13"/>
      <c r="V78" s="15"/>
      <c r="W78" s="13">
        <f t="shared" si="20"/>
        <v>67.599999999999994</v>
      </c>
      <c r="X78" s="15">
        <v>80</v>
      </c>
      <c r="Y78" s="16">
        <f t="shared" si="21"/>
        <v>8.5650887573964507</v>
      </c>
      <c r="Z78" s="13">
        <f t="shared" si="22"/>
        <v>4.8668639053254443</v>
      </c>
      <c r="AA78" s="13"/>
      <c r="AB78" s="13"/>
      <c r="AC78" s="13"/>
      <c r="AD78" s="13">
        <v>0</v>
      </c>
      <c r="AE78" s="13">
        <f>VLOOKUP(A:A,[1]TDSheet!$A:$AF,32,0)</f>
        <v>84.6</v>
      </c>
      <c r="AF78" s="13">
        <f>VLOOKUP(A:A,[1]TDSheet!$A:$AG,33,0)</f>
        <v>73</v>
      </c>
      <c r="AG78" s="13">
        <f>VLOOKUP(A:A,[1]TDSheet!$A:$W,23,0)</f>
        <v>81</v>
      </c>
      <c r="AH78" s="13">
        <f>VLOOKUP(A:A,[4]TDSheet!$A:$D,4,0)</f>
        <v>93</v>
      </c>
      <c r="AI78" s="13" t="str">
        <f>VLOOKUP(A:A,[1]TDSheet!$A:$AI,35,0)</f>
        <v>ябокт</v>
      </c>
      <c r="AJ78" s="13">
        <f t="shared" si="23"/>
        <v>0</v>
      </c>
      <c r="AK78" s="13">
        <f t="shared" si="24"/>
        <v>0</v>
      </c>
      <c r="AL78" s="13">
        <f t="shared" si="25"/>
        <v>48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106.374</v>
      </c>
      <c r="D79" s="8">
        <v>251.809</v>
      </c>
      <c r="E79" s="8">
        <v>211.69900000000001</v>
      </c>
      <c r="F79" s="8">
        <v>130.06100000000001</v>
      </c>
      <c r="G79" s="1">
        <f>VLOOKUP(A:A,[1]TDSheet!$A:$G,7,0)</f>
        <v>0</v>
      </c>
      <c r="H79" s="1">
        <f>VLOOKUP(A:A,[1]TDSheet!$A:$H,8,0)</f>
        <v>1</v>
      </c>
      <c r="I79" s="1">
        <f>VLOOKUP(A:A,[2]TDSheet!$A:$I,9,0)</f>
        <v>30</v>
      </c>
      <c r="J79" s="13">
        <f>VLOOKUP(A:A,[3]TDSheet!$A:$F,6,0)</f>
        <v>225.459</v>
      </c>
      <c r="K79" s="13">
        <f t="shared" si="19"/>
        <v>-13.759999999999991</v>
      </c>
      <c r="L79" s="13">
        <f>VLOOKUP(A:A,[1]TDSheet!$A:$V,22,0)</f>
        <v>80</v>
      </c>
      <c r="M79" s="13">
        <f>VLOOKUP(A:A,[1]TDSheet!$A:$X,24,0)</f>
        <v>90</v>
      </c>
      <c r="N79" s="13">
        <f>VLOOKUP(A:A,[1]TDSheet!$A:$O,15,0)</f>
        <v>0</v>
      </c>
      <c r="O79" s="13"/>
      <c r="P79" s="13"/>
      <c r="Q79" s="13"/>
      <c r="R79" s="13"/>
      <c r="S79" s="13"/>
      <c r="T79" s="13"/>
      <c r="U79" s="13"/>
      <c r="V79" s="15"/>
      <c r="W79" s="13">
        <f t="shared" si="20"/>
        <v>42.339800000000004</v>
      </c>
      <c r="X79" s="15">
        <v>30</v>
      </c>
      <c r="Y79" s="16">
        <f t="shared" si="21"/>
        <v>7.7955257228423376</v>
      </c>
      <c r="Z79" s="13">
        <f t="shared" si="22"/>
        <v>3.0718378452425377</v>
      </c>
      <c r="AA79" s="13"/>
      <c r="AB79" s="13"/>
      <c r="AC79" s="13"/>
      <c r="AD79" s="13">
        <v>0</v>
      </c>
      <c r="AE79" s="13">
        <f>VLOOKUP(A:A,[1]TDSheet!$A:$AF,32,0)</f>
        <v>44.841799999999999</v>
      </c>
      <c r="AF79" s="13">
        <f>VLOOKUP(A:A,[1]TDSheet!$A:$AG,33,0)</f>
        <v>40.720800000000004</v>
      </c>
      <c r="AG79" s="13">
        <f>VLOOKUP(A:A,[1]TDSheet!$A:$W,23,0)</f>
        <v>57.241</v>
      </c>
      <c r="AH79" s="13">
        <f>VLOOKUP(A:A,[4]TDSheet!$A:$D,4,0)</f>
        <v>39.613999999999997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30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371</v>
      </c>
      <c r="D80" s="8">
        <v>1228</v>
      </c>
      <c r="E80" s="8">
        <v>588</v>
      </c>
      <c r="F80" s="8">
        <v>248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VLOOKUP(A:A,[2]TDSheet!$A:$I,9,0)</f>
        <v>60</v>
      </c>
      <c r="J80" s="13">
        <f>VLOOKUP(A:A,[3]TDSheet!$A:$F,6,0)</f>
        <v>602</v>
      </c>
      <c r="K80" s="13">
        <f t="shared" si="19"/>
        <v>-14</v>
      </c>
      <c r="L80" s="13">
        <f>VLOOKUP(A:A,[1]TDSheet!$A:$V,22,0)</f>
        <v>250</v>
      </c>
      <c r="M80" s="13">
        <f>VLOOKUP(A:A,[1]TDSheet!$A:$X,24,0)</f>
        <v>200</v>
      </c>
      <c r="N80" s="13">
        <f>VLOOKUP(A:A,[1]TDSheet!$A:$O,15,0)</f>
        <v>0</v>
      </c>
      <c r="O80" s="13"/>
      <c r="P80" s="13"/>
      <c r="Q80" s="13"/>
      <c r="R80" s="13"/>
      <c r="S80" s="13"/>
      <c r="T80" s="13"/>
      <c r="U80" s="13"/>
      <c r="V80" s="15">
        <v>80</v>
      </c>
      <c r="W80" s="13">
        <f t="shared" si="20"/>
        <v>117.6</v>
      </c>
      <c r="X80" s="15">
        <v>230</v>
      </c>
      <c r="Y80" s="16">
        <f t="shared" si="21"/>
        <v>8.5714285714285712</v>
      </c>
      <c r="Z80" s="13">
        <f t="shared" si="22"/>
        <v>2.1088435374149661</v>
      </c>
      <c r="AA80" s="13"/>
      <c r="AB80" s="13"/>
      <c r="AC80" s="13"/>
      <c r="AD80" s="13">
        <v>0</v>
      </c>
      <c r="AE80" s="13">
        <f>VLOOKUP(A:A,[1]TDSheet!$A:$AF,32,0)</f>
        <v>121.4</v>
      </c>
      <c r="AF80" s="13">
        <f>VLOOKUP(A:A,[1]TDSheet!$A:$AG,33,0)</f>
        <v>103.2</v>
      </c>
      <c r="AG80" s="13">
        <f>VLOOKUP(A:A,[1]TDSheet!$A:$W,23,0)</f>
        <v>123</v>
      </c>
      <c r="AH80" s="13">
        <f>VLOOKUP(A:A,[4]TDSheet!$A:$D,4,0)</f>
        <v>130</v>
      </c>
      <c r="AI80" s="13">
        <f>VLOOKUP(A:A,[1]TDSheet!$A:$AI,35,0)</f>
        <v>0</v>
      </c>
      <c r="AJ80" s="13">
        <f t="shared" si="23"/>
        <v>0</v>
      </c>
      <c r="AK80" s="13">
        <f t="shared" si="24"/>
        <v>48</v>
      </c>
      <c r="AL80" s="13">
        <f t="shared" si="25"/>
        <v>138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460</v>
      </c>
      <c r="D81" s="8">
        <v>851</v>
      </c>
      <c r="E81" s="8">
        <v>706</v>
      </c>
      <c r="F81" s="8">
        <v>575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VLOOKUP(A:A,[2]TDSheet!$A:$I,9,0)</f>
        <v>60</v>
      </c>
      <c r="J81" s="13">
        <f>VLOOKUP(A:A,[3]TDSheet!$A:$F,6,0)</f>
        <v>729</v>
      </c>
      <c r="K81" s="13">
        <f t="shared" si="19"/>
        <v>-23</v>
      </c>
      <c r="L81" s="13">
        <f>VLOOKUP(A:A,[1]TDSheet!$A:$V,22,0)</f>
        <v>200</v>
      </c>
      <c r="M81" s="13">
        <f>VLOOKUP(A:A,[1]TDSheet!$A:$X,24,0)</f>
        <v>250</v>
      </c>
      <c r="N81" s="13">
        <f>VLOOKUP(A:A,[1]TDSheet!$A:$O,15,0)</f>
        <v>0</v>
      </c>
      <c r="O81" s="13"/>
      <c r="P81" s="13"/>
      <c r="Q81" s="13"/>
      <c r="R81" s="13"/>
      <c r="S81" s="13"/>
      <c r="T81" s="13"/>
      <c r="U81" s="13"/>
      <c r="V81" s="15"/>
      <c r="W81" s="13">
        <f t="shared" si="20"/>
        <v>141.19999999999999</v>
      </c>
      <c r="X81" s="15">
        <v>180</v>
      </c>
      <c r="Y81" s="16">
        <f t="shared" si="21"/>
        <v>8.5339943342776206</v>
      </c>
      <c r="Z81" s="13">
        <f t="shared" si="22"/>
        <v>4.0722379603399439</v>
      </c>
      <c r="AA81" s="13"/>
      <c r="AB81" s="13"/>
      <c r="AC81" s="13"/>
      <c r="AD81" s="13">
        <v>0</v>
      </c>
      <c r="AE81" s="13">
        <f>VLOOKUP(A:A,[1]TDSheet!$A:$AF,32,0)</f>
        <v>183.4</v>
      </c>
      <c r="AF81" s="13">
        <f>VLOOKUP(A:A,[1]TDSheet!$A:$AG,33,0)</f>
        <v>158.4</v>
      </c>
      <c r="AG81" s="13">
        <f>VLOOKUP(A:A,[1]TDSheet!$A:$W,23,0)</f>
        <v>167.2</v>
      </c>
      <c r="AH81" s="13">
        <f>VLOOKUP(A:A,[4]TDSheet!$A:$D,4,0)</f>
        <v>158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0</v>
      </c>
      <c r="AL81" s="13">
        <f t="shared" si="25"/>
        <v>108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1012</v>
      </c>
      <c r="D82" s="8">
        <v>1309</v>
      </c>
      <c r="E82" s="8">
        <v>1420</v>
      </c>
      <c r="F82" s="8">
        <v>841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VLOOKUP(A:A,[2]TDSheet!$A:$I,9,0)</f>
        <v>35</v>
      </c>
      <c r="J82" s="13">
        <f>VLOOKUP(A:A,[3]TDSheet!$A:$F,6,0)</f>
        <v>1484</v>
      </c>
      <c r="K82" s="13">
        <f t="shared" si="19"/>
        <v>-64</v>
      </c>
      <c r="L82" s="13">
        <f>VLOOKUP(A:A,[1]TDSheet!$A:$V,22,0)</f>
        <v>500</v>
      </c>
      <c r="M82" s="13">
        <f>VLOOKUP(A:A,[1]TDSheet!$A:$X,24,0)</f>
        <v>400</v>
      </c>
      <c r="N82" s="13">
        <f>VLOOKUP(A:A,[1]TDSheet!$A:$O,15,0)</f>
        <v>0</v>
      </c>
      <c r="O82" s="13"/>
      <c r="P82" s="13"/>
      <c r="Q82" s="13"/>
      <c r="R82" s="13"/>
      <c r="S82" s="13"/>
      <c r="T82" s="13"/>
      <c r="U82" s="13"/>
      <c r="V82" s="15">
        <v>200</v>
      </c>
      <c r="W82" s="13">
        <f t="shared" si="20"/>
        <v>284</v>
      </c>
      <c r="X82" s="15">
        <v>500</v>
      </c>
      <c r="Y82" s="16">
        <f t="shared" si="21"/>
        <v>8.5950704225352119</v>
      </c>
      <c r="Z82" s="13">
        <f t="shared" si="22"/>
        <v>2.961267605633803</v>
      </c>
      <c r="AA82" s="13"/>
      <c r="AB82" s="13"/>
      <c r="AC82" s="13"/>
      <c r="AD82" s="13">
        <v>0</v>
      </c>
      <c r="AE82" s="13">
        <f>VLOOKUP(A:A,[1]TDSheet!$A:$AF,32,0)</f>
        <v>317.39999999999998</v>
      </c>
      <c r="AF82" s="13">
        <f>VLOOKUP(A:A,[1]TDSheet!$A:$AG,33,0)</f>
        <v>286.2</v>
      </c>
      <c r="AG82" s="13">
        <f>VLOOKUP(A:A,[1]TDSheet!$A:$W,23,0)</f>
        <v>316</v>
      </c>
      <c r="AH82" s="13">
        <f>VLOOKUP(A:A,[4]TDSheet!$A:$D,4,0)</f>
        <v>271</v>
      </c>
      <c r="AI82" s="13">
        <f>VLOOKUP(A:A,[1]TDSheet!$A:$AI,35,0)</f>
        <v>0</v>
      </c>
      <c r="AJ82" s="13">
        <f t="shared" si="23"/>
        <v>0</v>
      </c>
      <c r="AK82" s="13">
        <f t="shared" si="24"/>
        <v>56.000000000000007</v>
      </c>
      <c r="AL82" s="13">
        <f t="shared" si="25"/>
        <v>140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130</v>
      </c>
      <c r="D83" s="8">
        <v>319</v>
      </c>
      <c r="E83" s="8">
        <v>385</v>
      </c>
      <c r="F83" s="8">
        <v>48</v>
      </c>
      <c r="G83" s="1">
        <f>VLOOKUP(A:A,[1]TDSheet!$A:$G,7,0)</f>
        <v>0</v>
      </c>
      <c r="H83" s="1">
        <f>VLOOKUP(A:A,[1]TDSheet!$A:$H,8,0)</f>
        <v>0.4</v>
      </c>
      <c r="I83" s="1" t="e">
        <f>VLOOKUP(A:A,[2]TDSheet!$A:$I,9,0)</f>
        <v>#N/A</v>
      </c>
      <c r="J83" s="13">
        <f>VLOOKUP(A:A,[3]TDSheet!$A:$F,6,0)</f>
        <v>857</v>
      </c>
      <c r="K83" s="13">
        <f t="shared" si="19"/>
        <v>-472</v>
      </c>
      <c r="L83" s="13">
        <f>VLOOKUP(A:A,[1]TDSheet!$A:$V,22,0)</f>
        <v>200</v>
      </c>
      <c r="M83" s="13">
        <f>VLOOKUP(A:A,[1]TDSheet!$A:$X,24,0)</f>
        <v>200</v>
      </c>
      <c r="N83" s="13">
        <f>VLOOKUP(A:A,[1]TDSheet!$A:$O,15,0)</f>
        <v>0</v>
      </c>
      <c r="O83" s="13"/>
      <c r="P83" s="13"/>
      <c r="Q83" s="13"/>
      <c r="R83" s="13"/>
      <c r="S83" s="13"/>
      <c r="T83" s="13"/>
      <c r="U83" s="13"/>
      <c r="V83" s="15">
        <v>200</v>
      </c>
      <c r="W83" s="13">
        <f t="shared" si="20"/>
        <v>77</v>
      </c>
      <c r="X83" s="15">
        <v>200</v>
      </c>
      <c r="Y83" s="16">
        <f t="shared" si="21"/>
        <v>11.012987012987013</v>
      </c>
      <c r="Z83" s="13">
        <f t="shared" si="22"/>
        <v>0.62337662337662336</v>
      </c>
      <c r="AA83" s="13"/>
      <c r="AB83" s="13"/>
      <c r="AC83" s="13"/>
      <c r="AD83" s="13">
        <v>0</v>
      </c>
      <c r="AE83" s="13">
        <f>VLOOKUP(A:A,[1]TDSheet!$A:$AF,32,0)</f>
        <v>0</v>
      </c>
      <c r="AF83" s="13">
        <f>VLOOKUP(A:A,[1]TDSheet!$A:$AG,33,0)</f>
        <v>40</v>
      </c>
      <c r="AG83" s="13">
        <f>VLOOKUP(A:A,[1]TDSheet!$A:$W,23,0)</f>
        <v>69.2</v>
      </c>
      <c r="AH83" s="13">
        <f>VLOOKUP(A:A,[4]TDSheet!$A:$D,4,0)</f>
        <v>103</v>
      </c>
      <c r="AI83" s="13">
        <f>VLOOKUP(A:A,[1]TDSheet!$A:$AI,35,0)</f>
        <v>0</v>
      </c>
      <c r="AJ83" s="13">
        <f t="shared" si="23"/>
        <v>0</v>
      </c>
      <c r="AK83" s="13">
        <f t="shared" si="24"/>
        <v>80</v>
      </c>
      <c r="AL83" s="13">
        <f t="shared" si="25"/>
        <v>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59</v>
      </c>
      <c r="D84" s="8">
        <v>145</v>
      </c>
      <c r="E84" s="8">
        <v>188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VLOOKUP(A:A,[2]TDSheet!$A:$I,9,0)</f>
        <v>60</v>
      </c>
      <c r="J84" s="13">
        <f>VLOOKUP(A:A,[3]TDSheet!$A:$F,6,0)</f>
        <v>782</v>
      </c>
      <c r="K84" s="13">
        <f t="shared" si="19"/>
        <v>-594</v>
      </c>
      <c r="L84" s="13">
        <f>VLOOKUP(A:A,[1]TDSheet!$A:$V,22,0)</f>
        <v>100</v>
      </c>
      <c r="M84" s="13">
        <f>VLOOKUP(A:A,[1]TDSheet!$A:$X,24,0)</f>
        <v>100</v>
      </c>
      <c r="N84" s="13">
        <f>VLOOKUP(A:A,[1]TDSheet!$A:$O,15,0)</f>
        <v>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20"/>
        <v>37.6</v>
      </c>
      <c r="X84" s="15">
        <v>100</v>
      </c>
      <c r="Y84" s="16">
        <f t="shared" si="21"/>
        <v>10.638297872340425</v>
      </c>
      <c r="Z84" s="13">
        <f t="shared" si="22"/>
        <v>0</v>
      </c>
      <c r="AA84" s="13"/>
      <c r="AB84" s="13"/>
      <c r="AC84" s="13"/>
      <c r="AD84" s="13">
        <v>0</v>
      </c>
      <c r="AE84" s="13">
        <f>VLOOKUP(A:A,[1]TDSheet!$A:$AF,32,0)</f>
        <v>0</v>
      </c>
      <c r="AF84" s="13">
        <f>VLOOKUP(A:A,[1]TDSheet!$A:$AG,33,0)</f>
        <v>32.799999999999997</v>
      </c>
      <c r="AG84" s="13">
        <f>VLOOKUP(A:A,[1]TDSheet!$A:$W,23,0)</f>
        <v>40</v>
      </c>
      <c r="AH84" s="13">
        <f>VLOOKUP(A:A,[4]TDSheet!$A:$D,4,0)</f>
        <v>19</v>
      </c>
      <c r="AI84" s="13">
        <f>VLOOKUP(A:A,[1]TDSheet!$A:$AI,35,0)</f>
        <v>0</v>
      </c>
      <c r="AJ84" s="13">
        <f t="shared" si="23"/>
        <v>0</v>
      </c>
      <c r="AK84" s="13">
        <f t="shared" si="24"/>
        <v>33</v>
      </c>
      <c r="AL84" s="13">
        <f t="shared" si="25"/>
        <v>33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59</v>
      </c>
      <c r="D85" s="8">
        <v>138</v>
      </c>
      <c r="E85" s="8">
        <v>179</v>
      </c>
      <c r="F85" s="8">
        <v>15</v>
      </c>
      <c r="G85" s="1">
        <f>VLOOKUP(A:A,[1]TDSheet!$A:$G,7,0)</f>
        <v>0</v>
      </c>
      <c r="H85" s="1">
        <f>VLOOKUP(A:A,[1]TDSheet!$A:$H,8,0)</f>
        <v>0.35</v>
      </c>
      <c r="I85" s="1" t="e">
        <f>VLOOKUP(A:A,[2]TDSheet!$A:$I,9,0)</f>
        <v>#N/A</v>
      </c>
      <c r="J85" s="13">
        <f>VLOOKUP(A:A,[3]TDSheet!$A:$F,6,0)</f>
        <v>616</v>
      </c>
      <c r="K85" s="13">
        <f t="shared" si="19"/>
        <v>-437</v>
      </c>
      <c r="L85" s="13">
        <f>VLOOKUP(A:A,[1]TDSheet!$A:$V,22,0)</f>
        <v>100</v>
      </c>
      <c r="M85" s="13">
        <f>VLOOKUP(A:A,[1]TDSheet!$A:$X,24,0)</f>
        <v>100</v>
      </c>
      <c r="N85" s="13">
        <f>VLOOKUP(A:A,[1]TDSheet!$A:$O,15,0)</f>
        <v>0</v>
      </c>
      <c r="O85" s="13"/>
      <c r="P85" s="13"/>
      <c r="Q85" s="13"/>
      <c r="R85" s="13"/>
      <c r="S85" s="13"/>
      <c r="T85" s="13"/>
      <c r="U85" s="13"/>
      <c r="V85" s="15">
        <v>100</v>
      </c>
      <c r="W85" s="13">
        <f t="shared" si="20"/>
        <v>35.799999999999997</v>
      </c>
      <c r="X85" s="15">
        <v>100</v>
      </c>
      <c r="Y85" s="16">
        <f t="shared" si="21"/>
        <v>11.592178770949722</v>
      </c>
      <c r="Z85" s="13">
        <f t="shared" si="22"/>
        <v>0.41899441340782129</v>
      </c>
      <c r="AA85" s="13"/>
      <c r="AB85" s="13"/>
      <c r="AC85" s="13"/>
      <c r="AD85" s="13">
        <v>0</v>
      </c>
      <c r="AE85" s="13">
        <f>VLOOKUP(A:A,[1]TDSheet!$A:$AF,32,0)</f>
        <v>0</v>
      </c>
      <c r="AF85" s="13">
        <f>VLOOKUP(A:A,[1]TDSheet!$A:$AG,33,0)</f>
        <v>20.8</v>
      </c>
      <c r="AG85" s="13">
        <f>VLOOKUP(A:A,[1]TDSheet!$A:$W,23,0)</f>
        <v>37.799999999999997</v>
      </c>
      <c r="AH85" s="13">
        <f>VLOOKUP(A:A,[4]TDSheet!$A:$D,4,0)</f>
        <v>25</v>
      </c>
      <c r="AI85" s="13">
        <f>VLOOKUP(A:A,[1]TDSheet!$A:$AI,35,0)</f>
        <v>0</v>
      </c>
      <c r="AJ85" s="13">
        <f t="shared" si="23"/>
        <v>0</v>
      </c>
      <c r="AK85" s="13">
        <f t="shared" si="24"/>
        <v>35</v>
      </c>
      <c r="AL85" s="13">
        <f t="shared" si="25"/>
        <v>35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482</v>
      </c>
      <c r="D86" s="8">
        <v>128</v>
      </c>
      <c r="E86" s="8">
        <v>238</v>
      </c>
      <c r="F86" s="8">
        <v>359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VLOOKUP(A:A,[2]TDSheet!$A:$I,9,0)</f>
        <v>#N/A</v>
      </c>
      <c r="J86" s="13">
        <f>VLOOKUP(A:A,[3]TDSheet!$A:$F,6,0)</f>
        <v>244</v>
      </c>
      <c r="K86" s="13">
        <f t="shared" si="19"/>
        <v>-6</v>
      </c>
      <c r="L86" s="13">
        <f>VLOOKUP(A:A,[1]TDSheet!$A:$V,22,0)</f>
        <v>0</v>
      </c>
      <c r="M86" s="13">
        <f>VLOOKUP(A:A,[1]TDSheet!$A:$X,24,0)</f>
        <v>40</v>
      </c>
      <c r="N86" s="13">
        <f>VLOOKUP(A:A,[1]TDSheet!$A:$O,15,0)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20"/>
        <v>47.6</v>
      </c>
      <c r="X86" s="15">
        <v>30</v>
      </c>
      <c r="Y86" s="16">
        <f t="shared" si="21"/>
        <v>9.0126050420168067</v>
      </c>
      <c r="Z86" s="13">
        <f t="shared" si="22"/>
        <v>7.5420168067226889</v>
      </c>
      <c r="AA86" s="13"/>
      <c r="AB86" s="13"/>
      <c r="AC86" s="13"/>
      <c r="AD86" s="13">
        <v>0</v>
      </c>
      <c r="AE86" s="13">
        <f>VLOOKUP(A:A,[1]TDSheet!$A:$AF,32,0)</f>
        <v>71.2</v>
      </c>
      <c r="AF86" s="13">
        <f>VLOOKUP(A:A,[1]TDSheet!$A:$AG,33,0)</f>
        <v>54.2</v>
      </c>
      <c r="AG86" s="13">
        <f>VLOOKUP(A:A,[1]TDSheet!$A:$W,23,0)</f>
        <v>45.4</v>
      </c>
      <c r="AH86" s="13">
        <f>VLOOKUP(A:A,[4]TDSheet!$A:$D,4,0)</f>
        <v>35</v>
      </c>
      <c r="AI86" s="13" t="str">
        <f>VLOOKUP(A:A,[1]TDSheet!$A:$AI,35,0)</f>
        <v>ябокт</v>
      </c>
      <c r="AJ86" s="13">
        <f t="shared" si="23"/>
        <v>0</v>
      </c>
      <c r="AK86" s="13">
        <f t="shared" si="24"/>
        <v>0</v>
      </c>
      <c r="AL86" s="13">
        <f t="shared" si="25"/>
        <v>9.9</v>
      </c>
      <c r="AM86" s="13"/>
      <c r="AN86" s="13"/>
    </row>
    <row r="87" spans="1:40" s="1" customFormat="1" ht="11.1" customHeight="1" outlineLevel="1" x14ac:dyDescent="0.2">
      <c r="A87" s="7" t="s">
        <v>135</v>
      </c>
      <c r="B87" s="7" t="s">
        <v>13</v>
      </c>
      <c r="C87" s="8">
        <v>295</v>
      </c>
      <c r="D87" s="8">
        <v>96</v>
      </c>
      <c r="E87" s="8">
        <v>20</v>
      </c>
      <c r="F87" s="8">
        <v>274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VLOOKUP(A:A,[2]TDSheet!$A:$I,9,0)</f>
        <v>#N/A</v>
      </c>
      <c r="J87" s="13">
        <f>VLOOKUP(A:A,[3]TDSheet!$A:$F,6,0)</f>
        <v>79</v>
      </c>
      <c r="K87" s="13">
        <f t="shared" si="19"/>
        <v>-59</v>
      </c>
      <c r="L87" s="13">
        <f>VLOOKUP(A:A,[1]TDSheet!$A:$V,22,0)</f>
        <v>0</v>
      </c>
      <c r="M87" s="13">
        <f>VLOOKUP(A:A,[1]TDSheet!$A:$X,24,0)</f>
        <v>0</v>
      </c>
      <c r="N87" s="13">
        <f>VLOOKUP(A:A,[1]TDSheet!$A:$O,15,0)</f>
        <v>0</v>
      </c>
      <c r="O87" s="13"/>
      <c r="P87" s="13"/>
      <c r="Q87" s="13"/>
      <c r="R87" s="13"/>
      <c r="S87" s="13"/>
      <c r="T87" s="13"/>
      <c r="U87" s="13"/>
      <c r="V87" s="15"/>
      <c r="W87" s="13">
        <f t="shared" si="20"/>
        <v>4</v>
      </c>
      <c r="X87" s="15"/>
      <c r="Y87" s="16">
        <f t="shared" si="21"/>
        <v>68.5</v>
      </c>
      <c r="Z87" s="13">
        <f t="shared" si="22"/>
        <v>68.5</v>
      </c>
      <c r="AA87" s="13"/>
      <c r="AB87" s="13"/>
      <c r="AC87" s="13"/>
      <c r="AD87" s="13">
        <v>0</v>
      </c>
      <c r="AE87" s="13">
        <f>VLOOKUP(A:A,[1]TDSheet!$A:$AF,32,0)</f>
        <v>16</v>
      </c>
      <c r="AF87" s="13">
        <f>VLOOKUP(A:A,[1]TDSheet!$A:$AG,33,0)</f>
        <v>12.8</v>
      </c>
      <c r="AG87" s="13">
        <f>VLOOKUP(A:A,[1]TDSheet!$A:$W,23,0)</f>
        <v>16.399999999999999</v>
      </c>
      <c r="AH87" s="13">
        <v>0</v>
      </c>
      <c r="AI87" s="19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3416</v>
      </c>
      <c r="D88" s="8">
        <v>4361</v>
      </c>
      <c r="E88" s="8">
        <v>4473</v>
      </c>
      <c r="F88" s="8">
        <v>3196</v>
      </c>
      <c r="G88" s="1">
        <f>VLOOKUP(A:A,[1]TDSheet!$A:$G,7,0)</f>
        <v>0</v>
      </c>
      <c r="H88" s="1">
        <f>VLOOKUP(A:A,[1]TDSheet!$A:$H,8,0)</f>
        <v>0.35</v>
      </c>
      <c r="I88" s="1">
        <f>VLOOKUP(A:A,[2]TDSheet!$A:$I,9,0)</f>
        <v>40</v>
      </c>
      <c r="J88" s="13">
        <f>VLOOKUP(A:A,[3]TDSheet!$A:$F,6,0)</f>
        <v>4541</v>
      </c>
      <c r="K88" s="13">
        <f t="shared" si="19"/>
        <v>-68</v>
      </c>
      <c r="L88" s="13">
        <f>VLOOKUP(A:A,[1]TDSheet!$A:$V,22,0)</f>
        <v>1100</v>
      </c>
      <c r="M88" s="13">
        <f>VLOOKUP(A:A,[1]TDSheet!$A:$X,24,0)</f>
        <v>900</v>
      </c>
      <c r="N88" s="13">
        <f>VLOOKUP(A:A,[1]TDSheet!$A:$O,15,0)</f>
        <v>1000</v>
      </c>
      <c r="O88" s="13"/>
      <c r="P88" s="13"/>
      <c r="Q88" s="13"/>
      <c r="R88" s="13"/>
      <c r="S88" s="13"/>
      <c r="T88" s="13">
        <v>1410</v>
      </c>
      <c r="U88" s="13"/>
      <c r="V88" s="15"/>
      <c r="W88" s="13">
        <f t="shared" si="20"/>
        <v>654.6</v>
      </c>
      <c r="X88" s="15"/>
      <c r="Y88" s="16">
        <f t="shared" si="21"/>
        <v>9.4653223342499224</v>
      </c>
      <c r="Z88" s="13">
        <f t="shared" si="22"/>
        <v>4.8823709135349826</v>
      </c>
      <c r="AA88" s="13"/>
      <c r="AB88" s="13"/>
      <c r="AC88" s="13"/>
      <c r="AD88" s="13">
        <f>VLOOKUP(A:A,[5]TDSheet!$A:$D,4,0)</f>
        <v>1200</v>
      </c>
      <c r="AE88" s="13">
        <f>VLOOKUP(A:A,[1]TDSheet!$A:$AF,32,0)</f>
        <v>991.14</v>
      </c>
      <c r="AF88" s="13">
        <f>VLOOKUP(A:A,[1]TDSheet!$A:$AG,33,0)</f>
        <v>977.6</v>
      </c>
      <c r="AG88" s="13">
        <f>VLOOKUP(A:A,[1]TDSheet!$A:$W,23,0)</f>
        <v>856.8</v>
      </c>
      <c r="AH88" s="13">
        <f>VLOOKUP(A:A,[4]TDSheet!$A:$D,4,0)</f>
        <v>637</v>
      </c>
      <c r="AI88" s="13" t="str">
        <f>VLOOKUP(A:A,[1]TDSheet!$A:$AI,35,0)</f>
        <v>оконч</v>
      </c>
      <c r="AJ88" s="13">
        <f t="shared" si="23"/>
        <v>493.49999999999994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VLOOKUP(A:A,[2]TDSheet!$A:$I,9,0)</f>
        <v>#N/A</v>
      </c>
      <c r="J89" s="13">
        <f>VLOOKUP(A:A,[3]TDSheet!$A:$F,6,0)</f>
        <v>3.3</v>
      </c>
      <c r="K89" s="13">
        <f t="shared" si="19"/>
        <v>-3.3</v>
      </c>
      <c r="L89" s="13">
        <f>VLOOKUP(A:A,[1]TDSheet!$A:$V,22,0)</f>
        <v>0</v>
      </c>
      <c r="M89" s="13">
        <f>VLOOKUP(A:A,[1]TDSheet!$A:$X,24,0)</f>
        <v>0</v>
      </c>
      <c r="N89" s="13">
        <f>VLOOKUP(A:A,[1]TDSheet!$A:$O,15,0)</f>
        <v>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0</v>
      </c>
      <c r="X89" s="15"/>
      <c r="Y89" s="16" t="e">
        <f t="shared" si="21"/>
        <v>#DIV/0!</v>
      </c>
      <c r="Z89" s="13" t="e">
        <f t="shared" si="22"/>
        <v>#DIV/0!</v>
      </c>
      <c r="AA89" s="13"/>
      <c r="AB89" s="13"/>
      <c r="AC89" s="13"/>
      <c r="AD89" s="13">
        <v>0</v>
      </c>
      <c r="AE89" s="13">
        <f>VLOOKUP(A:A,[1]TDSheet!$A:$AF,32,0)</f>
        <v>0</v>
      </c>
      <c r="AF89" s="13">
        <f>VLOOKUP(A:A,[1]TDSheet!$A:$AG,33,0)</f>
        <v>0</v>
      </c>
      <c r="AG89" s="13">
        <f>VLOOKUP(A:A,[1]TDSheet!$A:$W,23,0)</f>
        <v>0</v>
      </c>
      <c r="AH89" s="13">
        <v>0</v>
      </c>
      <c r="AI89" s="13" t="str">
        <f>VLOOKUP(A:A,[1]TDSheet!$A:$AI,35,0)</f>
        <v>выв0609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5594</v>
      </c>
      <c r="D90" s="8">
        <v>24376</v>
      </c>
      <c r="E90" s="8">
        <v>10616</v>
      </c>
      <c r="F90" s="8">
        <v>3777</v>
      </c>
      <c r="G90" s="1">
        <f>VLOOKUP(A:A,[1]TDSheet!$A:$G,7,0)</f>
        <v>0</v>
      </c>
      <c r="H90" s="1">
        <f>VLOOKUP(A:A,[1]TDSheet!$A:$H,8,0)</f>
        <v>0.35</v>
      </c>
      <c r="I90" s="1">
        <f>VLOOKUP(A:A,[2]TDSheet!$A:$I,9,0)</f>
        <v>45</v>
      </c>
      <c r="J90" s="13">
        <f>VLOOKUP(A:A,[3]TDSheet!$A:$F,6,0)</f>
        <v>10705</v>
      </c>
      <c r="K90" s="13">
        <f t="shared" si="19"/>
        <v>-89</v>
      </c>
      <c r="L90" s="13">
        <f>VLOOKUP(A:A,[1]TDSheet!$A:$V,22,0)</f>
        <v>1900</v>
      </c>
      <c r="M90" s="13">
        <f>VLOOKUP(A:A,[1]TDSheet!$A:$X,24,0)</f>
        <v>1500</v>
      </c>
      <c r="N90" s="13">
        <f>VLOOKUP(A:A,[1]TDSheet!$A:$O,15,0)</f>
        <v>1500</v>
      </c>
      <c r="O90" s="13"/>
      <c r="P90" s="13"/>
      <c r="Q90" s="13"/>
      <c r="R90" s="13"/>
      <c r="S90" s="13"/>
      <c r="T90" s="13">
        <v>3000</v>
      </c>
      <c r="U90" s="13"/>
      <c r="V90" s="15">
        <v>2100</v>
      </c>
      <c r="W90" s="13">
        <f t="shared" si="20"/>
        <v>1283.2</v>
      </c>
      <c r="X90" s="15">
        <v>1000</v>
      </c>
      <c r="Y90" s="16">
        <f t="shared" si="21"/>
        <v>9.1778366583541136</v>
      </c>
      <c r="Z90" s="13">
        <f t="shared" si="22"/>
        <v>2.9434226932668328</v>
      </c>
      <c r="AA90" s="13"/>
      <c r="AB90" s="13"/>
      <c r="AC90" s="13"/>
      <c r="AD90" s="13">
        <f>VLOOKUP(A:A,[5]TDSheet!$A:$D,4,0)</f>
        <v>4200</v>
      </c>
      <c r="AE90" s="13">
        <f>VLOOKUP(A:A,[1]TDSheet!$A:$AF,32,0)</f>
        <v>1252</v>
      </c>
      <c r="AF90" s="13">
        <f>VLOOKUP(A:A,[1]TDSheet!$A:$AG,33,0)</f>
        <v>1187.8</v>
      </c>
      <c r="AG90" s="13">
        <f>VLOOKUP(A:A,[1]TDSheet!$A:$W,23,0)</f>
        <v>1295</v>
      </c>
      <c r="AH90" s="13">
        <f>VLOOKUP(A:A,[4]TDSheet!$A:$D,4,0)</f>
        <v>1501</v>
      </c>
      <c r="AI90" s="13" t="str">
        <f>VLOOKUP(A:A,[1]TDSheet!$A:$AI,35,0)</f>
        <v>ябокт</v>
      </c>
      <c r="AJ90" s="13">
        <f t="shared" si="23"/>
        <v>1050</v>
      </c>
      <c r="AK90" s="13">
        <f t="shared" si="24"/>
        <v>735</v>
      </c>
      <c r="AL90" s="13">
        <f t="shared" si="25"/>
        <v>350</v>
      </c>
      <c r="AM90" s="13"/>
      <c r="AN90" s="13"/>
    </row>
    <row r="91" spans="1:40" s="1" customFormat="1" ht="11.1" customHeight="1" outlineLevel="1" x14ac:dyDescent="0.2">
      <c r="A91" s="7" t="s">
        <v>93</v>
      </c>
      <c r="B91" s="7" t="s">
        <v>13</v>
      </c>
      <c r="C91" s="8">
        <v>-2</v>
      </c>
      <c r="D91" s="8">
        <v>118</v>
      </c>
      <c r="E91" s="8">
        <v>50</v>
      </c>
      <c r="F91" s="8">
        <v>60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VLOOKUP(A:A,[2]TDSheet!$A:$I,9,0)</f>
        <v>120</v>
      </c>
      <c r="J91" s="13">
        <f>VLOOKUP(A:A,[3]TDSheet!$A:$F,6,0)</f>
        <v>66</v>
      </c>
      <c r="K91" s="13">
        <f t="shared" si="19"/>
        <v>-16</v>
      </c>
      <c r="L91" s="13">
        <f>VLOOKUP(A:A,[1]TDSheet!$A:$V,22,0)</f>
        <v>30</v>
      </c>
      <c r="M91" s="13">
        <f>VLOOKUP(A:A,[1]TDSheet!$A:$X,24,0)</f>
        <v>30</v>
      </c>
      <c r="N91" s="13">
        <f>VLOOKUP(A:A,[1]TDSheet!$A:$O,15,0)</f>
        <v>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20"/>
        <v>10</v>
      </c>
      <c r="X91" s="15">
        <v>30</v>
      </c>
      <c r="Y91" s="16">
        <f t="shared" si="21"/>
        <v>18</v>
      </c>
      <c r="Z91" s="13">
        <f t="shared" si="22"/>
        <v>6</v>
      </c>
      <c r="AA91" s="13"/>
      <c r="AB91" s="13"/>
      <c r="AC91" s="13"/>
      <c r="AD91" s="13">
        <v>0</v>
      </c>
      <c r="AE91" s="13">
        <f>VLOOKUP(A:A,[1]TDSheet!$A:$AF,32,0)</f>
        <v>19.399999999999999</v>
      </c>
      <c r="AF91" s="13">
        <f>VLOOKUP(A:A,[1]TDSheet!$A:$AG,33,0)</f>
        <v>1.8</v>
      </c>
      <c r="AG91" s="13">
        <f>VLOOKUP(A:A,[1]TDSheet!$A:$W,23,0)</f>
        <v>7</v>
      </c>
      <c r="AH91" s="13">
        <f>VLOOKUP(A:A,[4]TDSheet!$A:$D,4,0)</f>
        <v>9</v>
      </c>
      <c r="AI91" s="13">
        <f>VLOOKUP(A:A,[1]TDSheet!$A:$AI,35,0)</f>
        <v>0</v>
      </c>
      <c r="AJ91" s="13">
        <f t="shared" si="23"/>
        <v>0</v>
      </c>
      <c r="AK91" s="13">
        <f t="shared" si="24"/>
        <v>3.3</v>
      </c>
      <c r="AL91" s="13">
        <f t="shared" si="25"/>
        <v>3.3</v>
      </c>
      <c r="AM91" s="13"/>
      <c r="AN91" s="13"/>
    </row>
    <row r="92" spans="1:40" s="1" customFormat="1" ht="21.95" customHeight="1" outlineLevel="1" x14ac:dyDescent="0.2">
      <c r="A92" s="7" t="s">
        <v>94</v>
      </c>
      <c r="B92" s="7" t="s">
        <v>13</v>
      </c>
      <c r="C92" s="8"/>
      <c r="D92" s="8">
        <v>2</v>
      </c>
      <c r="E92" s="8">
        <v>2</v>
      </c>
      <c r="F92" s="8"/>
      <c r="G92" s="1" t="str">
        <f>VLOOKUP(A:A,[1]TDSheet!$A:$G,7,0)</f>
        <v>лидер</v>
      </c>
      <c r="H92" s="1">
        <f>VLOOKUP(A:A,[1]TDSheet!$A:$H,8,0)</f>
        <v>0.06</v>
      </c>
      <c r="I92" s="1">
        <f>VLOOKUP(A:A,[2]TDSheet!$A:$I,9,0)</f>
        <v>60</v>
      </c>
      <c r="J92" s="13">
        <f>VLOOKUP(A:A,[3]TDSheet!$A:$F,6,0)</f>
        <v>22</v>
      </c>
      <c r="K92" s="13">
        <f t="shared" si="19"/>
        <v>-20</v>
      </c>
      <c r="L92" s="13">
        <f>VLOOKUP(A:A,[1]TDSheet!$A:$V,22,0)</f>
        <v>30</v>
      </c>
      <c r="M92" s="13">
        <f>VLOOKUP(A:A,[1]TDSheet!$A:$X,24,0)</f>
        <v>30</v>
      </c>
      <c r="N92" s="13">
        <f>VLOOKUP(A:A,[1]TDSheet!$A:$O,15,0)</f>
        <v>0</v>
      </c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20"/>
        <v>0.4</v>
      </c>
      <c r="X92" s="15">
        <v>30</v>
      </c>
      <c r="Y92" s="16">
        <f t="shared" si="21"/>
        <v>300</v>
      </c>
      <c r="Z92" s="13">
        <f t="shared" si="22"/>
        <v>0</v>
      </c>
      <c r="AA92" s="13"/>
      <c r="AB92" s="13"/>
      <c r="AC92" s="13"/>
      <c r="AD92" s="13">
        <v>0</v>
      </c>
      <c r="AE92" s="13">
        <f>VLOOKUP(A:A,[1]TDSheet!$A:$AF,32,0)</f>
        <v>0</v>
      </c>
      <c r="AF92" s="13">
        <f>VLOOKUP(A:A,[1]TDSheet!$A:$AG,33,0)</f>
        <v>0</v>
      </c>
      <c r="AG92" s="13">
        <f>VLOOKUP(A:A,[1]TDSheet!$A:$W,23,0)</f>
        <v>0.4</v>
      </c>
      <c r="AH92" s="13">
        <v>0</v>
      </c>
      <c r="AI92" s="13" t="e">
        <f>VLOOKUP(A:A,[1]TDSheet!$A:$AI,35,0)</f>
        <v>#N/A</v>
      </c>
      <c r="AJ92" s="13">
        <f t="shared" si="23"/>
        <v>0</v>
      </c>
      <c r="AK92" s="13">
        <f t="shared" si="24"/>
        <v>1.7999999999999998</v>
      </c>
      <c r="AL92" s="13">
        <f t="shared" si="25"/>
        <v>1.7999999999999998</v>
      </c>
      <c r="AM92" s="13"/>
      <c r="AN92" s="13"/>
    </row>
    <row r="93" spans="1:40" s="1" customFormat="1" ht="11.1" customHeight="1" outlineLevel="1" x14ac:dyDescent="0.2">
      <c r="A93" s="7" t="s">
        <v>95</v>
      </c>
      <c r="B93" s="7" t="s">
        <v>13</v>
      </c>
      <c r="C93" s="8">
        <v>1</v>
      </c>
      <c r="D93" s="8">
        <v>2</v>
      </c>
      <c r="E93" s="8">
        <v>2</v>
      </c>
      <c r="F93" s="8"/>
      <c r="G93" s="1">
        <f>VLOOKUP(A:A,[1]TDSheet!$A:$G,7,0)</f>
        <v>0</v>
      </c>
      <c r="H93" s="1">
        <f>VLOOKUP(A:A,[1]TDSheet!$A:$H,8,0)</f>
        <v>0.06</v>
      </c>
      <c r="I93" s="1" t="e">
        <f>VLOOKUP(A:A,[2]TDSheet!$A:$I,9,0)</f>
        <v>#N/A</v>
      </c>
      <c r="J93" s="13">
        <f>VLOOKUP(A:A,[3]TDSheet!$A:$F,6,0)</f>
        <v>22</v>
      </c>
      <c r="K93" s="13">
        <f t="shared" si="19"/>
        <v>-20</v>
      </c>
      <c r="L93" s="13">
        <f>VLOOKUP(A:A,[1]TDSheet!$A:$V,22,0)</f>
        <v>30</v>
      </c>
      <c r="M93" s="13">
        <f>VLOOKUP(A:A,[1]TDSheet!$A:$X,24,0)</f>
        <v>30</v>
      </c>
      <c r="N93" s="13">
        <f>VLOOKUP(A:A,[1]TDSheet!$A:$O,15,0)</f>
        <v>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20"/>
        <v>0.4</v>
      </c>
      <c r="X93" s="15">
        <v>30</v>
      </c>
      <c r="Y93" s="16">
        <f t="shared" si="21"/>
        <v>300</v>
      </c>
      <c r="Z93" s="13">
        <f t="shared" si="22"/>
        <v>0</v>
      </c>
      <c r="AA93" s="13"/>
      <c r="AB93" s="13"/>
      <c r="AC93" s="13"/>
      <c r="AD93" s="13">
        <v>0</v>
      </c>
      <c r="AE93" s="13">
        <f>VLOOKUP(A:A,[1]TDSheet!$A:$AF,32,0)</f>
        <v>0</v>
      </c>
      <c r="AF93" s="13">
        <f>VLOOKUP(A:A,[1]TDSheet!$A:$AG,33,0)</f>
        <v>0</v>
      </c>
      <c r="AG93" s="13">
        <f>VLOOKUP(A:A,[1]TDSheet!$A:$W,23,0)</f>
        <v>0.4</v>
      </c>
      <c r="AH93" s="13">
        <v>0</v>
      </c>
      <c r="AI93" s="13" t="e">
        <f>VLOOKUP(A:A,[1]TDSheet!$A:$AI,35,0)</f>
        <v>#N/A</v>
      </c>
      <c r="AJ93" s="13">
        <f t="shared" si="23"/>
        <v>0</v>
      </c>
      <c r="AK93" s="13">
        <f t="shared" si="24"/>
        <v>1.7999999999999998</v>
      </c>
      <c r="AL93" s="13">
        <f t="shared" si="25"/>
        <v>1.7999999999999998</v>
      </c>
      <c r="AM93" s="13"/>
      <c r="AN93" s="13"/>
    </row>
    <row r="94" spans="1:40" s="1" customFormat="1" ht="11.1" customHeight="1" outlineLevel="1" x14ac:dyDescent="0.2">
      <c r="A94" s="7" t="s">
        <v>96</v>
      </c>
      <c r="B94" s="7" t="s">
        <v>13</v>
      </c>
      <c r="C94" s="8">
        <v>103</v>
      </c>
      <c r="D94" s="8"/>
      <c r="E94" s="8">
        <v>1</v>
      </c>
      <c r="F94" s="8">
        <v>97</v>
      </c>
      <c r="G94" s="1">
        <f>VLOOKUP(A:A,[1]TDSheet!$A:$G,7,0)</f>
        <v>0</v>
      </c>
      <c r="H94" s="1">
        <f>VLOOKUP(A:A,[1]TDSheet!$A:$H,8,0)</f>
        <v>0.15</v>
      </c>
      <c r="I94" s="1" t="e">
        <f>VLOOKUP(A:A,[2]TDSheet!$A:$I,9,0)</f>
        <v>#N/A</v>
      </c>
      <c r="J94" s="13">
        <f>VLOOKUP(A:A,[3]TDSheet!$A:$F,6,0)</f>
        <v>217</v>
      </c>
      <c r="K94" s="13">
        <f t="shared" si="19"/>
        <v>-216</v>
      </c>
      <c r="L94" s="13">
        <f>VLOOKUP(A:A,[1]TDSheet!$A:$V,22,0)</f>
        <v>30</v>
      </c>
      <c r="M94" s="13">
        <f>VLOOKUP(A:A,[1]TDSheet!$A:$X,24,0)</f>
        <v>30</v>
      </c>
      <c r="N94" s="13">
        <f>VLOOKUP(A:A,[1]TDSheet!$A:$O,15,0)</f>
        <v>0</v>
      </c>
      <c r="O94" s="13"/>
      <c r="P94" s="13"/>
      <c r="Q94" s="13"/>
      <c r="R94" s="13"/>
      <c r="S94" s="13"/>
      <c r="T94" s="13"/>
      <c r="U94" s="13"/>
      <c r="V94" s="15">
        <v>30</v>
      </c>
      <c r="W94" s="13">
        <f t="shared" si="20"/>
        <v>0.2</v>
      </c>
      <c r="X94" s="15">
        <v>30</v>
      </c>
      <c r="Y94" s="16">
        <f t="shared" si="21"/>
        <v>1085</v>
      </c>
      <c r="Z94" s="13">
        <f t="shared" si="22"/>
        <v>485</v>
      </c>
      <c r="AA94" s="13"/>
      <c r="AB94" s="13"/>
      <c r="AC94" s="13"/>
      <c r="AD94" s="13">
        <v>0</v>
      </c>
      <c r="AE94" s="13">
        <f>VLOOKUP(A:A,[1]TDSheet!$A:$AF,32,0)</f>
        <v>2.8</v>
      </c>
      <c r="AF94" s="13">
        <f>VLOOKUP(A:A,[1]TDSheet!$A:$AG,33,0)</f>
        <v>0.2</v>
      </c>
      <c r="AG94" s="13">
        <f>VLOOKUP(A:A,[1]TDSheet!$A:$W,23,0)</f>
        <v>0</v>
      </c>
      <c r="AH94" s="13">
        <v>0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4.5</v>
      </c>
      <c r="AL94" s="13">
        <f t="shared" si="25"/>
        <v>4.5</v>
      </c>
      <c r="AM94" s="13"/>
      <c r="AN94" s="13"/>
    </row>
    <row r="95" spans="1:40" s="1" customFormat="1" ht="21.95" customHeight="1" outlineLevel="1" x14ac:dyDescent="0.2">
      <c r="A95" s="7" t="s">
        <v>97</v>
      </c>
      <c r="B95" s="7" t="s">
        <v>13</v>
      </c>
      <c r="C95" s="8">
        <v>24</v>
      </c>
      <c r="D95" s="8">
        <v>1</v>
      </c>
      <c r="E95" s="8">
        <v>12</v>
      </c>
      <c r="F95" s="8">
        <v>12</v>
      </c>
      <c r="G95" s="1" t="str">
        <f>VLOOKUP(A:A,[1]TDSheet!$A:$G,7,0)</f>
        <v>нов</v>
      </c>
      <c r="H95" s="1">
        <v>0</v>
      </c>
      <c r="I95" s="1" t="e">
        <f>VLOOKUP(A:A,[2]TDSheet!$A:$I,9,0)</f>
        <v>#N/A</v>
      </c>
      <c r="J95" s="13">
        <f>VLOOKUP(A:A,[3]TDSheet!$A:$F,6,0)</f>
        <v>29</v>
      </c>
      <c r="K95" s="13">
        <f t="shared" si="19"/>
        <v>-17</v>
      </c>
      <c r="L95" s="13">
        <f>VLOOKUP(A:A,[1]TDSheet!$A:$V,22,0)</f>
        <v>10</v>
      </c>
      <c r="M95" s="13">
        <f>VLOOKUP(A:A,[1]TDSheet!$A:$X,24,0)</f>
        <v>10</v>
      </c>
      <c r="N95" s="13">
        <f>VLOOKUP(A:A,[1]TDSheet!$A:$O,15,0)</f>
        <v>0</v>
      </c>
      <c r="O95" s="13"/>
      <c r="P95" s="13"/>
      <c r="Q95" s="13"/>
      <c r="R95" s="13"/>
      <c r="S95" s="13"/>
      <c r="T95" s="13"/>
      <c r="U95" s="13"/>
      <c r="V95" s="15"/>
      <c r="W95" s="13">
        <f t="shared" si="20"/>
        <v>2.4</v>
      </c>
      <c r="X95" s="15"/>
      <c r="Y95" s="16">
        <f t="shared" si="21"/>
        <v>13.333333333333334</v>
      </c>
      <c r="Z95" s="13">
        <f t="shared" si="22"/>
        <v>5</v>
      </c>
      <c r="AA95" s="13"/>
      <c r="AB95" s="13"/>
      <c r="AC95" s="13"/>
      <c r="AD95" s="13">
        <v>0</v>
      </c>
      <c r="AE95" s="13">
        <f>VLOOKUP(A:A,[1]TDSheet!$A:$AF,32,0)</f>
        <v>1.6</v>
      </c>
      <c r="AF95" s="13">
        <f>VLOOKUP(A:A,[1]TDSheet!$A:$AG,33,0)</f>
        <v>0</v>
      </c>
      <c r="AG95" s="13">
        <f>VLOOKUP(A:A,[1]TDSheet!$A:$W,23,0)</f>
        <v>3.4</v>
      </c>
      <c r="AH95" s="13">
        <f>VLOOKUP(A:A,[4]TDSheet!$A:$D,4,0)</f>
        <v>1</v>
      </c>
      <c r="AI95" s="13">
        <v>0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8</v>
      </c>
      <c r="C96" s="8">
        <v>238.65</v>
      </c>
      <c r="D96" s="8">
        <v>2243.018</v>
      </c>
      <c r="E96" s="8">
        <v>103.71599999999999</v>
      </c>
      <c r="F96" s="8">
        <v>171.16900000000001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VLOOKUP(A:A,[2]TDSheet!$A:$I,9,0)</f>
        <v>#N/A</v>
      </c>
      <c r="J96" s="13">
        <f>VLOOKUP(A:A,[3]TDSheet!$A:$F,6,0)</f>
        <v>110.158</v>
      </c>
      <c r="K96" s="13">
        <f t="shared" si="19"/>
        <v>-6.4420000000000073</v>
      </c>
      <c r="L96" s="13">
        <f>VLOOKUP(A:A,[1]TDSheet!$A:$V,22,0)</f>
        <v>0</v>
      </c>
      <c r="M96" s="13">
        <f>VLOOKUP(A:A,[1]TDSheet!$A:$X,24,0)</f>
        <v>0</v>
      </c>
      <c r="N96" s="13">
        <f>VLOOKUP(A:A,[1]TDSheet!$A:$O,15,0)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20.743199999999998</v>
      </c>
      <c r="X96" s="15"/>
      <c r="Y96" s="16">
        <f t="shared" si="21"/>
        <v>8.2518126422152811</v>
      </c>
      <c r="Z96" s="13">
        <f t="shared" si="22"/>
        <v>8.2518126422152811</v>
      </c>
      <c r="AA96" s="13"/>
      <c r="AB96" s="13"/>
      <c r="AC96" s="13"/>
      <c r="AD96" s="13">
        <v>0</v>
      </c>
      <c r="AE96" s="13">
        <f>VLOOKUP(A:A,[1]TDSheet!$A:$AF,32,0)</f>
        <v>34.361399999999996</v>
      </c>
      <c r="AF96" s="13">
        <f>VLOOKUP(A:A,[1]TDSheet!$A:$AG,33,0)</f>
        <v>30.064600000000002</v>
      </c>
      <c r="AG96" s="13">
        <f>VLOOKUP(A:A,[1]TDSheet!$A:$W,23,0)</f>
        <v>22.9636</v>
      </c>
      <c r="AH96" s="13">
        <f>VLOOKUP(A:A,[4]TDSheet!$A:$D,4,0)</f>
        <v>52.610999999999997</v>
      </c>
      <c r="AI96" s="13" t="str">
        <f>VLOOKUP(A:A,[1]TDSheet!$A:$AI,35,0)</f>
        <v>увел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99</v>
      </c>
      <c r="B97" s="7" t="s">
        <v>8</v>
      </c>
      <c r="C97" s="8">
        <v>61.887999999999998</v>
      </c>
      <c r="D97" s="8">
        <v>1.3520000000000001</v>
      </c>
      <c r="E97" s="8">
        <v>1.3520000000000001</v>
      </c>
      <c r="F97" s="8">
        <v>60.536000000000001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VLOOKUP(A:A,[2]TDSheet!$A:$I,9,0)</f>
        <v>#N/A</v>
      </c>
      <c r="J97" s="13">
        <f>VLOOKUP(A:A,[3]TDSheet!$A:$F,6,0)</f>
        <v>2.6</v>
      </c>
      <c r="K97" s="13">
        <f t="shared" si="19"/>
        <v>-1.248</v>
      </c>
      <c r="L97" s="13">
        <f>VLOOKUP(A:A,[1]TDSheet!$A:$V,22,0)</f>
        <v>0</v>
      </c>
      <c r="M97" s="13">
        <f>VLOOKUP(A:A,[1]TDSheet!$A:$X,24,0)</f>
        <v>0</v>
      </c>
      <c r="N97" s="13">
        <f>VLOOKUP(A:A,[1]TDSheet!$A:$O,15,0)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20"/>
        <v>0.27040000000000003</v>
      </c>
      <c r="X97" s="15"/>
      <c r="Y97" s="16">
        <f t="shared" si="21"/>
        <v>223.87573964497039</v>
      </c>
      <c r="Z97" s="13">
        <f t="shared" si="22"/>
        <v>223.87573964497039</v>
      </c>
      <c r="AA97" s="13"/>
      <c r="AB97" s="13"/>
      <c r="AC97" s="13"/>
      <c r="AD97" s="13">
        <v>0</v>
      </c>
      <c r="AE97" s="13">
        <f>VLOOKUP(A:A,[1]TDSheet!$A:$AF,32,0)</f>
        <v>1.0816000000000001</v>
      </c>
      <c r="AF97" s="13">
        <f>VLOOKUP(A:A,[1]TDSheet!$A:$AG,33,0)</f>
        <v>1.0816000000000001</v>
      </c>
      <c r="AG97" s="13">
        <f>VLOOKUP(A:A,[1]TDSheet!$A:$W,23,0)</f>
        <v>0</v>
      </c>
      <c r="AH97" s="13">
        <f>VLOOKUP(A:A,[4]TDSheet!$A:$D,4,0)</f>
        <v>1.3520000000000001</v>
      </c>
      <c r="AI97" s="19" t="str">
        <f>VLOOKUP(A:A,[1]TDSheet!$A:$AI,35,0)</f>
        <v>выв0609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21.95" customHeight="1" outlineLevel="1" x14ac:dyDescent="0.2">
      <c r="A98" s="7" t="s">
        <v>100</v>
      </c>
      <c r="B98" s="7" t="s">
        <v>13</v>
      </c>
      <c r="C98" s="8">
        <v>650</v>
      </c>
      <c r="D98" s="8">
        <v>171</v>
      </c>
      <c r="E98" s="8">
        <v>611</v>
      </c>
      <c r="F98" s="8">
        <v>195</v>
      </c>
      <c r="G98" s="1">
        <f>VLOOKUP(A:A,[1]TDSheet!$A:$G,7,0)</f>
        <v>0</v>
      </c>
      <c r="H98" s="1">
        <f>VLOOKUP(A:A,[1]TDSheet!$A:$H,8,0)</f>
        <v>0.4</v>
      </c>
      <c r="I98" s="1" t="e">
        <f>VLOOKUP(A:A,[2]TDSheet!$A:$I,9,0)</f>
        <v>#N/A</v>
      </c>
      <c r="J98" s="13">
        <f>VLOOKUP(A:A,[3]TDSheet!$A:$F,6,0)</f>
        <v>647</v>
      </c>
      <c r="K98" s="13">
        <f t="shared" si="19"/>
        <v>-36</v>
      </c>
      <c r="L98" s="13">
        <f>VLOOKUP(A:A,[1]TDSheet!$A:$V,22,0)</f>
        <v>100</v>
      </c>
      <c r="M98" s="13">
        <f>VLOOKUP(A:A,[1]TDSheet!$A:$X,24,0)</f>
        <v>120</v>
      </c>
      <c r="N98" s="13">
        <f>VLOOKUP(A:A,[1]TDSheet!$A:$O,15,0)</f>
        <v>0</v>
      </c>
      <c r="O98" s="13"/>
      <c r="P98" s="13"/>
      <c r="Q98" s="13"/>
      <c r="R98" s="13"/>
      <c r="S98" s="13"/>
      <c r="T98" s="13"/>
      <c r="U98" s="13"/>
      <c r="V98" s="15">
        <v>250</v>
      </c>
      <c r="W98" s="13">
        <f t="shared" si="20"/>
        <v>122.2</v>
      </c>
      <c r="X98" s="15">
        <v>250</v>
      </c>
      <c r="Y98" s="16">
        <f t="shared" si="21"/>
        <v>7.4877250409165299</v>
      </c>
      <c r="Z98" s="13">
        <f t="shared" si="22"/>
        <v>1.5957446808510638</v>
      </c>
      <c r="AA98" s="13"/>
      <c r="AB98" s="13"/>
      <c r="AC98" s="13"/>
      <c r="AD98" s="13">
        <v>0</v>
      </c>
      <c r="AE98" s="13">
        <f>VLOOKUP(A:A,[1]TDSheet!$A:$AF,32,0)</f>
        <v>171.8</v>
      </c>
      <c r="AF98" s="13">
        <f>VLOOKUP(A:A,[1]TDSheet!$A:$AG,33,0)</f>
        <v>100.6</v>
      </c>
      <c r="AG98" s="13">
        <f>VLOOKUP(A:A,[1]TDSheet!$A:$W,23,0)</f>
        <v>116.4</v>
      </c>
      <c r="AH98" s="13">
        <f>VLOOKUP(A:A,[4]TDSheet!$A:$D,4,0)</f>
        <v>116</v>
      </c>
      <c r="AI98" s="13" t="str">
        <f>VLOOKUP(A:A,[1]TDSheet!$A:$AI,35,0)</f>
        <v>Паша</v>
      </c>
      <c r="AJ98" s="13">
        <f t="shared" si="23"/>
        <v>0</v>
      </c>
      <c r="AK98" s="13">
        <f t="shared" si="24"/>
        <v>100</v>
      </c>
      <c r="AL98" s="13">
        <f t="shared" si="25"/>
        <v>100</v>
      </c>
      <c r="AM98" s="13"/>
      <c r="AN98" s="13"/>
    </row>
    <row r="99" spans="1:40" s="1" customFormat="1" ht="21.95" customHeight="1" outlineLevel="1" x14ac:dyDescent="0.2">
      <c r="A99" s="7" t="s">
        <v>101</v>
      </c>
      <c r="B99" s="7" t="s">
        <v>8</v>
      </c>
      <c r="C99" s="8">
        <v>88.069000000000003</v>
      </c>
      <c r="D99" s="8">
        <v>274.82400000000001</v>
      </c>
      <c r="E99" s="8">
        <v>152.25</v>
      </c>
      <c r="F99" s="8">
        <v>204.84299999999999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VLOOKUP(A:A,[2]TDSheet!$A:$I,9,0)</f>
        <v>#N/A</v>
      </c>
      <c r="J99" s="13">
        <f>VLOOKUP(A:A,[3]TDSheet!$A:$F,6,0)</f>
        <v>155.75800000000001</v>
      </c>
      <c r="K99" s="13">
        <f t="shared" si="19"/>
        <v>-3.5080000000000098</v>
      </c>
      <c r="L99" s="13">
        <f>VLOOKUP(A:A,[1]TDSheet!$A:$V,22,0)</f>
        <v>20</v>
      </c>
      <c r="M99" s="13">
        <f>VLOOKUP(A:A,[1]TDSheet!$A:$X,24,0)</f>
        <v>40</v>
      </c>
      <c r="N99" s="13">
        <f>VLOOKUP(A:A,[1]TDSheet!$A:$O,15,0)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20"/>
        <v>30.45</v>
      </c>
      <c r="X99" s="15"/>
      <c r="Y99" s="16">
        <f t="shared" si="21"/>
        <v>8.6976354679802945</v>
      </c>
      <c r="Z99" s="13">
        <f t="shared" si="22"/>
        <v>6.7271921182266006</v>
      </c>
      <c r="AA99" s="13"/>
      <c r="AB99" s="13"/>
      <c r="AC99" s="13"/>
      <c r="AD99" s="13">
        <v>0</v>
      </c>
      <c r="AE99" s="13">
        <f>VLOOKUP(A:A,[1]TDSheet!$A:$AF,32,0)</f>
        <v>37.393599999999999</v>
      </c>
      <c r="AF99" s="13">
        <f>VLOOKUP(A:A,[1]TDSheet!$A:$AG,33,0)</f>
        <v>36.233999999999995</v>
      </c>
      <c r="AG99" s="13">
        <f>VLOOKUP(A:A,[1]TDSheet!$A:$W,23,0)</f>
        <v>41.18</v>
      </c>
      <c r="AH99" s="13">
        <f>VLOOKUP(A:A,[4]TDSheet!$A:$D,4,0)</f>
        <v>26.1</v>
      </c>
      <c r="AI99" s="13" t="str">
        <f>VLOOKUP(A:A,[1]TDSheet!$A:$AI,35,0)</f>
        <v>увел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13</v>
      </c>
      <c r="C100" s="8">
        <v>261</v>
      </c>
      <c r="D100" s="8">
        <v>180</v>
      </c>
      <c r="E100" s="8">
        <v>274</v>
      </c>
      <c r="F100" s="8">
        <v>161</v>
      </c>
      <c r="G100" s="1">
        <f>VLOOKUP(A:A,[1]TDSheet!$A:$G,7,0)</f>
        <v>0</v>
      </c>
      <c r="H100" s="1">
        <f>VLOOKUP(A:A,[1]TDSheet!$A:$H,8,0)</f>
        <v>0.4</v>
      </c>
      <c r="I100" s="1" t="e">
        <f>VLOOKUP(A:A,[2]TDSheet!$A:$I,9,0)</f>
        <v>#N/A</v>
      </c>
      <c r="J100" s="13">
        <f>VLOOKUP(A:A,[3]TDSheet!$A:$F,6,0)</f>
        <v>293</v>
      </c>
      <c r="K100" s="13">
        <f t="shared" si="19"/>
        <v>-19</v>
      </c>
      <c r="L100" s="13">
        <f>VLOOKUP(A:A,[1]TDSheet!$A:$V,22,0)</f>
        <v>80</v>
      </c>
      <c r="M100" s="13">
        <f>VLOOKUP(A:A,[1]TDSheet!$A:$X,24,0)</f>
        <v>60</v>
      </c>
      <c r="N100" s="13">
        <f>VLOOKUP(A:A,[1]TDSheet!$A:$O,15,0)</f>
        <v>0</v>
      </c>
      <c r="O100" s="13"/>
      <c r="P100" s="13"/>
      <c r="Q100" s="13"/>
      <c r="R100" s="13"/>
      <c r="S100" s="13"/>
      <c r="T100" s="13"/>
      <c r="U100" s="13"/>
      <c r="V100" s="15">
        <v>100</v>
      </c>
      <c r="W100" s="13">
        <f t="shared" si="20"/>
        <v>54.8</v>
      </c>
      <c r="X100" s="15">
        <v>70</v>
      </c>
      <c r="Y100" s="16">
        <f t="shared" si="21"/>
        <v>8.5948905109489058</v>
      </c>
      <c r="Z100" s="13">
        <f t="shared" si="22"/>
        <v>2.9379562043795624</v>
      </c>
      <c r="AA100" s="13"/>
      <c r="AB100" s="13"/>
      <c r="AC100" s="13"/>
      <c r="AD100" s="13">
        <v>0</v>
      </c>
      <c r="AE100" s="13">
        <f>VLOOKUP(A:A,[1]TDSheet!$A:$AF,32,0)</f>
        <v>70</v>
      </c>
      <c r="AF100" s="13">
        <f>VLOOKUP(A:A,[1]TDSheet!$A:$AG,33,0)</f>
        <v>56.6</v>
      </c>
      <c r="AG100" s="13">
        <f>VLOOKUP(A:A,[1]TDSheet!$A:$W,23,0)</f>
        <v>61</v>
      </c>
      <c r="AH100" s="13">
        <f>VLOOKUP(A:A,[4]TDSheet!$A:$D,4,0)</f>
        <v>51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40</v>
      </c>
      <c r="AL100" s="13">
        <f t="shared" si="25"/>
        <v>28</v>
      </c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8</v>
      </c>
      <c r="C101" s="8">
        <v>104.155</v>
      </c>
      <c r="D101" s="8">
        <v>119.626</v>
      </c>
      <c r="E101" s="8">
        <v>133.387</v>
      </c>
      <c r="F101" s="8">
        <v>89.816999999999993</v>
      </c>
      <c r="G101" s="1">
        <f>VLOOKUP(A:A,[1]TDSheet!$A:$G,7,0)</f>
        <v>0</v>
      </c>
      <c r="H101" s="1">
        <f>VLOOKUP(A:A,[1]TDSheet!$A:$H,8,0)</f>
        <v>1</v>
      </c>
      <c r="I101" s="1" t="e">
        <f>VLOOKUP(A:A,[2]TDSheet!$A:$I,9,0)</f>
        <v>#N/A</v>
      </c>
      <c r="J101" s="13">
        <f>VLOOKUP(A:A,[3]TDSheet!$A:$F,6,0)</f>
        <v>131.05500000000001</v>
      </c>
      <c r="K101" s="13">
        <f t="shared" si="19"/>
        <v>2.3319999999999936</v>
      </c>
      <c r="L101" s="13">
        <f>VLOOKUP(A:A,[1]TDSheet!$A:$V,22,0)</f>
        <v>40</v>
      </c>
      <c r="M101" s="13">
        <f>VLOOKUP(A:A,[1]TDSheet!$A:$X,24,0)</f>
        <v>40</v>
      </c>
      <c r="N101" s="13">
        <f>VLOOKUP(A:A,[1]TDSheet!$A:$O,15,0)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26.677399999999999</v>
      </c>
      <c r="X101" s="15">
        <v>60</v>
      </c>
      <c r="Y101" s="16">
        <f t="shared" si="21"/>
        <v>8.6146700952866482</v>
      </c>
      <c r="Z101" s="13">
        <f t="shared" si="22"/>
        <v>3.3667823700960362</v>
      </c>
      <c r="AA101" s="13"/>
      <c r="AB101" s="13"/>
      <c r="AC101" s="13"/>
      <c r="AD101" s="13">
        <v>0</v>
      </c>
      <c r="AE101" s="13">
        <f>VLOOKUP(A:A,[1]TDSheet!$A:$AF,32,0)</f>
        <v>29.871600000000001</v>
      </c>
      <c r="AF101" s="13">
        <f>VLOOKUP(A:A,[1]TDSheet!$A:$AG,33,0)</f>
        <v>27.72</v>
      </c>
      <c r="AG101" s="13">
        <f>VLOOKUP(A:A,[1]TDSheet!$A:$W,23,0)</f>
        <v>30.564399999999999</v>
      </c>
      <c r="AH101" s="13">
        <f>VLOOKUP(A:A,[4]TDSheet!$A:$D,4,0)</f>
        <v>34.799999999999997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60</v>
      </c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13</v>
      </c>
      <c r="C102" s="8">
        <v>240</v>
      </c>
      <c r="D102" s="8">
        <v>115</v>
      </c>
      <c r="E102" s="8">
        <v>106</v>
      </c>
      <c r="F102" s="8">
        <v>247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VLOOKUP(A:A,[2]TDSheet!$A:$I,9,0)</f>
        <v>#N/A</v>
      </c>
      <c r="J102" s="13">
        <f>VLOOKUP(A:A,[3]TDSheet!$A:$F,6,0)</f>
        <v>114</v>
      </c>
      <c r="K102" s="13">
        <f t="shared" si="19"/>
        <v>-8</v>
      </c>
      <c r="L102" s="13">
        <f>VLOOKUP(A:A,[1]TDSheet!$A:$V,22,0)</f>
        <v>0</v>
      </c>
      <c r="M102" s="13">
        <f>VLOOKUP(A:A,[1]TDSheet!$A:$X,24,0)</f>
        <v>0</v>
      </c>
      <c r="N102" s="13">
        <f>VLOOKUP(A:A,[1]TDSheet!$A:$O,15,0)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21.2</v>
      </c>
      <c r="X102" s="15"/>
      <c r="Y102" s="16">
        <f t="shared" si="21"/>
        <v>11.650943396226415</v>
      </c>
      <c r="Z102" s="13">
        <f t="shared" si="22"/>
        <v>11.650943396226415</v>
      </c>
      <c r="AA102" s="13"/>
      <c r="AB102" s="13"/>
      <c r="AC102" s="13"/>
      <c r="AD102" s="13">
        <v>0</v>
      </c>
      <c r="AE102" s="13">
        <f>VLOOKUP(A:A,[1]TDSheet!$A:$AF,32,0)</f>
        <v>45</v>
      </c>
      <c r="AF102" s="13">
        <f>VLOOKUP(A:A,[1]TDSheet!$A:$AG,33,0)</f>
        <v>43.2</v>
      </c>
      <c r="AG102" s="13">
        <f>VLOOKUP(A:A,[1]TDSheet!$A:$W,23,0)</f>
        <v>22.8</v>
      </c>
      <c r="AH102" s="13">
        <f>VLOOKUP(A:A,[4]TDSheet!$A:$D,4,0)</f>
        <v>35</v>
      </c>
      <c r="AI102" s="19" t="str">
        <f>VLOOKUP(A:A,[1]TDSheet!$A:$AI,35,0)</f>
        <v>увел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13</v>
      </c>
      <c r="C103" s="8">
        <v>60</v>
      </c>
      <c r="D103" s="8">
        <v>255</v>
      </c>
      <c r="E103" s="8">
        <v>110</v>
      </c>
      <c r="F103" s="8">
        <v>195</v>
      </c>
      <c r="G103" s="1">
        <f>VLOOKUP(A:A,[1]TDSheet!$A:$G,7,0)</f>
        <v>0</v>
      </c>
      <c r="H103" s="1">
        <f>VLOOKUP(A:A,[1]TDSheet!$A:$H,8,0)</f>
        <v>0.2</v>
      </c>
      <c r="I103" s="1" t="e">
        <f>VLOOKUP(A:A,[2]TDSheet!$A:$I,9,0)</f>
        <v>#N/A</v>
      </c>
      <c r="J103" s="13">
        <f>VLOOKUP(A:A,[3]TDSheet!$A:$F,6,0)</f>
        <v>136</v>
      </c>
      <c r="K103" s="13">
        <f t="shared" si="19"/>
        <v>-26</v>
      </c>
      <c r="L103" s="13">
        <f>VLOOKUP(A:A,[1]TDSheet!$A:$V,22,0)</f>
        <v>0</v>
      </c>
      <c r="M103" s="13">
        <f>VLOOKUP(A:A,[1]TDSheet!$A:$X,24,0)</f>
        <v>0</v>
      </c>
      <c r="N103" s="13">
        <f>VLOOKUP(A:A,[1]TDSheet!$A:$O,15,0)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22</v>
      </c>
      <c r="X103" s="15"/>
      <c r="Y103" s="16">
        <f t="shared" si="21"/>
        <v>8.8636363636363633</v>
      </c>
      <c r="Z103" s="13">
        <f t="shared" si="22"/>
        <v>8.8636363636363633</v>
      </c>
      <c r="AA103" s="13"/>
      <c r="AB103" s="13"/>
      <c r="AC103" s="13"/>
      <c r="AD103" s="13">
        <v>0</v>
      </c>
      <c r="AE103" s="13">
        <f>VLOOKUP(A:A,[1]TDSheet!$A:$AF,32,0)</f>
        <v>36.4</v>
      </c>
      <c r="AF103" s="13">
        <f>VLOOKUP(A:A,[1]TDSheet!$A:$AG,33,0)</f>
        <v>34.6</v>
      </c>
      <c r="AG103" s="13">
        <f>VLOOKUP(A:A,[1]TDSheet!$A:$W,23,0)</f>
        <v>29.8</v>
      </c>
      <c r="AH103" s="13">
        <f>VLOOKUP(A:A,[4]TDSheet!$A:$D,4,0)</f>
        <v>14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35</v>
      </c>
      <c r="D104" s="8">
        <v>193</v>
      </c>
      <c r="E104" s="8">
        <v>86</v>
      </c>
      <c r="F104" s="8">
        <v>130</v>
      </c>
      <c r="G104" s="1">
        <f>VLOOKUP(A:A,[1]TDSheet!$A:$G,7,0)</f>
        <v>0</v>
      </c>
      <c r="H104" s="1">
        <f>VLOOKUP(A:A,[1]TDSheet!$A:$H,8,0)</f>
        <v>0.2</v>
      </c>
      <c r="I104" s="1" t="e">
        <f>VLOOKUP(A:A,[2]TDSheet!$A:$I,9,0)</f>
        <v>#N/A</v>
      </c>
      <c r="J104" s="13">
        <f>VLOOKUP(A:A,[3]TDSheet!$A:$F,6,0)</f>
        <v>138</v>
      </c>
      <c r="K104" s="13">
        <f t="shared" si="19"/>
        <v>-52</v>
      </c>
      <c r="L104" s="13">
        <f>VLOOKUP(A:A,[1]TDSheet!$A:$V,22,0)</f>
        <v>0</v>
      </c>
      <c r="M104" s="13">
        <f>VLOOKUP(A:A,[1]TDSheet!$A:$X,24,0)</f>
        <v>0</v>
      </c>
      <c r="N104" s="13">
        <f>VLOOKUP(A:A,[1]TDSheet!$A:$O,15,0)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17.2</v>
      </c>
      <c r="X104" s="15">
        <v>20</v>
      </c>
      <c r="Y104" s="16">
        <f t="shared" si="21"/>
        <v>8.720930232558139</v>
      </c>
      <c r="Z104" s="13">
        <f t="shared" si="22"/>
        <v>7.558139534883721</v>
      </c>
      <c r="AA104" s="13"/>
      <c r="AB104" s="13"/>
      <c r="AC104" s="13"/>
      <c r="AD104" s="13">
        <v>0</v>
      </c>
      <c r="AE104" s="13">
        <f>VLOOKUP(A:A,[1]TDSheet!$A:$AF,32,0)</f>
        <v>19.600000000000001</v>
      </c>
      <c r="AF104" s="13">
        <f>VLOOKUP(A:A,[1]TDSheet!$A:$AG,33,0)</f>
        <v>25.6</v>
      </c>
      <c r="AG104" s="13">
        <f>VLOOKUP(A:A,[1]TDSheet!$A:$W,23,0)</f>
        <v>14.8</v>
      </c>
      <c r="AH104" s="13">
        <f>VLOOKUP(A:A,[4]TDSheet!$A:$D,4,0)</f>
        <v>11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4</v>
      </c>
      <c r="AM104" s="13"/>
      <c r="AN104" s="13"/>
    </row>
    <row r="105" spans="1:40" s="1" customFormat="1" ht="21.95" customHeight="1" outlineLevel="1" x14ac:dyDescent="0.2">
      <c r="A105" s="7" t="s">
        <v>107</v>
      </c>
      <c r="B105" s="7" t="s">
        <v>13</v>
      </c>
      <c r="C105" s="8">
        <v>174</v>
      </c>
      <c r="D105" s="8">
        <v>226</v>
      </c>
      <c r="E105" s="8">
        <v>259</v>
      </c>
      <c r="F105" s="8">
        <v>129</v>
      </c>
      <c r="G105" s="1">
        <f>VLOOKUP(A:A,[1]TDSheet!$A:$G,7,0)</f>
        <v>0</v>
      </c>
      <c r="H105" s="1">
        <f>VLOOKUP(A:A,[1]TDSheet!$A:$H,8,0)</f>
        <v>0.2</v>
      </c>
      <c r="I105" s="1" t="e">
        <f>VLOOKUP(A:A,[2]TDSheet!$A:$I,9,0)</f>
        <v>#N/A</v>
      </c>
      <c r="J105" s="13">
        <f>VLOOKUP(A:A,[3]TDSheet!$A:$F,6,0)</f>
        <v>296</v>
      </c>
      <c r="K105" s="13">
        <f t="shared" si="19"/>
        <v>-37</v>
      </c>
      <c r="L105" s="13">
        <f>VLOOKUP(A:A,[1]TDSheet!$A:$V,22,0)</f>
        <v>30</v>
      </c>
      <c r="M105" s="13">
        <f>VLOOKUP(A:A,[1]TDSheet!$A:$X,24,0)</f>
        <v>50</v>
      </c>
      <c r="N105" s="13">
        <f>VLOOKUP(A:A,[1]TDSheet!$A:$O,15,0)</f>
        <v>0</v>
      </c>
      <c r="O105" s="13"/>
      <c r="P105" s="13"/>
      <c r="Q105" s="13"/>
      <c r="R105" s="13"/>
      <c r="S105" s="13"/>
      <c r="T105" s="13"/>
      <c r="U105" s="13"/>
      <c r="V105" s="15">
        <v>150</v>
      </c>
      <c r="W105" s="13">
        <f t="shared" si="20"/>
        <v>51.8</v>
      </c>
      <c r="X105" s="15">
        <v>90</v>
      </c>
      <c r="Y105" s="16">
        <f t="shared" si="21"/>
        <v>8.6679536679536682</v>
      </c>
      <c r="Z105" s="13">
        <f t="shared" si="22"/>
        <v>2.4903474903474905</v>
      </c>
      <c r="AA105" s="13"/>
      <c r="AB105" s="13"/>
      <c r="AC105" s="13"/>
      <c r="AD105" s="13">
        <v>0</v>
      </c>
      <c r="AE105" s="13">
        <f>VLOOKUP(A:A,[1]TDSheet!$A:$AF,32,0)</f>
        <v>60.6</v>
      </c>
      <c r="AF105" s="13">
        <f>VLOOKUP(A:A,[1]TDSheet!$A:$AG,33,0)</f>
        <v>53.2</v>
      </c>
      <c r="AG105" s="13">
        <f>VLOOKUP(A:A,[1]TDSheet!$A:$W,23,0)</f>
        <v>46.6</v>
      </c>
      <c r="AH105" s="13">
        <f>VLOOKUP(A:A,[4]TDSheet!$A:$D,4,0)</f>
        <v>45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30</v>
      </c>
      <c r="AL105" s="13">
        <f t="shared" si="25"/>
        <v>18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13</v>
      </c>
      <c r="C106" s="8">
        <v>218</v>
      </c>
      <c r="D106" s="8">
        <v>191</v>
      </c>
      <c r="E106" s="8">
        <v>244</v>
      </c>
      <c r="F106" s="8">
        <v>159</v>
      </c>
      <c r="G106" s="1">
        <f>VLOOKUP(A:A,[1]TDSheet!$A:$G,7,0)</f>
        <v>0</v>
      </c>
      <c r="H106" s="1">
        <f>VLOOKUP(A:A,[1]TDSheet!$A:$H,8,0)</f>
        <v>0.3</v>
      </c>
      <c r="I106" s="1" t="e">
        <f>VLOOKUP(A:A,[2]TDSheet!$A:$I,9,0)</f>
        <v>#N/A</v>
      </c>
      <c r="J106" s="13">
        <f>VLOOKUP(A:A,[3]TDSheet!$A:$F,6,0)</f>
        <v>251</v>
      </c>
      <c r="K106" s="13">
        <f t="shared" si="19"/>
        <v>-7</v>
      </c>
      <c r="L106" s="13">
        <f>VLOOKUP(A:A,[1]TDSheet!$A:$V,22,0)</f>
        <v>40</v>
      </c>
      <c r="M106" s="13">
        <f>VLOOKUP(A:A,[1]TDSheet!$A:$X,24,0)</f>
        <v>50</v>
      </c>
      <c r="N106" s="13">
        <f>VLOOKUP(A:A,[1]TDSheet!$A:$O,15,0)</f>
        <v>0</v>
      </c>
      <c r="O106" s="13"/>
      <c r="P106" s="13"/>
      <c r="Q106" s="13"/>
      <c r="R106" s="13"/>
      <c r="S106" s="13"/>
      <c r="T106" s="13"/>
      <c r="U106" s="13"/>
      <c r="V106" s="15">
        <v>80</v>
      </c>
      <c r="W106" s="13">
        <f t="shared" si="20"/>
        <v>48.8</v>
      </c>
      <c r="X106" s="15">
        <v>100</v>
      </c>
      <c r="Y106" s="16">
        <f t="shared" si="21"/>
        <v>8.7909836065573774</v>
      </c>
      <c r="Z106" s="13">
        <f t="shared" si="22"/>
        <v>3.2581967213114758</v>
      </c>
      <c r="AA106" s="13"/>
      <c r="AB106" s="13"/>
      <c r="AC106" s="13"/>
      <c r="AD106" s="13">
        <v>0</v>
      </c>
      <c r="AE106" s="13">
        <f>VLOOKUP(A:A,[1]TDSheet!$A:$AF,32,0)</f>
        <v>62.2</v>
      </c>
      <c r="AF106" s="13">
        <f>VLOOKUP(A:A,[1]TDSheet!$A:$AG,33,0)</f>
        <v>52.6</v>
      </c>
      <c r="AG106" s="13">
        <f>VLOOKUP(A:A,[1]TDSheet!$A:$W,23,0)</f>
        <v>48.2</v>
      </c>
      <c r="AH106" s="13">
        <f>VLOOKUP(A:A,[4]TDSheet!$A:$D,4,0)</f>
        <v>32</v>
      </c>
      <c r="AI106" s="13" t="str">
        <f>VLOOKUP(A:A,[1]TDSheet!$A:$AI,35,0)</f>
        <v>???</v>
      </c>
      <c r="AJ106" s="13">
        <f t="shared" si="23"/>
        <v>0</v>
      </c>
      <c r="AK106" s="13">
        <f t="shared" si="24"/>
        <v>24</v>
      </c>
      <c r="AL106" s="13">
        <f t="shared" si="25"/>
        <v>30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8</v>
      </c>
      <c r="C107" s="8">
        <v>278.90499999999997</v>
      </c>
      <c r="D107" s="8">
        <v>286.245</v>
      </c>
      <c r="E107" s="8">
        <v>385.69499999999999</v>
      </c>
      <c r="F107" s="8">
        <v>168.685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VLOOKUP(A:A,[2]TDSheet!$A:$I,9,0)</f>
        <v>#N/A</v>
      </c>
      <c r="J107" s="13">
        <f>VLOOKUP(A:A,[3]TDSheet!$A:$F,6,0)</f>
        <v>384.16800000000001</v>
      </c>
      <c r="K107" s="13">
        <f t="shared" si="19"/>
        <v>1.5269999999999868</v>
      </c>
      <c r="L107" s="13">
        <f>VLOOKUP(A:A,[1]TDSheet!$A:$V,22,0)</f>
        <v>130</v>
      </c>
      <c r="M107" s="13">
        <f>VLOOKUP(A:A,[1]TDSheet!$A:$X,24,0)</f>
        <v>80</v>
      </c>
      <c r="N107" s="13">
        <f>VLOOKUP(A:A,[1]TDSheet!$A:$O,15,0)</f>
        <v>0</v>
      </c>
      <c r="O107" s="13"/>
      <c r="P107" s="13"/>
      <c r="Q107" s="13"/>
      <c r="R107" s="13"/>
      <c r="S107" s="13"/>
      <c r="T107" s="13"/>
      <c r="U107" s="13"/>
      <c r="V107" s="15">
        <v>150</v>
      </c>
      <c r="W107" s="13">
        <f t="shared" si="20"/>
        <v>77.138999999999996</v>
      </c>
      <c r="X107" s="15">
        <v>150</v>
      </c>
      <c r="Y107" s="16">
        <f t="shared" si="21"/>
        <v>8.7982084289399651</v>
      </c>
      <c r="Z107" s="13">
        <f t="shared" si="22"/>
        <v>2.1867667457446949</v>
      </c>
      <c r="AA107" s="13"/>
      <c r="AB107" s="13"/>
      <c r="AC107" s="13"/>
      <c r="AD107" s="13">
        <v>0</v>
      </c>
      <c r="AE107" s="13">
        <f>VLOOKUP(A:A,[1]TDSheet!$A:$AF,32,0)</f>
        <v>79.782000000000011</v>
      </c>
      <c r="AF107" s="13">
        <f>VLOOKUP(A:A,[1]TDSheet!$A:$AG,33,0)</f>
        <v>73.088999999999999</v>
      </c>
      <c r="AG107" s="13">
        <f>VLOOKUP(A:A,[1]TDSheet!$A:$W,23,0)</f>
        <v>72.0762</v>
      </c>
      <c r="AH107" s="13">
        <f>VLOOKUP(A:A,[4]TDSheet!$A:$D,4,0)</f>
        <v>87.617000000000004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150</v>
      </c>
      <c r="AL107" s="13">
        <f t="shared" si="25"/>
        <v>150</v>
      </c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5050.6930000000002</v>
      </c>
      <c r="D108" s="8">
        <v>1397.9939999999999</v>
      </c>
      <c r="E108" s="8">
        <v>4183.0889999999999</v>
      </c>
      <c r="F108" s="8">
        <v>2125.1350000000002</v>
      </c>
      <c r="G108" s="1">
        <f>VLOOKUP(A:A,[1]TDSheet!$A:$G,7,0)</f>
        <v>0</v>
      </c>
      <c r="H108" s="1">
        <f>VLOOKUP(A:A,[1]TDSheet!$A:$H,8,0)</f>
        <v>1</v>
      </c>
      <c r="I108" s="1" t="e">
        <f>VLOOKUP(A:A,[2]TDSheet!$A:$I,9,0)</f>
        <v>#N/A</v>
      </c>
      <c r="J108" s="13">
        <f>VLOOKUP(A:A,[3]TDSheet!$A:$F,6,0)</f>
        <v>4177.7209999999995</v>
      </c>
      <c r="K108" s="13">
        <f t="shared" si="19"/>
        <v>5.3680000000003929</v>
      </c>
      <c r="L108" s="13">
        <f>VLOOKUP(A:A,[1]TDSheet!$A:$V,22,0)</f>
        <v>1200</v>
      </c>
      <c r="M108" s="13">
        <f>VLOOKUP(A:A,[1]TDSheet!$A:$X,24,0)</f>
        <v>1000</v>
      </c>
      <c r="N108" s="13">
        <f>VLOOKUP(A:A,[1]TDSheet!$A:$O,15,0)</f>
        <v>1000</v>
      </c>
      <c r="O108" s="13"/>
      <c r="P108" s="13"/>
      <c r="Q108" s="13"/>
      <c r="R108" s="13"/>
      <c r="S108" s="13"/>
      <c r="T108" s="13"/>
      <c r="U108" s="13"/>
      <c r="V108" s="15">
        <v>1200</v>
      </c>
      <c r="W108" s="13">
        <f t="shared" si="20"/>
        <v>836.61779999999999</v>
      </c>
      <c r="X108" s="15">
        <v>1200</v>
      </c>
      <c r="Y108" s="16">
        <f t="shared" si="21"/>
        <v>9.2337683946002596</v>
      </c>
      <c r="Z108" s="13">
        <f t="shared" si="22"/>
        <v>2.5401503530046816</v>
      </c>
      <c r="AA108" s="13"/>
      <c r="AB108" s="13"/>
      <c r="AC108" s="13"/>
      <c r="AD108" s="13">
        <v>0</v>
      </c>
      <c r="AE108" s="13">
        <f>VLOOKUP(A:A,[1]TDSheet!$A:$AF,32,0)</f>
        <v>819.40560000000005</v>
      </c>
      <c r="AF108" s="13">
        <f>VLOOKUP(A:A,[1]TDSheet!$A:$AG,33,0)</f>
        <v>766.27099999999996</v>
      </c>
      <c r="AG108" s="13">
        <f>VLOOKUP(A:A,[1]TDSheet!$A:$W,23,0)</f>
        <v>785.84219999999993</v>
      </c>
      <c r="AH108" s="13">
        <f>VLOOKUP(A:A,[4]TDSheet!$A:$D,4,0)</f>
        <v>1001.674</v>
      </c>
      <c r="AI108" s="13" t="str">
        <f>VLOOKUP(A:A,[1]TDSheet!$A:$AI,35,0)</f>
        <v>ябокт</v>
      </c>
      <c r="AJ108" s="13">
        <f t="shared" si="23"/>
        <v>0</v>
      </c>
      <c r="AK108" s="13">
        <f t="shared" si="24"/>
        <v>1200</v>
      </c>
      <c r="AL108" s="13">
        <f t="shared" si="25"/>
        <v>1200</v>
      </c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6374.6570000000002</v>
      </c>
      <c r="D109" s="8">
        <v>4804.9750000000004</v>
      </c>
      <c r="E109" s="8">
        <v>6043.02</v>
      </c>
      <c r="F109" s="8">
        <v>4909.3180000000002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VLOOKUP(A:A,[2]TDSheet!$A:$I,9,0)</f>
        <v>#N/A</v>
      </c>
      <c r="J109" s="13">
        <f>VLOOKUP(A:A,[3]TDSheet!$A:$F,6,0)</f>
        <v>6057.3559999999998</v>
      </c>
      <c r="K109" s="13">
        <f t="shared" si="19"/>
        <v>-14.335999999999331</v>
      </c>
      <c r="L109" s="13">
        <f>VLOOKUP(A:A,[1]TDSheet!$A:$V,22,0)</f>
        <v>1300</v>
      </c>
      <c r="M109" s="13">
        <f>VLOOKUP(A:A,[1]TDSheet!$A:$X,24,0)</f>
        <v>1400</v>
      </c>
      <c r="N109" s="13">
        <f>VLOOKUP(A:A,[1]TDSheet!$A:$O,15,0)</f>
        <v>2000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1208.604</v>
      </c>
      <c r="X109" s="15">
        <v>1700</v>
      </c>
      <c r="Y109" s="16">
        <f t="shared" si="21"/>
        <v>9.3573395421494538</v>
      </c>
      <c r="Z109" s="13">
        <f t="shared" si="22"/>
        <v>4.0619739798974681</v>
      </c>
      <c r="AA109" s="13"/>
      <c r="AB109" s="13"/>
      <c r="AC109" s="13"/>
      <c r="AD109" s="13">
        <v>0</v>
      </c>
      <c r="AE109" s="13">
        <f>VLOOKUP(A:A,[1]TDSheet!$A:$AF,32,0)</f>
        <v>1606.4325999999999</v>
      </c>
      <c r="AF109" s="13">
        <f>VLOOKUP(A:A,[1]TDSheet!$A:$AG,33,0)</f>
        <v>1566.8074000000001</v>
      </c>
      <c r="AG109" s="13">
        <f>VLOOKUP(A:A,[1]TDSheet!$A:$W,23,0)</f>
        <v>1300.6507999999999</v>
      </c>
      <c r="AH109" s="13">
        <f>VLOOKUP(A:A,[4]TDSheet!$A:$D,4,0)</f>
        <v>1349.05</v>
      </c>
      <c r="AI109" s="13" t="str">
        <f>VLOOKUP(A:A,[1]TDSheet!$A:$AI,35,0)</f>
        <v>оконч</v>
      </c>
      <c r="AJ109" s="13">
        <f t="shared" si="23"/>
        <v>0</v>
      </c>
      <c r="AK109" s="13">
        <f t="shared" si="24"/>
        <v>0</v>
      </c>
      <c r="AL109" s="13">
        <f t="shared" si="25"/>
        <v>1700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4628.0050000000001</v>
      </c>
      <c r="D110" s="8">
        <v>6996.1180000000004</v>
      </c>
      <c r="E110" s="17">
        <v>4525</v>
      </c>
      <c r="F110" s="18">
        <v>1658</v>
      </c>
      <c r="G110" s="1">
        <f>VLOOKUP(A:A,[1]TDSheet!$A:$G,7,0)</f>
        <v>0</v>
      </c>
      <c r="H110" s="1">
        <f>VLOOKUP(A:A,[1]TDSheet!$A:$H,8,0)</f>
        <v>1</v>
      </c>
      <c r="I110" s="1" t="e">
        <f>VLOOKUP(A:A,[2]TDSheet!$A:$I,9,0)</f>
        <v>#N/A</v>
      </c>
      <c r="J110" s="13">
        <f>VLOOKUP(A:A,[3]TDSheet!$A:$F,6,0)</f>
        <v>3612.404</v>
      </c>
      <c r="K110" s="13">
        <f t="shared" si="19"/>
        <v>912.596</v>
      </c>
      <c r="L110" s="13">
        <f>VLOOKUP(A:A,[1]TDSheet!$A:$V,22,0)</f>
        <v>1300</v>
      </c>
      <c r="M110" s="13">
        <f>VLOOKUP(A:A,[1]TDSheet!$A:$X,24,0)</f>
        <v>1000</v>
      </c>
      <c r="N110" s="13">
        <f>VLOOKUP(A:A,[1]TDSheet!$A:$O,15,0)</f>
        <v>1000</v>
      </c>
      <c r="O110" s="13"/>
      <c r="P110" s="13"/>
      <c r="Q110" s="13"/>
      <c r="R110" s="13"/>
      <c r="S110" s="13"/>
      <c r="T110" s="13"/>
      <c r="U110" s="13"/>
      <c r="V110" s="15">
        <v>1600</v>
      </c>
      <c r="W110" s="13">
        <f t="shared" si="20"/>
        <v>905</v>
      </c>
      <c r="X110" s="15">
        <v>1800</v>
      </c>
      <c r="Y110" s="16">
        <f t="shared" si="21"/>
        <v>9.2353591160220994</v>
      </c>
      <c r="Z110" s="13">
        <f t="shared" si="22"/>
        <v>1.8320441988950276</v>
      </c>
      <c r="AA110" s="13"/>
      <c r="AB110" s="13"/>
      <c r="AC110" s="13"/>
      <c r="AD110" s="13">
        <v>0</v>
      </c>
      <c r="AE110" s="13">
        <f>VLOOKUP(A:A,[1]TDSheet!$A:$AF,32,0)</f>
        <v>839</v>
      </c>
      <c r="AF110" s="13">
        <f>VLOOKUP(A:A,[1]TDSheet!$A:$AG,33,0)</f>
        <v>755.2</v>
      </c>
      <c r="AG110" s="13">
        <f>VLOOKUP(A:A,[1]TDSheet!$A:$W,23,0)</f>
        <v>838.2</v>
      </c>
      <c r="AH110" s="13">
        <f>VLOOKUP(A:A,[4]TDSheet!$A:$D,4,0)</f>
        <v>805.64499999999998</v>
      </c>
      <c r="AI110" s="13" t="str">
        <f>VLOOKUP(A:A,[1]TDSheet!$A:$AI,35,0)</f>
        <v>ябокт</v>
      </c>
      <c r="AJ110" s="13">
        <f t="shared" si="23"/>
        <v>0</v>
      </c>
      <c r="AK110" s="13">
        <f t="shared" si="24"/>
        <v>1600</v>
      </c>
      <c r="AL110" s="13">
        <f t="shared" si="25"/>
        <v>1800</v>
      </c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8</v>
      </c>
      <c r="C111" s="8">
        <v>211.68700000000001</v>
      </c>
      <c r="D111" s="8">
        <v>2.6840000000000002</v>
      </c>
      <c r="E111" s="8">
        <v>56.363999999999997</v>
      </c>
      <c r="F111" s="8">
        <v>153.98099999999999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VLOOKUP(A:A,[2]TDSheet!$A:$I,9,0)</f>
        <v>#N/A</v>
      </c>
      <c r="J111" s="13">
        <f>VLOOKUP(A:A,[3]TDSheet!$A:$F,6,0)</f>
        <v>66.203999999999994</v>
      </c>
      <c r="K111" s="13">
        <f t="shared" si="19"/>
        <v>-9.8399999999999963</v>
      </c>
      <c r="L111" s="13">
        <f>VLOOKUP(A:A,[1]TDSheet!$A:$V,22,0)</f>
        <v>0</v>
      </c>
      <c r="M111" s="13">
        <f>VLOOKUP(A:A,[1]TDSheet!$A:$X,24,0)</f>
        <v>0</v>
      </c>
      <c r="N111" s="13">
        <f>VLOOKUP(A:A,[1]TDSheet!$A:$O,15,0)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11.2728</v>
      </c>
      <c r="X111" s="15"/>
      <c r="Y111" s="16">
        <f t="shared" si="21"/>
        <v>13.659516712795401</v>
      </c>
      <c r="Z111" s="13">
        <f t="shared" si="22"/>
        <v>13.659516712795401</v>
      </c>
      <c r="AA111" s="13"/>
      <c r="AB111" s="13"/>
      <c r="AC111" s="13"/>
      <c r="AD111" s="13">
        <v>0</v>
      </c>
      <c r="AE111" s="13">
        <f>VLOOKUP(A:A,[1]TDSheet!$A:$AF,32,0)</f>
        <v>10.1374</v>
      </c>
      <c r="AF111" s="13">
        <f>VLOOKUP(A:A,[1]TDSheet!$A:$AG,33,0)</f>
        <v>14.493600000000001</v>
      </c>
      <c r="AG111" s="13">
        <f>VLOOKUP(A:A,[1]TDSheet!$A:$W,23,0)</f>
        <v>12.883199999999999</v>
      </c>
      <c r="AH111" s="13">
        <f>VLOOKUP(A:A,[4]TDSheet!$A:$D,4,0)</f>
        <v>8.0519999999999996</v>
      </c>
      <c r="AI111" s="19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114</v>
      </c>
      <c r="B112" s="7" t="s">
        <v>8</v>
      </c>
      <c r="C112" s="8">
        <v>240.53299999999999</v>
      </c>
      <c r="D112" s="8">
        <v>1.357</v>
      </c>
      <c r="E112" s="8">
        <v>38.902999999999999</v>
      </c>
      <c r="F112" s="8">
        <v>200.28800000000001</v>
      </c>
      <c r="G112" s="1">
        <f>VLOOKUP(A:A,[1]TDSheet!$A:$G,7,0)</f>
        <v>0</v>
      </c>
      <c r="H112" s="1">
        <f>VLOOKUP(A:A,[1]TDSheet!$A:$H,8,0)</f>
        <v>1</v>
      </c>
      <c r="I112" s="1" t="e">
        <f>VLOOKUP(A:A,[2]TDSheet!$A:$I,9,0)</f>
        <v>#N/A</v>
      </c>
      <c r="J112" s="13">
        <f>VLOOKUP(A:A,[3]TDSheet!$A:$F,6,0)</f>
        <v>40.655000000000001</v>
      </c>
      <c r="K112" s="13">
        <f t="shared" si="19"/>
        <v>-1.7520000000000024</v>
      </c>
      <c r="L112" s="13">
        <f>VLOOKUP(A:A,[1]TDSheet!$A:$V,22,0)</f>
        <v>0</v>
      </c>
      <c r="M112" s="13">
        <f>VLOOKUP(A:A,[1]TDSheet!$A:$X,24,0)</f>
        <v>0</v>
      </c>
      <c r="N112" s="13">
        <f>VLOOKUP(A:A,[1]TDSheet!$A:$O,15,0)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7.7805999999999997</v>
      </c>
      <c r="X112" s="15"/>
      <c r="Y112" s="16">
        <f t="shared" si="21"/>
        <v>25.741973626712596</v>
      </c>
      <c r="Z112" s="13">
        <f t="shared" si="22"/>
        <v>25.741973626712596</v>
      </c>
      <c r="AA112" s="13"/>
      <c r="AB112" s="13"/>
      <c r="AC112" s="13"/>
      <c r="AD112" s="13">
        <v>0</v>
      </c>
      <c r="AE112" s="13">
        <f>VLOOKUP(A:A,[1]TDSheet!$A:$AF,32,0)</f>
        <v>7.7543999999999995</v>
      </c>
      <c r="AF112" s="13">
        <f>VLOOKUP(A:A,[1]TDSheet!$A:$AG,33,0)</f>
        <v>8.5888000000000009</v>
      </c>
      <c r="AG112" s="13">
        <f>VLOOKUP(A:A,[1]TDSheet!$A:$W,23,0)</f>
        <v>8.0519999999999996</v>
      </c>
      <c r="AH112" s="13">
        <f>VLOOKUP(A:A,[4]TDSheet!$A:$D,4,0)</f>
        <v>9.3940000000000001</v>
      </c>
      <c r="AI112" s="19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115</v>
      </c>
      <c r="B113" s="7" t="s">
        <v>8</v>
      </c>
      <c r="C113" s="8">
        <v>172.61199999999999</v>
      </c>
      <c r="D113" s="8">
        <v>187.077</v>
      </c>
      <c r="E113" s="8">
        <v>212.36600000000001</v>
      </c>
      <c r="F113" s="8">
        <v>141.53100000000001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VLOOKUP(A:A,[2]TDSheet!$A:$I,9,0)</f>
        <v>#N/A</v>
      </c>
      <c r="J113" s="13">
        <f>VLOOKUP(A:A,[3]TDSheet!$A:$F,6,0)</f>
        <v>214.14</v>
      </c>
      <c r="K113" s="13">
        <f t="shared" si="19"/>
        <v>-1.7739999999999725</v>
      </c>
      <c r="L113" s="13">
        <f>VLOOKUP(A:A,[1]TDSheet!$A:$V,22,0)</f>
        <v>50</v>
      </c>
      <c r="M113" s="13">
        <f>VLOOKUP(A:A,[1]TDSheet!$A:$X,24,0)</f>
        <v>40</v>
      </c>
      <c r="N113" s="13">
        <f>VLOOKUP(A:A,[1]TDSheet!$A:$O,15,0)</f>
        <v>0</v>
      </c>
      <c r="O113" s="13"/>
      <c r="P113" s="13"/>
      <c r="Q113" s="13"/>
      <c r="R113" s="13"/>
      <c r="S113" s="13"/>
      <c r="T113" s="13"/>
      <c r="U113" s="13"/>
      <c r="V113" s="15">
        <v>50</v>
      </c>
      <c r="W113" s="13">
        <f t="shared" si="20"/>
        <v>42.473200000000006</v>
      </c>
      <c r="X113" s="15">
        <v>80</v>
      </c>
      <c r="Y113" s="16">
        <f t="shared" si="21"/>
        <v>8.5119793187233359</v>
      </c>
      <c r="Z113" s="13">
        <f t="shared" si="22"/>
        <v>3.3322424493562997</v>
      </c>
      <c r="AA113" s="13"/>
      <c r="AB113" s="13"/>
      <c r="AC113" s="13"/>
      <c r="AD113" s="13">
        <v>0</v>
      </c>
      <c r="AE113" s="13">
        <f>VLOOKUP(A:A,[1]TDSheet!$A:$AF,32,0)</f>
        <v>44.111399999999996</v>
      </c>
      <c r="AF113" s="13">
        <f>VLOOKUP(A:A,[1]TDSheet!$A:$AG,33,0)</f>
        <v>40.851600000000005</v>
      </c>
      <c r="AG113" s="13">
        <f>VLOOKUP(A:A,[1]TDSheet!$A:$W,23,0)</f>
        <v>41.340800000000002</v>
      </c>
      <c r="AH113" s="13">
        <f>VLOOKUP(A:A,[4]TDSheet!$A:$D,4,0)</f>
        <v>57.19</v>
      </c>
      <c r="AI113" s="13" t="str">
        <f>VLOOKUP(A:A,[1]TDSheet!$A:$AI,35,0)</f>
        <v>зв70</v>
      </c>
      <c r="AJ113" s="13">
        <f t="shared" si="23"/>
        <v>0</v>
      </c>
      <c r="AK113" s="13">
        <f t="shared" si="24"/>
        <v>50</v>
      </c>
      <c r="AL113" s="13">
        <f t="shared" si="25"/>
        <v>80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13</v>
      </c>
      <c r="C114" s="8">
        <v>291</v>
      </c>
      <c r="D114" s="8">
        <v>642</v>
      </c>
      <c r="E114" s="8">
        <v>253</v>
      </c>
      <c r="F114" s="8">
        <v>167</v>
      </c>
      <c r="G114" s="1">
        <f>VLOOKUP(A:A,[1]TDSheet!$A:$G,7,0)</f>
        <v>0</v>
      </c>
      <c r="H114" s="1">
        <f>VLOOKUP(A:A,[1]TDSheet!$A:$H,8,0)</f>
        <v>0.5</v>
      </c>
      <c r="I114" s="1" t="e">
        <f>VLOOKUP(A:A,[2]TDSheet!$A:$I,9,0)</f>
        <v>#N/A</v>
      </c>
      <c r="J114" s="13">
        <f>VLOOKUP(A:A,[3]TDSheet!$A:$F,6,0)</f>
        <v>274</v>
      </c>
      <c r="K114" s="13">
        <f t="shared" si="19"/>
        <v>-21</v>
      </c>
      <c r="L114" s="13">
        <f>VLOOKUP(A:A,[1]TDSheet!$A:$V,22,0)</f>
        <v>50</v>
      </c>
      <c r="M114" s="13">
        <f>VLOOKUP(A:A,[1]TDSheet!$A:$X,24,0)</f>
        <v>50</v>
      </c>
      <c r="N114" s="13">
        <f>VLOOKUP(A:A,[1]TDSheet!$A:$O,15,0)</f>
        <v>0</v>
      </c>
      <c r="O114" s="13"/>
      <c r="P114" s="13"/>
      <c r="Q114" s="13"/>
      <c r="R114" s="13"/>
      <c r="S114" s="13"/>
      <c r="T114" s="13"/>
      <c r="U114" s="13"/>
      <c r="V114" s="15">
        <v>60</v>
      </c>
      <c r="W114" s="13">
        <f t="shared" si="20"/>
        <v>50.6</v>
      </c>
      <c r="X114" s="15">
        <v>120</v>
      </c>
      <c r="Y114" s="16">
        <f t="shared" si="21"/>
        <v>8.8339920948616601</v>
      </c>
      <c r="Z114" s="13">
        <f t="shared" si="22"/>
        <v>3.3003952569169961</v>
      </c>
      <c r="AA114" s="13"/>
      <c r="AB114" s="13"/>
      <c r="AC114" s="13"/>
      <c r="AD114" s="13">
        <v>0</v>
      </c>
      <c r="AE114" s="13">
        <f>VLOOKUP(A:A,[1]TDSheet!$A:$AF,32,0)</f>
        <v>58.6</v>
      </c>
      <c r="AF114" s="13">
        <f>VLOOKUP(A:A,[1]TDSheet!$A:$AG,33,0)</f>
        <v>55.2</v>
      </c>
      <c r="AG114" s="13">
        <f>VLOOKUP(A:A,[1]TDSheet!$A:$W,23,0)</f>
        <v>50.4</v>
      </c>
      <c r="AH114" s="13">
        <f>VLOOKUP(A:A,[4]TDSheet!$A:$D,4,0)</f>
        <v>52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30</v>
      </c>
      <c r="AL114" s="13">
        <f t="shared" si="25"/>
        <v>60</v>
      </c>
      <c r="AM114" s="13"/>
      <c r="AN114" s="13"/>
    </row>
    <row r="115" spans="1:40" s="1" customFormat="1" ht="21.95" customHeight="1" outlineLevel="1" x14ac:dyDescent="0.2">
      <c r="A115" s="7" t="s">
        <v>117</v>
      </c>
      <c r="B115" s="7" t="s">
        <v>13</v>
      </c>
      <c r="C115" s="8">
        <v>848</v>
      </c>
      <c r="D115" s="8">
        <v>14</v>
      </c>
      <c r="E115" s="8">
        <v>336</v>
      </c>
      <c r="F115" s="8">
        <v>513</v>
      </c>
      <c r="G115" s="1">
        <f>VLOOKUP(A:A,[1]TDSheet!$A:$G,7,0)</f>
        <v>0</v>
      </c>
      <c r="H115" s="1">
        <f>VLOOKUP(A:A,[1]TDSheet!$A:$H,8,0)</f>
        <v>0.4</v>
      </c>
      <c r="I115" s="1" t="e">
        <f>VLOOKUP(A:A,[2]TDSheet!$A:$I,9,0)</f>
        <v>#N/A</v>
      </c>
      <c r="J115" s="13">
        <f>VLOOKUP(A:A,[3]TDSheet!$A:$F,6,0)</f>
        <v>349</v>
      </c>
      <c r="K115" s="13">
        <f t="shared" si="19"/>
        <v>-13</v>
      </c>
      <c r="L115" s="13">
        <f>VLOOKUP(A:A,[1]TDSheet!$A:$V,22,0)</f>
        <v>0</v>
      </c>
      <c r="M115" s="13">
        <f>VLOOKUP(A:A,[1]TDSheet!$A:$X,24,0)</f>
        <v>0</v>
      </c>
      <c r="N115" s="13">
        <f>VLOOKUP(A:A,[1]TDSheet!$A:$O,15,0)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67.2</v>
      </c>
      <c r="X115" s="15">
        <v>50</v>
      </c>
      <c r="Y115" s="16">
        <f t="shared" si="21"/>
        <v>8.3779761904761898</v>
      </c>
      <c r="Z115" s="13">
        <f t="shared" si="22"/>
        <v>7.6339285714285712</v>
      </c>
      <c r="AA115" s="13"/>
      <c r="AB115" s="13"/>
      <c r="AC115" s="13"/>
      <c r="AD115" s="13">
        <v>0</v>
      </c>
      <c r="AE115" s="13">
        <f>VLOOKUP(A:A,[1]TDSheet!$A:$AF,32,0)</f>
        <v>118.2</v>
      </c>
      <c r="AF115" s="13">
        <f>VLOOKUP(A:A,[1]TDSheet!$A:$AG,33,0)</f>
        <v>92.4</v>
      </c>
      <c r="AG115" s="13">
        <f>VLOOKUP(A:A,[1]TDSheet!$A:$W,23,0)</f>
        <v>64</v>
      </c>
      <c r="AH115" s="13">
        <f>VLOOKUP(A:A,[4]TDSheet!$A:$D,4,0)</f>
        <v>78</v>
      </c>
      <c r="AI115" s="19" t="str">
        <f>VLOOKUP(A:A,[1]TDSheet!$A:$AI,35,0)</f>
        <v>увел</v>
      </c>
      <c r="AJ115" s="13">
        <f t="shared" si="23"/>
        <v>0</v>
      </c>
      <c r="AK115" s="13">
        <f t="shared" si="24"/>
        <v>0</v>
      </c>
      <c r="AL115" s="13">
        <f t="shared" si="25"/>
        <v>20</v>
      </c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8</v>
      </c>
      <c r="C116" s="8">
        <v>23.981000000000002</v>
      </c>
      <c r="D116" s="8">
        <v>29.585000000000001</v>
      </c>
      <c r="E116" s="8">
        <v>8.2680000000000007</v>
      </c>
      <c r="F116" s="8">
        <v>21.1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VLOOKUP(A:A,[2]TDSheet!$A:$I,9,0)</f>
        <v>#N/A</v>
      </c>
      <c r="J116" s="13">
        <f>VLOOKUP(A:A,[3]TDSheet!$A:$F,6,0)</f>
        <v>10.5</v>
      </c>
      <c r="K116" s="13">
        <f t="shared" si="19"/>
        <v>-2.2319999999999993</v>
      </c>
      <c r="L116" s="13">
        <f>VLOOKUP(A:A,[1]TDSheet!$A:$V,22,0)</f>
        <v>0</v>
      </c>
      <c r="M116" s="13">
        <f>VLOOKUP(A:A,[1]TDSheet!$A:$X,24,0)</f>
        <v>0</v>
      </c>
      <c r="N116" s="13">
        <f>VLOOKUP(A:A,[1]TDSheet!$A:$O,15,0)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1.6536000000000002</v>
      </c>
      <c r="X116" s="15"/>
      <c r="Y116" s="16">
        <f t="shared" si="21"/>
        <v>12.76003870343493</v>
      </c>
      <c r="Z116" s="13">
        <f t="shared" si="22"/>
        <v>12.76003870343493</v>
      </c>
      <c r="AA116" s="13"/>
      <c r="AB116" s="13"/>
      <c r="AC116" s="13"/>
      <c r="AD116" s="13">
        <v>0</v>
      </c>
      <c r="AE116" s="13">
        <f>VLOOKUP(A:A,[1]TDSheet!$A:$AF,32,0)</f>
        <v>0.55119999999999991</v>
      </c>
      <c r="AF116" s="13">
        <f>VLOOKUP(A:A,[1]TDSheet!$A:$AG,33,0)</f>
        <v>0.82680000000000009</v>
      </c>
      <c r="AG116" s="13">
        <f>VLOOKUP(A:A,[1]TDSheet!$A:$W,23,0)</f>
        <v>2.2047999999999996</v>
      </c>
      <c r="AH116" s="13">
        <v>0</v>
      </c>
      <c r="AI116" s="13" t="str">
        <f>VLOOKUP(A:A,[1]TDSheet!$A:$AI,35,0)</f>
        <v>выв0609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8</v>
      </c>
      <c r="C117" s="8">
        <v>8.8360000000000003</v>
      </c>
      <c r="D117" s="8">
        <v>6.0410000000000004</v>
      </c>
      <c r="E117" s="8">
        <v>0</v>
      </c>
      <c r="F117" s="8"/>
      <c r="G117" s="1" t="str">
        <f>VLOOKUP(A:A,[1]TDSheet!$A:$G,7,0)</f>
        <v>нов</v>
      </c>
      <c r="H117" s="1">
        <f>VLOOKUP(A:A,[1]TDSheet!$A:$H,8,0)</f>
        <v>0</v>
      </c>
      <c r="I117" s="1" t="e">
        <f>VLOOKUP(A:A,[2]TDSheet!$A:$I,9,0)</f>
        <v>#N/A</v>
      </c>
      <c r="J117" s="13">
        <f>VLOOKUP(A:A,[3]TDSheet!$A:$F,6,0)</f>
        <v>9.6</v>
      </c>
      <c r="K117" s="13">
        <f t="shared" si="19"/>
        <v>-9.6</v>
      </c>
      <c r="L117" s="13">
        <f>VLOOKUP(A:A,[1]TDSheet!$A:$V,22,0)</f>
        <v>0</v>
      </c>
      <c r="M117" s="13">
        <f>VLOOKUP(A:A,[1]TDSheet!$A:$X,24,0)</f>
        <v>0</v>
      </c>
      <c r="N117" s="13">
        <f>VLOOKUP(A:A,[1]TDSheet!$A:$O,15,0)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0</v>
      </c>
      <c r="X117" s="15"/>
      <c r="Y117" s="16" t="e">
        <f t="shared" si="21"/>
        <v>#DIV/0!</v>
      </c>
      <c r="Z117" s="13" t="e">
        <f t="shared" si="22"/>
        <v>#DIV/0!</v>
      </c>
      <c r="AA117" s="13"/>
      <c r="AB117" s="13"/>
      <c r="AC117" s="13"/>
      <c r="AD117" s="13">
        <v>0</v>
      </c>
      <c r="AE117" s="13">
        <f>VLOOKUP(A:A,[1]TDSheet!$A:$AF,32,0)</f>
        <v>1.3480000000000001</v>
      </c>
      <c r="AF117" s="13">
        <f>VLOOKUP(A:A,[1]TDSheet!$A:$AG,33,0)</f>
        <v>1.0784</v>
      </c>
      <c r="AG117" s="13">
        <f>VLOOKUP(A:A,[1]TDSheet!$A:$W,23,0)</f>
        <v>0</v>
      </c>
      <c r="AH117" s="13">
        <v>0</v>
      </c>
      <c r="AI117" s="13" t="str">
        <f>VLOOKUP(A:A,[1]TDSheet!$A:$AI,35,0)</f>
        <v>выв0609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13</v>
      </c>
      <c r="D118" s="8">
        <v>1</v>
      </c>
      <c r="E118" s="8">
        <v>1</v>
      </c>
      <c r="F118" s="8">
        <v>9</v>
      </c>
      <c r="G118" s="1" t="str">
        <f>VLOOKUP(A:A,[1]TDSheet!$A:$G,7,0)</f>
        <v>выв</v>
      </c>
      <c r="H118" s="1">
        <f>VLOOKUP(A:A,[1]TDSheet!$A:$H,8,0)</f>
        <v>0</v>
      </c>
      <c r="I118" s="1" t="e">
        <f>VLOOKUP(A:A,[2]TDSheet!$A:$I,9,0)</f>
        <v>#N/A</v>
      </c>
      <c r="J118" s="13">
        <f>VLOOKUP(A:A,[3]TDSheet!$A:$F,6,0)</f>
        <v>13</v>
      </c>
      <c r="K118" s="13">
        <f t="shared" si="19"/>
        <v>-12</v>
      </c>
      <c r="L118" s="13">
        <f>VLOOKUP(A:A,[1]TDSheet!$A:$V,22,0)</f>
        <v>0</v>
      </c>
      <c r="M118" s="13">
        <f>VLOOKUP(A:A,[1]TDSheet!$A:$X,24,0)</f>
        <v>0</v>
      </c>
      <c r="N118" s="13">
        <f>VLOOKUP(A:A,[1]TDSheet!$A:$O,15,0)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0.2</v>
      </c>
      <c r="X118" s="15"/>
      <c r="Y118" s="16">
        <f t="shared" si="21"/>
        <v>45</v>
      </c>
      <c r="Z118" s="13">
        <f t="shared" si="22"/>
        <v>45</v>
      </c>
      <c r="AA118" s="13"/>
      <c r="AB118" s="13"/>
      <c r="AC118" s="13"/>
      <c r="AD118" s="13">
        <v>0</v>
      </c>
      <c r="AE118" s="13">
        <f>VLOOKUP(A:A,[1]TDSheet!$A:$AF,32,0)</f>
        <v>1</v>
      </c>
      <c r="AF118" s="13">
        <f>VLOOKUP(A:A,[1]TDSheet!$A:$AG,33,0)</f>
        <v>0.4</v>
      </c>
      <c r="AG118" s="13">
        <f>VLOOKUP(A:A,[1]TDSheet!$A:$W,23,0)</f>
        <v>0.2</v>
      </c>
      <c r="AH118" s="13">
        <v>0</v>
      </c>
      <c r="AI118" s="13" t="str">
        <f>VLOOKUP(A:A,[1]TDSheet!$A:$AI,35,0)</f>
        <v>выв2709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121</v>
      </c>
      <c r="B119" s="7" t="s">
        <v>13</v>
      </c>
      <c r="C119" s="8">
        <v>9</v>
      </c>
      <c r="D119" s="8">
        <v>1</v>
      </c>
      <c r="E119" s="8">
        <v>4</v>
      </c>
      <c r="F119" s="8">
        <v>5</v>
      </c>
      <c r="G119" s="1" t="str">
        <f>VLOOKUP(A:A,[1]TDSheet!$A:$G,7,0)</f>
        <v>выв</v>
      </c>
      <c r="H119" s="1">
        <f>VLOOKUP(A:A,[1]TDSheet!$A:$H,8,0)</f>
        <v>0</v>
      </c>
      <c r="I119" s="1" t="e">
        <f>VLOOKUP(A:A,[2]TDSheet!$A:$I,9,0)</f>
        <v>#N/A</v>
      </c>
      <c r="J119" s="13">
        <f>VLOOKUP(A:A,[3]TDSheet!$A:$F,6,0)</f>
        <v>14</v>
      </c>
      <c r="K119" s="13">
        <f t="shared" si="19"/>
        <v>-10</v>
      </c>
      <c r="L119" s="13">
        <f>VLOOKUP(A:A,[1]TDSheet!$A:$V,22,0)</f>
        <v>0</v>
      </c>
      <c r="M119" s="13">
        <f>VLOOKUP(A:A,[1]TDSheet!$A:$X,24,0)</f>
        <v>0</v>
      </c>
      <c r="N119" s="13">
        <f>VLOOKUP(A:A,[1]TDSheet!$A:$O,15,0)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0.8</v>
      </c>
      <c r="X119" s="15"/>
      <c r="Y119" s="16">
        <f t="shared" si="21"/>
        <v>6.25</v>
      </c>
      <c r="Z119" s="13">
        <f t="shared" si="22"/>
        <v>6.25</v>
      </c>
      <c r="AA119" s="13"/>
      <c r="AB119" s="13"/>
      <c r="AC119" s="13"/>
      <c r="AD119" s="13">
        <v>0</v>
      </c>
      <c r="AE119" s="13">
        <f>VLOOKUP(A:A,[1]TDSheet!$A:$AF,32,0)</f>
        <v>0.8</v>
      </c>
      <c r="AF119" s="13">
        <f>VLOOKUP(A:A,[1]TDSheet!$A:$AG,33,0)</f>
        <v>0.6</v>
      </c>
      <c r="AG119" s="13">
        <f>VLOOKUP(A:A,[1]TDSheet!$A:$W,23,0)</f>
        <v>1</v>
      </c>
      <c r="AH119" s="13">
        <v>0</v>
      </c>
      <c r="AI119" s="13" t="str">
        <f>VLOOKUP(A:A,[1]TDSheet!$A:$AI,35,0)</f>
        <v>выв2709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122</v>
      </c>
      <c r="B120" s="7" t="s">
        <v>13</v>
      </c>
      <c r="C120" s="8">
        <v>18</v>
      </c>
      <c r="D120" s="8">
        <v>1</v>
      </c>
      <c r="E120" s="8">
        <v>6</v>
      </c>
      <c r="F120" s="8">
        <v>12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VLOOKUP(A:A,[2]TDSheet!$A:$I,9,0)</f>
        <v>#N/A</v>
      </c>
      <c r="J120" s="13">
        <f>VLOOKUP(A:A,[3]TDSheet!$A:$F,6,0)</f>
        <v>17</v>
      </c>
      <c r="K120" s="13">
        <f t="shared" si="19"/>
        <v>-11</v>
      </c>
      <c r="L120" s="13">
        <f>VLOOKUP(A:A,[1]TDSheet!$A:$V,22,0)</f>
        <v>0</v>
      </c>
      <c r="M120" s="13">
        <f>VLOOKUP(A:A,[1]TDSheet!$A:$X,24,0)</f>
        <v>0</v>
      </c>
      <c r="N120" s="13">
        <f>VLOOKUP(A:A,[1]TDSheet!$A:$O,15,0)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1.2</v>
      </c>
      <c r="X120" s="15"/>
      <c r="Y120" s="16">
        <f t="shared" si="21"/>
        <v>10</v>
      </c>
      <c r="Z120" s="13">
        <f t="shared" si="22"/>
        <v>10</v>
      </c>
      <c r="AA120" s="13"/>
      <c r="AB120" s="13"/>
      <c r="AC120" s="13"/>
      <c r="AD120" s="13">
        <v>0</v>
      </c>
      <c r="AE120" s="13">
        <f>VLOOKUP(A:A,[1]TDSheet!$A:$AF,32,0)</f>
        <v>0</v>
      </c>
      <c r="AF120" s="13">
        <f>VLOOKUP(A:A,[1]TDSheet!$A:$AG,33,0)</f>
        <v>0.8</v>
      </c>
      <c r="AG120" s="13">
        <f>VLOOKUP(A:A,[1]TDSheet!$A:$W,23,0)</f>
        <v>1.8</v>
      </c>
      <c r="AH120" s="13">
        <v>0</v>
      </c>
      <c r="AI120" s="13" t="str">
        <f>VLOOKUP(A:A,[1]TDSheet!$A:$AI,35,0)</f>
        <v>выв0609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123</v>
      </c>
      <c r="B121" s="7" t="s">
        <v>13</v>
      </c>
      <c r="C121" s="8">
        <v>14</v>
      </c>
      <c r="D121" s="8">
        <v>2</v>
      </c>
      <c r="E121" s="8">
        <v>5</v>
      </c>
      <c r="F121" s="8">
        <v>9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VLOOKUP(A:A,[2]TDSheet!$A:$I,9,0)</f>
        <v>#N/A</v>
      </c>
      <c r="J121" s="13">
        <f>VLOOKUP(A:A,[3]TDSheet!$A:$F,6,0)</f>
        <v>14</v>
      </c>
      <c r="K121" s="13">
        <f t="shared" si="19"/>
        <v>-9</v>
      </c>
      <c r="L121" s="13">
        <f>VLOOKUP(A:A,[1]TDSheet!$A:$V,22,0)</f>
        <v>0</v>
      </c>
      <c r="M121" s="13">
        <f>VLOOKUP(A:A,[1]TDSheet!$A:$X,24,0)</f>
        <v>0</v>
      </c>
      <c r="N121" s="13">
        <f>VLOOKUP(A:A,[1]TDSheet!$A:$O,15,0)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1</v>
      </c>
      <c r="X121" s="15"/>
      <c r="Y121" s="16">
        <f t="shared" si="21"/>
        <v>9</v>
      </c>
      <c r="Z121" s="13">
        <f t="shared" si="22"/>
        <v>9</v>
      </c>
      <c r="AA121" s="13"/>
      <c r="AB121" s="13"/>
      <c r="AC121" s="13"/>
      <c r="AD121" s="13">
        <v>0</v>
      </c>
      <c r="AE121" s="13">
        <f>VLOOKUP(A:A,[1]TDSheet!$A:$AF,32,0)</f>
        <v>0.8</v>
      </c>
      <c r="AF121" s="13">
        <f>VLOOKUP(A:A,[1]TDSheet!$A:$AG,33,0)</f>
        <v>0.8</v>
      </c>
      <c r="AG121" s="13">
        <f>VLOOKUP(A:A,[1]TDSheet!$A:$W,23,0)</f>
        <v>1.4</v>
      </c>
      <c r="AH121" s="13">
        <v>0</v>
      </c>
      <c r="AI121" s="13" t="str">
        <f>VLOOKUP(A:A,[1]TDSheet!$A:$AI,35,0)</f>
        <v>выв0609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124</v>
      </c>
      <c r="B122" s="7" t="s">
        <v>8</v>
      </c>
      <c r="C122" s="8">
        <v>28.088000000000001</v>
      </c>
      <c r="D122" s="8">
        <v>65.078999999999994</v>
      </c>
      <c r="E122" s="8">
        <v>14.663</v>
      </c>
      <c r="F122" s="8">
        <v>-2.6659999999999999</v>
      </c>
      <c r="G122" s="1" t="str">
        <f>VLOOKUP(A:A,[1]TDSheet!$A:$G,7,0)</f>
        <v>выв</v>
      </c>
      <c r="H122" s="1">
        <f>VLOOKUP(A:A,[1]TDSheet!$A:$H,8,0)</f>
        <v>0</v>
      </c>
      <c r="I122" s="1" t="e">
        <f>VLOOKUP(A:A,[2]TDSheet!$A:$I,9,0)</f>
        <v>#N/A</v>
      </c>
      <c r="J122" s="13">
        <f>VLOOKUP(A:A,[3]TDSheet!$A:$F,6,0)</f>
        <v>57.606000000000002</v>
      </c>
      <c r="K122" s="13">
        <f t="shared" si="19"/>
        <v>-42.942999999999998</v>
      </c>
      <c r="L122" s="13">
        <f>VLOOKUP(A:A,[1]TDSheet!$A:$V,22,0)</f>
        <v>0</v>
      </c>
      <c r="M122" s="13">
        <f>VLOOKUP(A:A,[1]TDSheet!$A:$X,24,0)</f>
        <v>0</v>
      </c>
      <c r="N122" s="13">
        <f>VLOOKUP(A:A,[1]TDSheet!$A:$O,15,0)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2.9325999999999999</v>
      </c>
      <c r="X122" s="15"/>
      <c r="Y122" s="16">
        <f t="shared" si="21"/>
        <v>-0.90909090909090906</v>
      </c>
      <c r="Z122" s="13">
        <f t="shared" si="22"/>
        <v>-0.90909090909090906</v>
      </c>
      <c r="AA122" s="13"/>
      <c r="AB122" s="13"/>
      <c r="AC122" s="13"/>
      <c r="AD122" s="13">
        <v>0</v>
      </c>
      <c r="AE122" s="13">
        <f>VLOOKUP(A:A,[1]TDSheet!$A:$AF,32,0)</f>
        <v>13.329400000000001</v>
      </c>
      <c r="AF122" s="13">
        <f>VLOOKUP(A:A,[1]TDSheet!$A:$AG,33,0)</f>
        <v>14.392199999999999</v>
      </c>
      <c r="AG122" s="13">
        <f>VLOOKUP(A:A,[1]TDSheet!$A:$W,23,0)</f>
        <v>7.9980000000000002</v>
      </c>
      <c r="AH122" s="13">
        <f>VLOOKUP(A:A,[4]TDSheet!$A:$D,4,0)</f>
        <v>2.6659999999999999</v>
      </c>
      <c r="AI122" s="13" t="str">
        <f>VLOOKUP(A:A,[1]TDSheet!$A:$AI,35,0)</f>
        <v>выв2709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125</v>
      </c>
      <c r="B123" s="7" t="s">
        <v>8</v>
      </c>
      <c r="C123" s="8">
        <v>33.031999999999996</v>
      </c>
      <c r="D123" s="8">
        <v>55.454999999999998</v>
      </c>
      <c r="E123" s="8">
        <v>36.018000000000001</v>
      </c>
      <c r="F123" s="8">
        <v>8.0039999999999996</v>
      </c>
      <c r="G123" s="1" t="str">
        <f>VLOOKUP(A:A,[1]TDSheet!$A:$G,7,0)</f>
        <v>выв</v>
      </c>
      <c r="H123" s="1">
        <f>VLOOKUP(A:A,[1]TDSheet!$A:$H,8,0)</f>
        <v>0</v>
      </c>
      <c r="I123" s="1" t="e">
        <f>VLOOKUP(A:A,[2]TDSheet!$A:$I,9,0)</f>
        <v>#N/A</v>
      </c>
      <c r="J123" s="13">
        <f>VLOOKUP(A:A,[3]TDSheet!$A:$F,6,0)</f>
        <v>40.404000000000003</v>
      </c>
      <c r="K123" s="13">
        <f t="shared" si="19"/>
        <v>-4.3860000000000028</v>
      </c>
      <c r="L123" s="13">
        <f>VLOOKUP(A:A,[1]TDSheet!$A:$V,22,0)</f>
        <v>0</v>
      </c>
      <c r="M123" s="13">
        <f>VLOOKUP(A:A,[1]TDSheet!$A:$X,24,0)</f>
        <v>0</v>
      </c>
      <c r="N123" s="13">
        <f>VLOOKUP(A:A,[1]TDSheet!$A:$O,15,0)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7.2035999999999998</v>
      </c>
      <c r="X123" s="15"/>
      <c r="Y123" s="16">
        <f t="shared" si="21"/>
        <v>1.1111111111111112</v>
      </c>
      <c r="Z123" s="13">
        <f t="shared" si="22"/>
        <v>1.1111111111111112</v>
      </c>
      <c r="AA123" s="13"/>
      <c r="AB123" s="13"/>
      <c r="AC123" s="13"/>
      <c r="AD123" s="13">
        <v>0</v>
      </c>
      <c r="AE123" s="13">
        <f>VLOOKUP(A:A,[1]TDSheet!$A:$AF,32,0)</f>
        <v>10.9762</v>
      </c>
      <c r="AF123" s="13">
        <f>VLOOKUP(A:A,[1]TDSheet!$A:$AG,33,0)</f>
        <v>6.9379999999999997</v>
      </c>
      <c r="AG123" s="13">
        <f>VLOOKUP(A:A,[1]TDSheet!$A:$W,23,0)</f>
        <v>12.5396</v>
      </c>
      <c r="AH123" s="13">
        <f>VLOOKUP(A:A,[4]TDSheet!$A:$D,4,0)</f>
        <v>2.6680000000000001</v>
      </c>
      <c r="AI123" s="13" t="str">
        <f>VLOOKUP(A:A,[1]TDSheet!$A:$AI,35,0)</f>
        <v>выв2709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21.95" customHeight="1" outlineLevel="1" x14ac:dyDescent="0.2">
      <c r="A124" s="7" t="s">
        <v>126</v>
      </c>
      <c r="B124" s="7" t="s">
        <v>13</v>
      </c>
      <c r="C124" s="8">
        <v>895</v>
      </c>
      <c r="D124" s="8">
        <v>11</v>
      </c>
      <c r="E124" s="8">
        <v>303</v>
      </c>
      <c r="F124" s="8">
        <v>589</v>
      </c>
      <c r="G124" s="1">
        <f>VLOOKUP(A:A,[1]TDSheet!$A:$G,7,0)</f>
        <v>0</v>
      </c>
      <c r="H124" s="1">
        <f>VLOOKUP(A:A,[1]TDSheet!$A:$H,8,0)</f>
        <v>0.4</v>
      </c>
      <c r="I124" s="1" t="e">
        <f>VLOOKUP(A:A,[2]TDSheet!$A:$I,9,0)</f>
        <v>#N/A</v>
      </c>
      <c r="J124" s="13">
        <f>VLOOKUP(A:A,[3]TDSheet!$A:$F,6,0)</f>
        <v>319</v>
      </c>
      <c r="K124" s="13">
        <f t="shared" si="19"/>
        <v>-16</v>
      </c>
      <c r="L124" s="13">
        <f>VLOOKUP(A:A,[1]TDSheet!$A:$V,22,0)</f>
        <v>0</v>
      </c>
      <c r="M124" s="13">
        <f>VLOOKUP(A:A,[1]TDSheet!$A:$X,24,0)</f>
        <v>0</v>
      </c>
      <c r="N124" s="13">
        <f>VLOOKUP(A:A,[1]TDSheet!$A:$O,15,0)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20"/>
        <v>60.6</v>
      </c>
      <c r="X124" s="15"/>
      <c r="Y124" s="16">
        <f t="shared" si="21"/>
        <v>9.7194719471947195</v>
      </c>
      <c r="Z124" s="13">
        <f t="shared" si="22"/>
        <v>9.7194719471947195</v>
      </c>
      <c r="AA124" s="13"/>
      <c r="AB124" s="13"/>
      <c r="AC124" s="13"/>
      <c r="AD124" s="13">
        <v>0</v>
      </c>
      <c r="AE124" s="13">
        <f>VLOOKUP(A:A,[1]TDSheet!$A:$AF,32,0)</f>
        <v>119.6</v>
      </c>
      <c r="AF124" s="13">
        <f>VLOOKUP(A:A,[1]TDSheet!$A:$AG,33,0)</f>
        <v>86.6</v>
      </c>
      <c r="AG124" s="13">
        <f>VLOOKUP(A:A,[1]TDSheet!$A:$W,23,0)</f>
        <v>58</v>
      </c>
      <c r="AH124" s="13">
        <f>VLOOKUP(A:A,[4]TDSheet!$A:$D,4,0)</f>
        <v>59</v>
      </c>
      <c r="AI124" s="19" t="str">
        <f>VLOOKUP(A:A,[1]TDSheet!$A:$AI,35,0)</f>
        <v>увел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127</v>
      </c>
      <c r="B125" s="7" t="s">
        <v>13</v>
      </c>
      <c r="C125" s="8">
        <v>19</v>
      </c>
      <c r="D125" s="8">
        <v>5</v>
      </c>
      <c r="E125" s="8">
        <v>0</v>
      </c>
      <c r="F125" s="8"/>
      <c r="G125" s="1" t="str">
        <f>VLOOKUP(A:A,[1]TDSheet!$A:$G,7,0)</f>
        <v>выв</v>
      </c>
      <c r="H125" s="1">
        <f>VLOOKUP(A:A,[1]TDSheet!$A:$H,8,0)</f>
        <v>0</v>
      </c>
      <c r="I125" s="1" t="e">
        <f>VLOOKUP(A:A,[2]TDSheet!$A:$I,9,0)</f>
        <v>#N/A</v>
      </c>
      <c r="J125" s="13">
        <f>VLOOKUP(A:A,[3]TDSheet!$A:$F,6,0)</f>
        <v>1</v>
      </c>
      <c r="K125" s="13">
        <f t="shared" si="19"/>
        <v>-1</v>
      </c>
      <c r="L125" s="13">
        <f>VLOOKUP(A:A,[1]TDSheet!$A:$V,22,0)</f>
        <v>0</v>
      </c>
      <c r="M125" s="13">
        <f>VLOOKUP(A:A,[1]TDSheet!$A:$X,24,0)</f>
        <v>0</v>
      </c>
      <c r="N125" s="13">
        <f>VLOOKUP(A:A,[1]TDSheet!$A:$O,15,0)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20"/>
        <v>0</v>
      </c>
      <c r="X125" s="15"/>
      <c r="Y125" s="16" t="e">
        <f t="shared" si="21"/>
        <v>#DIV/0!</v>
      </c>
      <c r="Z125" s="13" t="e">
        <f t="shared" si="22"/>
        <v>#DIV/0!</v>
      </c>
      <c r="AA125" s="13"/>
      <c r="AB125" s="13"/>
      <c r="AC125" s="13"/>
      <c r="AD125" s="13">
        <v>0</v>
      </c>
      <c r="AE125" s="13">
        <f>VLOOKUP(A:A,[1]TDSheet!$A:$AF,32,0)</f>
        <v>4.2</v>
      </c>
      <c r="AF125" s="13">
        <f>VLOOKUP(A:A,[1]TDSheet!$A:$AG,33,0)</f>
        <v>2.4</v>
      </c>
      <c r="AG125" s="13">
        <f>VLOOKUP(A:A,[1]TDSheet!$A:$W,23,0)</f>
        <v>1.2</v>
      </c>
      <c r="AH125" s="13">
        <v>0</v>
      </c>
      <c r="AI125" s="13" t="str">
        <f>VLOOKUP(A:A,[1]TDSheet!$A:$AI,35,0)</f>
        <v>выв2709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128</v>
      </c>
      <c r="B126" s="7" t="s">
        <v>13</v>
      </c>
      <c r="C126" s="8">
        <v>212</v>
      </c>
      <c r="D126" s="8">
        <v>186</v>
      </c>
      <c r="E126" s="8">
        <v>268</v>
      </c>
      <c r="F126" s="8">
        <v>124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VLOOKUP(A:A,[2]TDSheet!$A:$I,9,0)</f>
        <v>#N/A</v>
      </c>
      <c r="J126" s="13">
        <f>VLOOKUP(A:A,[3]TDSheet!$A:$F,6,0)</f>
        <v>336</v>
      </c>
      <c r="K126" s="13">
        <f t="shared" si="19"/>
        <v>-68</v>
      </c>
      <c r="L126" s="13">
        <f>VLOOKUP(A:A,[1]TDSheet!$A:$V,22,0)</f>
        <v>100</v>
      </c>
      <c r="M126" s="13">
        <f>VLOOKUP(A:A,[1]TDSheet!$A:$X,24,0)</f>
        <v>70</v>
      </c>
      <c r="N126" s="13">
        <f>VLOOKUP(A:A,[1]TDSheet!$A:$O,15,0)</f>
        <v>0</v>
      </c>
      <c r="O126" s="13"/>
      <c r="P126" s="13"/>
      <c r="Q126" s="13"/>
      <c r="R126" s="13"/>
      <c r="S126" s="13"/>
      <c r="T126" s="13"/>
      <c r="U126" s="13"/>
      <c r="V126" s="15">
        <v>60</v>
      </c>
      <c r="W126" s="13">
        <f t="shared" si="20"/>
        <v>53.6</v>
      </c>
      <c r="X126" s="15">
        <v>100</v>
      </c>
      <c r="Y126" s="16">
        <f t="shared" si="21"/>
        <v>8.4701492537313428</v>
      </c>
      <c r="Z126" s="13">
        <f t="shared" si="22"/>
        <v>2.3134328358208953</v>
      </c>
      <c r="AA126" s="13"/>
      <c r="AB126" s="13"/>
      <c r="AC126" s="13"/>
      <c r="AD126" s="13">
        <v>0</v>
      </c>
      <c r="AE126" s="13">
        <f>VLOOKUP(A:A,[1]TDSheet!$A:$AF,32,0)</f>
        <v>57.2</v>
      </c>
      <c r="AF126" s="13">
        <f>VLOOKUP(A:A,[1]TDSheet!$A:$AG,33,0)</f>
        <v>49.2</v>
      </c>
      <c r="AG126" s="13">
        <f>VLOOKUP(A:A,[1]TDSheet!$A:$W,23,0)</f>
        <v>59.2</v>
      </c>
      <c r="AH126" s="13">
        <f>VLOOKUP(A:A,[4]TDSheet!$A:$D,4,0)</f>
        <v>50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18</v>
      </c>
      <c r="AL126" s="13">
        <f t="shared" si="25"/>
        <v>30</v>
      </c>
      <c r="AM126" s="13"/>
      <c r="AN126" s="13"/>
    </row>
    <row r="127" spans="1:40" s="1" customFormat="1" ht="11.1" customHeight="1" outlineLevel="1" x14ac:dyDescent="0.2">
      <c r="A127" s="7" t="s">
        <v>129</v>
      </c>
      <c r="B127" s="7" t="s">
        <v>13</v>
      </c>
      <c r="C127" s="8">
        <v>132</v>
      </c>
      <c r="D127" s="8">
        <v>397</v>
      </c>
      <c r="E127" s="8">
        <v>410</v>
      </c>
      <c r="F127" s="8">
        <v>103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VLOOKUP(A:A,[2]TDSheet!$A:$I,9,0)</f>
        <v>#N/A</v>
      </c>
      <c r="J127" s="13">
        <f>VLOOKUP(A:A,[3]TDSheet!$A:$F,6,0)</f>
        <v>553</v>
      </c>
      <c r="K127" s="13">
        <f t="shared" si="19"/>
        <v>-143</v>
      </c>
      <c r="L127" s="13">
        <f>VLOOKUP(A:A,[1]TDSheet!$A:$V,22,0)</f>
        <v>150</v>
      </c>
      <c r="M127" s="13">
        <f>VLOOKUP(A:A,[1]TDSheet!$A:$X,24,0)</f>
        <v>120</v>
      </c>
      <c r="N127" s="13">
        <f>VLOOKUP(A:A,[1]TDSheet!$A:$O,15,0)</f>
        <v>0</v>
      </c>
      <c r="O127" s="13"/>
      <c r="P127" s="13"/>
      <c r="Q127" s="13"/>
      <c r="R127" s="13"/>
      <c r="S127" s="13"/>
      <c r="T127" s="13"/>
      <c r="U127" s="13"/>
      <c r="V127" s="15">
        <v>100</v>
      </c>
      <c r="W127" s="13">
        <f t="shared" si="20"/>
        <v>82</v>
      </c>
      <c r="X127" s="15">
        <v>200</v>
      </c>
      <c r="Y127" s="16">
        <f t="shared" si="21"/>
        <v>8.2073170731707314</v>
      </c>
      <c r="Z127" s="13">
        <f t="shared" si="22"/>
        <v>1.2560975609756098</v>
      </c>
      <c r="AA127" s="13"/>
      <c r="AB127" s="13"/>
      <c r="AC127" s="13"/>
      <c r="AD127" s="13">
        <v>0</v>
      </c>
      <c r="AE127" s="13">
        <f>VLOOKUP(A:A,[1]TDSheet!$A:$AF,32,0)</f>
        <v>62</v>
      </c>
      <c r="AF127" s="13">
        <f>VLOOKUP(A:A,[1]TDSheet!$A:$AG,33,0)</f>
        <v>63.4</v>
      </c>
      <c r="AG127" s="13">
        <f>VLOOKUP(A:A,[1]TDSheet!$A:$W,23,0)</f>
        <v>87.8</v>
      </c>
      <c r="AH127" s="13">
        <f>VLOOKUP(A:A,[4]TDSheet!$A:$D,4,0)</f>
        <v>86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30</v>
      </c>
      <c r="AL127" s="13">
        <f t="shared" si="25"/>
        <v>60</v>
      </c>
      <c r="AM127" s="13"/>
      <c r="AN127" s="13"/>
    </row>
    <row r="128" spans="1:40" s="1" customFormat="1" ht="11.1" customHeight="1" outlineLevel="1" x14ac:dyDescent="0.2">
      <c r="A128" s="7" t="s">
        <v>130</v>
      </c>
      <c r="B128" s="7" t="s">
        <v>13</v>
      </c>
      <c r="C128" s="8">
        <v>147</v>
      </c>
      <c r="D128" s="8">
        <v>395</v>
      </c>
      <c r="E128" s="8">
        <v>398</v>
      </c>
      <c r="F128" s="8">
        <v>132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VLOOKUP(A:A,[2]TDSheet!$A:$I,9,0)</f>
        <v>#N/A</v>
      </c>
      <c r="J128" s="13">
        <f>VLOOKUP(A:A,[3]TDSheet!$A:$F,6,0)</f>
        <v>531</v>
      </c>
      <c r="K128" s="13">
        <f t="shared" si="19"/>
        <v>-133</v>
      </c>
      <c r="L128" s="13">
        <f>VLOOKUP(A:A,[1]TDSheet!$A:$V,22,0)</f>
        <v>150</v>
      </c>
      <c r="M128" s="13">
        <f>VLOOKUP(A:A,[1]TDSheet!$A:$X,24,0)</f>
        <v>150</v>
      </c>
      <c r="N128" s="13">
        <f>VLOOKUP(A:A,[1]TDSheet!$A:$O,15,0)</f>
        <v>0</v>
      </c>
      <c r="O128" s="13"/>
      <c r="P128" s="13"/>
      <c r="Q128" s="13"/>
      <c r="R128" s="13"/>
      <c r="S128" s="13"/>
      <c r="T128" s="13"/>
      <c r="U128" s="13"/>
      <c r="V128" s="15">
        <v>70</v>
      </c>
      <c r="W128" s="13">
        <f t="shared" si="20"/>
        <v>79.599999999999994</v>
      </c>
      <c r="X128" s="15">
        <v>120</v>
      </c>
      <c r="Y128" s="16">
        <f t="shared" si="21"/>
        <v>7.8140703517587946</v>
      </c>
      <c r="Z128" s="13">
        <f t="shared" si="22"/>
        <v>1.6582914572864322</v>
      </c>
      <c r="AA128" s="13"/>
      <c r="AB128" s="13"/>
      <c r="AC128" s="13"/>
      <c r="AD128" s="13">
        <v>0</v>
      </c>
      <c r="AE128" s="13">
        <f>VLOOKUP(A:A,[1]TDSheet!$A:$AF,32,0)</f>
        <v>48.4</v>
      </c>
      <c r="AF128" s="13">
        <f>VLOOKUP(A:A,[1]TDSheet!$A:$AG,33,0)</f>
        <v>72.2</v>
      </c>
      <c r="AG128" s="13">
        <f>VLOOKUP(A:A,[1]TDSheet!$A:$W,23,0)</f>
        <v>84.8</v>
      </c>
      <c r="AH128" s="13">
        <f>VLOOKUP(A:A,[4]TDSheet!$A:$D,4,0)</f>
        <v>44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21</v>
      </c>
      <c r="AL128" s="13">
        <f t="shared" si="25"/>
        <v>36</v>
      </c>
      <c r="AM128" s="13"/>
      <c r="AN128" s="13"/>
    </row>
    <row r="129" spans="1:40" s="1" customFormat="1" ht="11.1" customHeight="1" outlineLevel="1" x14ac:dyDescent="0.2">
      <c r="A129" s="7" t="s">
        <v>136</v>
      </c>
      <c r="B129" s="7" t="s">
        <v>8</v>
      </c>
      <c r="C129" s="8"/>
      <c r="D129" s="8">
        <v>111.402</v>
      </c>
      <c r="E129" s="8">
        <v>27.74</v>
      </c>
      <c r="F129" s="8">
        <v>74.584999999999994</v>
      </c>
      <c r="G129" s="1" t="str">
        <f>VLOOKUP(A:A,[1]TDSheet!$A:$G,7,0)</f>
        <v>нов041,</v>
      </c>
      <c r="H129" s="1">
        <f>VLOOKUP(A:A,[1]TDSheet!$A:$H,8,0)</f>
        <v>1</v>
      </c>
      <c r="I129" s="1" t="e">
        <f>VLOOKUP(A:A,[2]TDSheet!$A:$I,9,0)</f>
        <v>#N/A</v>
      </c>
      <c r="J129" s="13">
        <f>VLOOKUP(A:A,[3]TDSheet!$A:$F,6,0)</f>
        <v>40.317</v>
      </c>
      <c r="K129" s="13">
        <f t="shared" si="19"/>
        <v>-12.577000000000002</v>
      </c>
      <c r="L129" s="13">
        <f>VLOOKUP(A:A,[1]TDSheet!$A:$V,22,0)</f>
        <v>0</v>
      </c>
      <c r="M129" s="13">
        <f>VLOOKUP(A:A,[1]TDSheet!$A:$X,24,0)</f>
        <v>0</v>
      </c>
      <c r="N129" s="13">
        <f>VLOOKUP(A:A,[1]TDSheet!$A:$O,15,0)</f>
        <v>0</v>
      </c>
      <c r="O129" s="13"/>
      <c r="P129" s="13"/>
      <c r="Q129" s="13"/>
      <c r="R129" s="13"/>
      <c r="S129" s="13"/>
      <c r="T129" s="13"/>
      <c r="U129" s="13"/>
      <c r="V129" s="15"/>
      <c r="W129" s="13">
        <f t="shared" si="20"/>
        <v>5.548</v>
      </c>
      <c r="X129" s="15">
        <v>20</v>
      </c>
      <c r="Y129" s="16">
        <f t="shared" si="21"/>
        <v>17.048485940879594</v>
      </c>
      <c r="Z129" s="13">
        <f t="shared" si="22"/>
        <v>13.443583273251621</v>
      </c>
      <c r="AA129" s="13"/>
      <c r="AB129" s="13"/>
      <c r="AC129" s="13"/>
      <c r="AD129" s="13">
        <v>0</v>
      </c>
      <c r="AE129" s="13">
        <f>VLOOKUP(A:A,[1]TDSheet!$A:$AF,32,0)</f>
        <v>0</v>
      </c>
      <c r="AF129" s="13">
        <f>VLOOKUP(A:A,[1]TDSheet!$A:$AG,33,0)</f>
        <v>0</v>
      </c>
      <c r="AG129" s="13">
        <f>VLOOKUP(A:A,[1]TDSheet!$A:$W,23,0)</f>
        <v>0.42000000000000004</v>
      </c>
      <c r="AH129" s="13">
        <f>VLOOKUP(A:A,[4]TDSheet!$A:$D,4,0)</f>
        <v>14.903</v>
      </c>
      <c r="AI129" s="13" t="e">
        <f>VLOOKUP(A:A,[1]TDSheet!$A:$AI,35,0)</f>
        <v>#N/A</v>
      </c>
      <c r="AJ129" s="13">
        <f t="shared" si="23"/>
        <v>0</v>
      </c>
      <c r="AK129" s="13">
        <f t="shared" si="24"/>
        <v>0</v>
      </c>
      <c r="AL129" s="13">
        <f t="shared" si="25"/>
        <v>20</v>
      </c>
      <c r="AM129" s="13"/>
      <c r="AN129" s="13"/>
    </row>
    <row r="130" spans="1:40" s="1" customFormat="1" ht="11.1" customHeight="1" outlineLevel="1" x14ac:dyDescent="0.2">
      <c r="A130" s="7" t="s">
        <v>137</v>
      </c>
      <c r="B130" s="7" t="s">
        <v>8</v>
      </c>
      <c r="C130" s="8"/>
      <c r="D130" s="8">
        <v>107.19799999999999</v>
      </c>
      <c r="E130" s="8">
        <v>29.657</v>
      </c>
      <c r="F130" s="8">
        <v>72.659000000000006</v>
      </c>
      <c r="G130" s="1" t="str">
        <f>VLOOKUP(A:A,[1]TDSheet!$A:$G,7,0)</f>
        <v>нов041,</v>
      </c>
      <c r="H130" s="1">
        <f>VLOOKUP(A:A,[1]TDSheet!$A:$H,8,0)</f>
        <v>1</v>
      </c>
      <c r="I130" s="1" t="e">
        <f>VLOOKUP(A:A,[2]TDSheet!$A:$I,9,0)</f>
        <v>#N/A</v>
      </c>
      <c r="J130" s="13">
        <f>VLOOKUP(A:A,[3]TDSheet!$A:$F,6,0)</f>
        <v>37.326999999999998</v>
      </c>
      <c r="K130" s="13">
        <f t="shared" si="19"/>
        <v>-7.6699999999999982</v>
      </c>
      <c r="L130" s="13">
        <f>VLOOKUP(A:A,[1]TDSheet!$A:$V,22,0)</f>
        <v>0</v>
      </c>
      <c r="M130" s="13">
        <f>VLOOKUP(A:A,[1]TDSheet!$A:$X,24,0)</f>
        <v>0</v>
      </c>
      <c r="N130" s="13">
        <f>VLOOKUP(A:A,[1]TDSheet!$A:$O,15,0)</f>
        <v>0</v>
      </c>
      <c r="O130" s="13"/>
      <c r="P130" s="13"/>
      <c r="Q130" s="13"/>
      <c r="R130" s="13"/>
      <c r="S130" s="13"/>
      <c r="T130" s="13"/>
      <c r="U130" s="13"/>
      <c r="V130" s="15"/>
      <c r="W130" s="13">
        <f t="shared" si="20"/>
        <v>5.9314</v>
      </c>
      <c r="X130" s="15">
        <v>20</v>
      </c>
      <c r="Y130" s="16">
        <f t="shared" si="21"/>
        <v>15.621775634757395</v>
      </c>
      <c r="Z130" s="13">
        <f t="shared" si="22"/>
        <v>12.249890413730318</v>
      </c>
      <c r="AA130" s="13"/>
      <c r="AB130" s="13"/>
      <c r="AC130" s="13"/>
      <c r="AD130" s="13">
        <v>0</v>
      </c>
      <c r="AE130" s="13">
        <f>VLOOKUP(A:A,[1]TDSheet!$A:$AF,32,0)</f>
        <v>0</v>
      </c>
      <c r="AF130" s="13">
        <f>VLOOKUP(A:A,[1]TDSheet!$A:$AG,33,0)</f>
        <v>0</v>
      </c>
      <c r="AG130" s="13">
        <f>VLOOKUP(A:A,[1]TDSheet!$A:$W,23,0)</f>
        <v>0.27999999999999997</v>
      </c>
      <c r="AH130" s="13">
        <f>VLOOKUP(A:A,[4]TDSheet!$A:$D,4,0)</f>
        <v>14.702999999999999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20</v>
      </c>
      <c r="AM130" s="13"/>
      <c r="AN130" s="13"/>
    </row>
    <row r="131" spans="1:40" s="1" customFormat="1" ht="21.95" customHeight="1" outlineLevel="1" x14ac:dyDescent="0.2">
      <c r="A131" s="7" t="s">
        <v>138</v>
      </c>
      <c r="B131" s="7" t="s">
        <v>13</v>
      </c>
      <c r="C131" s="8"/>
      <c r="D131" s="8">
        <v>308</v>
      </c>
      <c r="E131" s="8">
        <v>294</v>
      </c>
      <c r="F131" s="8"/>
      <c r="G131" s="1" t="str">
        <f>VLOOKUP(A:A,[1]TDSheet!$A:$G,7,0)</f>
        <v>нов041,</v>
      </c>
      <c r="H131" s="1">
        <f>VLOOKUP(A:A,[1]TDSheet!$A:$H,8,0)</f>
        <v>0.3</v>
      </c>
      <c r="I131" s="1" t="e">
        <f>VLOOKUP(A:A,[2]TDSheet!$A:$I,9,0)</f>
        <v>#N/A</v>
      </c>
      <c r="J131" s="13">
        <f>VLOOKUP(A:A,[3]TDSheet!$A:$F,6,0)</f>
        <v>462</v>
      </c>
      <c r="K131" s="13">
        <f t="shared" si="19"/>
        <v>-168</v>
      </c>
      <c r="L131" s="13">
        <f>VLOOKUP(A:A,[1]TDSheet!$A:$V,22,0)</f>
        <v>0</v>
      </c>
      <c r="M131" s="13">
        <f>VLOOKUP(A:A,[1]TDSheet!$A:$X,24,0)</f>
        <v>0</v>
      </c>
      <c r="N131" s="13">
        <f>VLOOKUP(A:A,[1]TDSheet!$A:$O,15,0)</f>
        <v>0</v>
      </c>
      <c r="O131" s="13"/>
      <c r="P131" s="13"/>
      <c r="Q131" s="13"/>
      <c r="R131" s="13"/>
      <c r="S131" s="13"/>
      <c r="T131" s="13"/>
      <c r="U131" s="13"/>
      <c r="V131" s="15">
        <v>100</v>
      </c>
      <c r="W131" s="13">
        <f t="shared" si="20"/>
        <v>58.8</v>
      </c>
      <c r="X131" s="15">
        <v>200</v>
      </c>
      <c r="Y131" s="16">
        <f t="shared" si="21"/>
        <v>5.1020408163265305</v>
      </c>
      <c r="Z131" s="13">
        <f t="shared" si="22"/>
        <v>0</v>
      </c>
      <c r="AA131" s="13"/>
      <c r="AB131" s="13"/>
      <c r="AC131" s="13"/>
      <c r="AD131" s="13">
        <v>0</v>
      </c>
      <c r="AE131" s="13">
        <f>VLOOKUP(A:A,[1]TDSheet!$A:$AF,32,0)</f>
        <v>0</v>
      </c>
      <c r="AF131" s="13">
        <f>VLOOKUP(A:A,[1]TDSheet!$A:$AG,33,0)</f>
        <v>0</v>
      </c>
      <c r="AG131" s="13">
        <f>VLOOKUP(A:A,[1]TDSheet!$A:$W,23,0)</f>
        <v>8</v>
      </c>
      <c r="AH131" s="13">
        <f>VLOOKUP(A:A,[4]TDSheet!$A:$D,4,0)</f>
        <v>7</v>
      </c>
      <c r="AI131" s="13" t="e">
        <f>VLOOKUP(A:A,[1]TDSheet!$A:$AI,35,0)</f>
        <v>#N/A</v>
      </c>
      <c r="AJ131" s="13">
        <f t="shared" si="23"/>
        <v>0</v>
      </c>
      <c r="AK131" s="13">
        <f t="shared" si="24"/>
        <v>30</v>
      </c>
      <c r="AL131" s="13">
        <f t="shared" si="25"/>
        <v>60</v>
      </c>
      <c r="AM131" s="13"/>
      <c r="AN131" s="13"/>
    </row>
    <row r="132" spans="1:40" s="1" customFormat="1" ht="11.1" customHeight="1" outlineLevel="1" x14ac:dyDescent="0.2">
      <c r="A132" s="7" t="s">
        <v>139</v>
      </c>
      <c r="B132" s="7" t="s">
        <v>13</v>
      </c>
      <c r="C132" s="8"/>
      <c r="D132" s="8">
        <v>309</v>
      </c>
      <c r="E132" s="8">
        <v>298</v>
      </c>
      <c r="F132" s="8">
        <v>-3</v>
      </c>
      <c r="G132" s="1" t="str">
        <f>VLOOKUP(A:A,[1]TDSheet!$A:$G,7,0)</f>
        <v>нов041,</v>
      </c>
      <c r="H132" s="1">
        <f>VLOOKUP(A:A,[1]TDSheet!$A:$H,8,0)</f>
        <v>0.3</v>
      </c>
      <c r="I132" s="1" t="e">
        <f>VLOOKUP(A:A,[2]TDSheet!$A:$I,9,0)</f>
        <v>#N/A</v>
      </c>
      <c r="J132" s="13">
        <f>VLOOKUP(A:A,[3]TDSheet!$A:$F,6,0)</f>
        <v>424</v>
      </c>
      <c r="K132" s="13">
        <f t="shared" si="19"/>
        <v>-126</v>
      </c>
      <c r="L132" s="13">
        <f>VLOOKUP(A:A,[1]TDSheet!$A:$V,22,0)</f>
        <v>0</v>
      </c>
      <c r="M132" s="13">
        <f>VLOOKUP(A:A,[1]TDSheet!$A:$X,24,0)</f>
        <v>0</v>
      </c>
      <c r="N132" s="13">
        <f>VLOOKUP(A:A,[1]TDSheet!$A:$O,15,0)</f>
        <v>0</v>
      </c>
      <c r="O132" s="13"/>
      <c r="P132" s="13"/>
      <c r="Q132" s="13"/>
      <c r="R132" s="13"/>
      <c r="S132" s="13"/>
      <c r="T132" s="13"/>
      <c r="U132" s="13"/>
      <c r="V132" s="15">
        <v>100</v>
      </c>
      <c r="W132" s="13">
        <f t="shared" si="20"/>
        <v>59.6</v>
      </c>
      <c r="X132" s="15">
        <v>200</v>
      </c>
      <c r="Y132" s="16">
        <f t="shared" si="21"/>
        <v>4.9832214765100673</v>
      </c>
      <c r="Z132" s="13">
        <f t="shared" si="22"/>
        <v>-5.0335570469798654E-2</v>
      </c>
      <c r="AA132" s="13"/>
      <c r="AB132" s="13"/>
      <c r="AC132" s="13"/>
      <c r="AD132" s="13">
        <v>0</v>
      </c>
      <c r="AE132" s="13">
        <f>VLOOKUP(A:A,[1]TDSheet!$A:$AF,32,0)</f>
        <v>0</v>
      </c>
      <c r="AF132" s="13">
        <f>VLOOKUP(A:A,[1]TDSheet!$A:$AG,33,0)</f>
        <v>0</v>
      </c>
      <c r="AG132" s="13">
        <f>VLOOKUP(A:A,[1]TDSheet!$A:$W,23,0)</f>
        <v>7.4</v>
      </c>
      <c r="AH132" s="13">
        <f>VLOOKUP(A:A,[4]TDSheet!$A:$D,4,0)</f>
        <v>3</v>
      </c>
      <c r="AI132" s="13" t="e">
        <f>VLOOKUP(A:A,[1]TDSheet!$A:$AI,35,0)</f>
        <v>#N/A</v>
      </c>
      <c r="AJ132" s="13">
        <f t="shared" si="23"/>
        <v>0</v>
      </c>
      <c r="AK132" s="13">
        <f t="shared" si="24"/>
        <v>30</v>
      </c>
      <c r="AL132" s="13">
        <f t="shared" si="25"/>
        <v>60</v>
      </c>
      <c r="AM132" s="13"/>
      <c r="AN132" s="13"/>
    </row>
    <row r="133" spans="1:40" s="1" customFormat="1" ht="11.1" customHeight="1" outlineLevel="1" x14ac:dyDescent="0.2">
      <c r="A133" s="7" t="s">
        <v>140</v>
      </c>
      <c r="B133" s="7" t="s">
        <v>13</v>
      </c>
      <c r="C133" s="8"/>
      <c r="D133" s="8">
        <v>309</v>
      </c>
      <c r="E133" s="8">
        <v>295</v>
      </c>
      <c r="F133" s="8">
        <v>3</v>
      </c>
      <c r="G133" s="1" t="str">
        <f>VLOOKUP(A:A,[1]TDSheet!$A:$G,7,0)</f>
        <v>нов041,</v>
      </c>
      <c r="H133" s="1">
        <f>VLOOKUP(A:A,[1]TDSheet!$A:$H,8,0)</f>
        <v>0.3</v>
      </c>
      <c r="I133" s="1" t="e">
        <f>VLOOKUP(A:A,[2]TDSheet!$A:$I,9,0)</f>
        <v>#N/A</v>
      </c>
      <c r="J133" s="13">
        <f>VLOOKUP(A:A,[3]TDSheet!$A:$F,6,0)</f>
        <v>511</v>
      </c>
      <c r="K133" s="13">
        <f t="shared" si="19"/>
        <v>-216</v>
      </c>
      <c r="L133" s="13">
        <f>VLOOKUP(A:A,[1]TDSheet!$A:$V,22,0)</f>
        <v>0</v>
      </c>
      <c r="M133" s="13">
        <f>VLOOKUP(A:A,[1]TDSheet!$A:$X,24,0)</f>
        <v>0</v>
      </c>
      <c r="N133" s="13">
        <f>VLOOKUP(A:A,[1]TDSheet!$A:$O,15,0)</f>
        <v>0</v>
      </c>
      <c r="O133" s="13"/>
      <c r="P133" s="13"/>
      <c r="Q133" s="13"/>
      <c r="R133" s="13"/>
      <c r="S133" s="13"/>
      <c r="T133" s="13"/>
      <c r="U133" s="13"/>
      <c r="V133" s="15">
        <v>100</v>
      </c>
      <c r="W133" s="13">
        <f t="shared" si="20"/>
        <v>59</v>
      </c>
      <c r="X133" s="15">
        <v>200</v>
      </c>
      <c r="Y133" s="16">
        <f t="shared" si="21"/>
        <v>5.1355932203389827</v>
      </c>
      <c r="Z133" s="13">
        <f t="shared" si="22"/>
        <v>5.0847457627118647E-2</v>
      </c>
      <c r="AA133" s="13"/>
      <c r="AB133" s="13"/>
      <c r="AC133" s="13"/>
      <c r="AD133" s="13">
        <v>0</v>
      </c>
      <c r="AE133" s="13">
        <f>VLOOKUP(A:A,[1]TDSheet!$A:$AF,32,0)</f>
        <v>0</v>
      </c>
      <c r="AF133" s="13">
        <f>VLOOKUP(A:A,[1]TDSheet!$A:$AG,33,0)</f>
        <v>0</v>
      </c>
      <c r="AG133" s="13">
        <f>VLOOKUP(A:A,[1]TDSheet!$A:$W,23,0)</f>
        <v>9.4</v>
      </c>
      <c r="AH133" s="13">
        <f>VLOOKUP(A:A,[4]TDSheet!$A:$D,4,0)</f>
        <v>3</v>
      </c>
      <c r="AI133" s="13" t="e">
        <f>VLOOKUP(A:A,[1]TDSheet!$A:$AI,35,0)</f>
        <v>#N/A</v>
      </c>
      <c r="AJ133" s="13">
        <f t="shared" si="23"/>
        <v>0</v>
      </c>
      <c r="AK133" s="13">
        <f t="shared" si="24"/>
        <v>30</v>
      </c>
      <c r="AL133" s="13">
        <f t="shared" si="25"/>
        <v>60</v>
      </c>
      <c r="AM133" s="13"/>
      <c r="AN133" s="13"/>
    </row>
    <row r="134" spans="1:40" s="1" customFormat="1" ht="11.1" customHeight="1" outlineLevel="1" x14ac:dyDescent="0.2">
      <c r="A134" s="7" t="s">
        <v>141</v>
      </c>
      <c r="B134" s="7" t="s">
        <v>13</v>
      </c>
      <c r="C134" s="8"/>
      <c r="D134" s="8">
        <v>307</v>
      </c>
      <c r="E134" s="8">
        <v>297</v>
      </c>
      <c r="F134" s="8">
        <v>-2</v>
      </c>
      <c r="G134" s="1" t="str">
        <f>VLOOKUP(A:A,[1]TDSheet!$A:$G,7,0)</f>
        <v>нов041,</v>
      </c>
      <c r="H134" s="1">
        <f>VLOOKUP(A:A,[1]TDSheet!$A:$H,8,0)</f>
        <v>0.3</v>
      </c>
      <c r="I134" s="1" t="e">
        <f>VLOOKUP(A:A,[2]TDSheet!$A:$I,9,0)</f>
        <v>#N/A</v>
      </c>
      <c r="J134" s="13">
        <f>VLOOKUP(A:A,[3]TDSheet!$A:$F,6,0)</f>
        <v>486</v>
      </c>
      <c r="K134" s="13">
        <f t="shared" si="19"/>
        <v>-189</v>
      </c>
      <c r="L134" s="13">
        <f>VLOOKUP(A:A,[1]TDSheet!$A:$V,22,0)</f>
        <v>0</v>
      </c>
      <c r="M134" s="13">
        <f>VLOOKUP(A:A,[1]TDSheet!$A:$X,24,0)</f>
        <v>0</v>
      </c>
      <c r="N134" s="13">
        <f>VLOOKUP(A:A,[1]TDSheet!$A:$O,15,0)</f>
        <v>0</v>
      </c>
      <c r="O134" s="13"/>
      <c r="P134" s="13"/>
      <c r="Q134" s="13"/>
      <c r="R134" s="13"/>
      <c r="S134" s="13"/>
      <c r="T134" s="13"/>
      <c r="U134" s="13"/>
      <c r="V134" s="15">
        <v>100</v>
      </c>
      <c r="W134" s="13">
        <f t="shared" si="20"/>
        <v>59.4</v>
      </c>
      <c r="X134" s="15">
        <v>200</v>
      </c>
      <c r="Y134" s="16">
        <f t="shared" si="21"/>
        <v>5.0168350168350173</v>
      </c>
      <c r="Z134" s="13">
        <f t="shared" si="22"/>
        <v>-3.3670033670033669E-2</v>
      </c>
      <c r="AA134" s="13"/>
      <c r="AB134" s="13"/>
      <c r="AC134" s="13"/>
      <c r="AD134" s="13">
        <v>0</v>
      </c>
      <c r="AE134" s="13">
        <f>VLOOKUP(A:A,[1]TDSheet!$A:$AF,32,0)</f>
        <v>0</v>
      </c>
      <c r="AF134" s="13">
        <f>VLOOKUP(A:A,[1]TDSheet!$A:$AG,33,0)</f>
        <v>0</v>
      </c>
      <c r="AG134" s="13">
        <f>VLOOKUP(A:A,[1]TDSheet!$A:$W,23,0)</f>
        <v>7.2</v>
      </c>
      <c r="AH134" s="13">
        <f>VLOOKUP(A:A,[4]TDSheet!$A:$D,4,0)</f>
        <v>8</v>
      </c>
      <c r="AI134" s="13" t="e">
        <f>VLOOKUP(A:A,[1]TDSheet!$A:$AI,35,0)</f>
        <v>#N/A</v>
      </c>
      <c r="AJ134" s="13">
        <f t="shared" si="23"/>
        <v>0</v>
      </c>
      <c r="AK134" s="13">
        <f t="shared" si="24"/>
        <v>30</v>
      </c>
      <c r="AL134" s="13">
        <f t="shared" si="25"/>
        <v>60</v>
      </c>
      <c r="AM134" s="13"/>
      <c r="AN134" s="13"/>
    </row>
    <row r="135" spans="1:40" s="1" customFormat="1" ht="21.95" customHeight="1" outlineLevel="1" x14ac:dyDescent="0.2">
      <c r="A135" s="7" t="s">
        <v>142</v>
      </c>
      <c r="B135" s="7" t="s">
        <v>8</v>
      </c>
      <c r="C135" s="8"/>
      <c r="D135" s="8">
        <v>407.97199999999998</v>
      </c>
      <c r="E135" s="8">
        <v>177.96100000000001</v>
      </c>
      <c r="F135" s="8">
        <v>224.76599999999999</v>
      </c>
      <c r="G135" s="1" t="str">
        <f>VLOOKUP(A:A,[1]TDSheet!$A:$G,7,0)</f>
        <v>нов041,</v>
      </c>
      <c r="H135" s="1">
        <f>VLOOKUP(A:A,[1]TDSheet!$A:$H,8,0)</f>
        <v>1</v>
      </c>
      <c r="I135" s="1" t="e">
        <f>VLOOKUP(A:A,[2]TDSheet!$A:$I,9,0)</f>
        <v>#N/A</v>
      </c>
      <c r="J135" s="13">
        <f>VLOOKUP(A:A,[3]TDSheet!$A:$F,6,0)</f>
        <v>198.15</v>
      </c>
      <c r="K135" s="13">
        <f t="shared" si="19"/>
        <v>-20.188999999999993</v>
      </c>
      <c r="L135" s="13">
        <f>VLOOKUP(A:A,[1]TDSheet!$A:$V,22,0)</f>
        <v>0</v>
      </c>
      <c r="M135" s="13">
        <f>VLOOKUP(A:A,[1]TDSheet!$A:$X,24,0)</f>
        <v>0</v>
      </c>
      <c r="N135" s="13">
        <f>VLOOKUP(A:A,[1]TDSheet!$A:$O,15,0)</f>
        <v>0</v>
      </c>
      <c r="O135" s="13"/>
      <c r="P135" s="13"/>
      <c r="Q135" s="13"/>
      <c r="R135" s="13"/>
      <c r="S135" s="13"/>
      <c r="T135" s="13"/>
      <c r="U135" s="13"/>
      <c r="V135" s="15">
        <v>30</v>
      </c>
      <c r="W135" s="13">
        <f t="shared" si="20"/>
        <v>35.592200000000005</v>
      </c>
      <c r="X135" s="15">
        <v>50</v>
      </c>
      <c r="Y135" s="16">
        <f t="shared" si="21"/>
        <v>8.5627187979388726</v>
      </c>
      <c r="Z135" s="13">
        <f t="shared" si="22"/>
        <v>6.3150353167266973</v>
      </c>
      <c r="AA135" s="13"/>
      <c r="AB135" s="13"/>
      <c r="AC135" s="13"/>
      <c r="AD135" s="13">
        <v>0</v>
      </c>
      <c r="AE135" s="13">
        <f>VLOOKUP(A:A,[1]TDSheet!$A:$AF,32,0)</f>
        <v>0</v>
      </c>
      <c r="AF135" s="13">
        <f>VLOOKUP(A:A,[1]TDSheet!$A:$AG,33,0)</f>
        <v>0</v>
      </c>
      <c r="AG135" s="13">
        <f>VLOOKUP(A:A,[1]TDSheet!$A:$W,23,0)</f>
        <v>0</v>
      </c>
      <c r="AH135" s="13">
        <f>VLOOKUP(A:A,[4]TDSheet!$A:$D,4,0)</f>
        <v>58</v>
      </c>
      <c r="AI135" s="13" t="e">
        <f>VLOOKUP(A:A,[1]TDSheet!$A:$AI,35,0)</f>
        <v>#N/A</v>
      </c>
      <c r="AJ135" s="13">
        <f t="shared" si="23"/>
        <v>0</v>
      </c>
      <c r="AK135" s="13">
        <f t="shared" si="24"/>
        <v>30</v>
      </c>
      <c r="AL135" s="13">
        <f t="shared" si="25"/>
        <v>50</v>
      </c>
      <c r="AM135" s="13"/>
      <c r="AN135" s="13"/>
    </row>
    <row r="136" spans="1:40" s="1" customFormat="1" ht="11.1" customHeight="1" outlineLevel="1" x14ac:dyDescent="0.2">
      <c r="A136" s="7" t="s">
        <v>131</v>
      </c>
      <c r="B136" s="7" t="s">
        <v>8</v>
      </c>
      <c r="C136" s="8">
        <v>-799.94</v>
      </c>
      <c r="D136" s="8">
        <v>822.49</v>
      </c>
      <c r="E136" s="17">
        <v>954.03899999999999</v>
      </c>
      <c r="F136" s="18">
        <v>-956.53899999999999</v>
      </c>
      <c r="G136" s="1" t="str">
        <f>VLOOKUP(A:A,[1]TDSheet!$A:$G,7,0)</f>
        <v>ак</v>
      </c>
      <c r="H136" s="1">
        <f>VLOOKUP(A:A,[1]TDSheet!$A:$H,8,0)</f>
        <v>0</v>
      </c>
      <c r="I136" s="1" t="e">
        <f>VLOOKUP(A:A,[2]TDSheet!$A:$I,9,0)</f>
        <v>#N/A</v>
      </c>
      <c r="J136" s="13">
        <f>VLOOKUP(A:A,[3]TDSheet!$A:$F,6,0)</f>
        <v>980.30899999999997</v>
      </c>
      <c r="K136" s="13">
        <f t="shared" ref="K136:K139" si="26">E136-J136</f>
        <v>-26.269999999999982</v>
      </c>
      <c r="L136" s="13">
        <f>VLOOKUP(A:A,[1]TDSheet!$A:$V,22,0)</f>
        <v>0</v>
      </c>
      <c r="M136" s="13">
        <f>VLOOKUP(A:A,[1]TDSheet!$A:$X,24,0)</f>
        <v>0</v>
      </c>
      <c r="N136" s="13">
        <f>VLOOKUP(A:A,[1]TDSheet!$A:$O,15,0)</f>
        <v>0</v>
      </c>
      <c r="O136" s="13"/>
      <c r="P136" s="13"/>
      <c r="Q136" s="13"/>
      <c r="R136" s="13"/>
      <c r="S136" s="13"/>
      <c r="T136" s="13"/>
      <c r="U136" s="13"/>
      <c r="V136" s="15"/>
      <c r="W136" s="13">
        <f t="shared" ref="W136:W139" si="27">(E136-AD136)/5</f>
        <v>190.80779999999999</v>
      </c>
      <c r="X136" s="15"/>
      <c r="Y136" s="16">
        <f t="shared" ref="Y136:Y139" si="28">(F136+L136+M136+N136+V136+X136)/W136</f>
        <v>-5.0131021897427672</v>
      </c>
      <c r="Z136" s="13">
        <f t="shared" ref="Z136:Z139" si="29">F136/W136</f>
        <v>-5.0131021897427672</v>
      </c>
      <c r="AA136" s="13"/>
      <c r="AB136" s="13"/>
      <c r="AC136" s="13"/>
      <c r="AD136" s="13">
        <v>0</v>
      </c>
      <c r="AE136" s="13">
        <f>VLOOKUP(A:A,[1]TDSheet!$A:$AF,32,0)</f>
        <v>174.202</v>
      </c>
      <c r="AF136" s="13">
        <f>VLOOKUP(A:A,[1]TDSheet!$A:$AG,33,0)</f>
        <v>192.989</v>
      </c>
      <c r="AG136" s="13">
        <f>VLOOKUP(A:A,[1]TDSheet!$A:$W,23,0)</f>
        <v>171.52159999999998</v>
      </c>
      <c r="AH136" s="13">
        <f>VLOOKUP(A:A,[4]TDSheet!$A:$D,4,0)</f>
        <v>261.47800000000001</v>
      </c>
      <c r="AI136" s="13" t="e">
        <f>VLOOKUP(A:A,[1]TDSheet!$A:$AI,35,0)</f>
        <v>#N/A</v>
      </c>
      <c r="AJ136" s="13">
        <f t="shared" ref="AJ136:AJ139" si="30">T136*H136</f>
        <v>0</v>
      </c>
      <c r="AK136" s="13">
        <f t="shared" ref="AK136:AK139" si="31">V136*H136</f>
        <v>0</v>
      </c>
      <c r="AL136" s="13">
        <f t="shared" ref="AL136:AL139" si="32">X136*H136</f>
        <v>0</v>
      </c>
      <c r="AM136" s="13"/>
      <c r="AN136" s="13"/>
    </row>
    <row r="137" spans="1:40" s="1" customFormat="1" ht="11.1" customHeight="1" outlineLevel="1" x14ac:dyDescent="0.2">
      <c r="A137" s="7" t="s">
        <v>132</v>
      </c>
      <c r="B137" s="7" t="s">
        <v>13</v>
      </c>
      <c r="C137" s="8">
        <v>-1714</v>
      </c>
      <c r="D137" s="8">
        <v>1731</v>
      </c>
      <c r="E137" s="17">
        <v>1218</v>
      </c>
      <c r="F137" s="18">
        <v>-1213</v>
      </c>
      <c r="G137" s="1" t="str">
        <f>VLOOKUP(A:A,[1]TDSheet!$A:$G,7,0)</f>
        <v>ак</v>
      </c>
      <c r="H137" s="1">
        <f>VLOOKUP(A:A,[1]TDSheet!$A:$H,8,0)</f>
        <v>0</v>
      </c>
      <c r="I137" s="1">
        <f>VLOOKUP(A:A,[2]TDSheet!$A:$I,9,0)</f>
        <v>0</v>
      </c>
      <c r="J137" s="13">
        <f>VLOOKUP(A:A,[3]TDSheet!$A:$F,6,0)</f>
        <v>1235</v>
      </c>
      <c r="K137" s="13">
        <f t="shared" si="26"/>
        <v>-17</v>
      </c>
      <c r="L137" s="13">
        <f>VLOOKUP(A:A,[1]TDSheet!$A:$V,22,0)</f>
        <v>0</v>
      </c>
      <c r="M137" s="13">
        <f>VLOOKUP(A:A,[1]TDSheet!$A:$X,24,0)</f>
        <v>0</v>
      </c>
      <c r="N137" s="13">
        <f>VLOOKUP(A:A,[1]TDSheet!$A:$O,15,0)</f>
        <v>0</v>
      </c>
      <c r="O137" s="13"/>
      <c r="P137" s="13"/>
      <c r="Q137" s="13"/>
      <c r="R137" s="13"/>
      <c r="S137" s="13"/>
      <c r="T137" s="13"/>
      <c r="U137" s="13"/>
      <c r="V137" s="15"/>
      <c r="W137" s="13">
        <f t="shared" si="27"/>
        <v>243.6</v>
      </c>
      <c r="X137" s="15"/>
      <c r="Y137" s="16">
        <f t="shared" si="28"/>
        <v>-4.9794745484400655</v>
      </c>
      <c r="Z137" s="13">
        <f t="shared" si="29"/>
        <v>-4.9794745484400655</v>
      </c>
      <c r="AA137" s="13"/>
      <c r="AB137" s="13"/>
      <c r="AC137" s="13"/>
      <c r="AD137" s="13">
        <v>0</v>
      </c>
      <c r="AE137" s="13">
        <f>VLOOKUP(A:A,[1]TDSheet!$A:$AF,32,0)</f>
        <v>246.6</v>
      </c>
      <c r="AF137" s="13">
        <f>VLOOKUP(A:A,[1]TDSheet!$A:$AG,33,0)</f>
        <v>229.8</v>
      </c>
      <c r="AG137" s="13">
        <f>VLOOKUP(A:A,[1]TDSheet!$A:$W,23,0)</f>
        <v>230.6</v>
      </c>
      <c r="AH137" s="13">
        <f>VLOOKUP(A:A,[4]TDSheet!$A:$D,4,0)</f>
        <v>318</v>
      </c>
      <c r="AI137" s="13" t="e">
        <f>VLOOKUP(A:A,[1]TDSheet!$A:$AI,35,0)</f>
        <v>#N/A</v>
      </c>
      <c r="AJ137" s="13">
        <f t="shared" si="30"/>
        <v>0</v>
      </c>
      <c r="AK137" s="13">
        <f t="shared" si="31"/>
        <v>0</v>
      </c>
      <c r="AL137" s="13">
        <f t="shared" si="32"/>
        <v>0</v>
      </c>
      <c r="AM137" s="13"/>
      <c r="AN137" s="13"/>
    </row>
    <row r="138" spans="1:40" s="1" customFormat="1" ht="11.1" customHeight="1" outlineLevel="1" x14ac:dyDescent="0.2">
      <c r="A138" s="7" t="s">
        <v>133</v>
      </c>
      <c r="B138" s="7" t="s">
        <v>8</v>
      </c>
      <c r="C138" s="8">
        <v>-545.95699999999999</v>
      </c>
      <c r="D138" s="8">
        <v>567.79499999999996</v>
      </c>
      <c r="E138" s="17">
        <v>358.73099999999999</v>
      </c>
      <c r="F138" s="18">
        <v>-356.02100000000002</v>
      </c>
      <c r="G138" s="1" t="str">
        <f>VLOOKUP(A:A,[1]TDSheet!$A:$G,7,0)</f>
        <v>ак</v>
      </c>
      <c r="H138" s="1">
        <f>VLOOKUP(A:A,[1]TDSheet!$A:$H,8,0)</f>
        <v>0</v>
      </c>
      <c r="I138" s="1" t="e">
        <f>VLOOKUP(A:A,[2]TDSheet!$A:$I,9,0)</f>
        <v>#N/A</v>
      </c>
      <c r="J138" s="13">
        <f>VLOOKUP(A:A,[3]TDSheet!$A:$F,6,0)</f>
        <v>369.08699999999999</v>
      </c>
      <c r="K138" s="13">
        <f t="shared" si="26"/>
        <v>-10.355999999999995</v>
      </c>
      <c r="L138" s="13">
        <f>VLOOKUP(A:A,[1]TDSheet!$A:$V,22,0)</f>
        <v>0</v>
      </c>
      <c r="M138" s="13">
        <f>VLOOKUP(A:A,[1]TDSheet!$A:$X,24,0)</f>
        <v>0</v>
      </c>
      <c r="N138" s="13">
        <f>VLOOKUP(A:A,[1]TDSheet!$A:$O,15,0)</f>
        <v>0</v>
      </c>
      <c r="O138" s="13"/>
      <c r="P138" s="13"/>
      <c r="Q138" s="13"/>
      <c r="R138" s="13"/>
      <c r="S138" s="13"/>
      <c r="T138" s="13"/>
      <c r="U138" s="13"/>
      <c r="V138" s="15"/>
      <c r="W138" s="13">
        <f t="shared" si="27"/>
        <v>71.746200000000002</v>
      </c>
      <c r="X138" s="15"/>
      <c r="Y138" s="16">
        <f t="shared" si="28"/>
        <v>-4.9622279646866314</v>
      </c>
      <c r="Z138" s="13">
        <f t="shared" si="29"/>
        <v>-4.9622279646866314</v>
      </c>
      <c r="AA138" s="13"/>
      <c r="AB138" s="13"/>
      <c r="AC138" s="13"/>
      <c r="AD138" s="13">
        <v>0</v>
      </c>
      <c r="AE138" s="13">
        <f>VLOOKUP(A:A,[1]TDSheet!$A:$AF,32,0)</f>
        <v>77.48060000000001</v>
      </c>
      <c r="AF138" s="13">
        <f>VLOOKUP(A:A,[1]TDSheet!$A:$AG,33,0)</f>
        <v>70.991200000000006</v>
      </c>
      <c r="AG138" s="13">
        <f>VLOOKUP(A:A,[1]TDSheet!$A:$W,23,0)</f>
        <v>76.958799999999997</v>
      </c>
      <c r="AH138" s="13">
        <f>VLOOKUP(A:A,[4]TDSheet!$A:$D,4,0)</f>
        <v>100.03100000000001</v>
      </c>
      <c r="AI138" s="13" t="e">
        <f>VLOOKUP(A:A,[1]TDSheet!$A:$AI,35,0)</f>
        <v>#N/A</v>
      </c>
      <c r="AJ138" s="13">
        <f t="shared" si="30"/>
        <v>0</v>
      </c>
      <c r="AK138" s="13">
        <f t="shared" si="31"/>
        <v>0</v>
      </c>
      <c r="AL138" s="13">
        <f t="shared" si="32"/>
        <v>0</v>
      </c>
      <c r="AM138" s="13"/>
      <c r="AN138" s="13"/>
    </row>
    <row r="139" spans="1:40" s="1" customFormat="1" ht="11.1" customHeight="1" outlineLevel="1" x14ac:dyDescent="0.2">
      <c r="A139" s="7" t="s">
        <v>134</v>
      </c>
      <c r="B139" s="7" t="s">
        <v>13</v>
      </c>
      <c r="C139" s="8">
        <v>-641</v>
      </c>
      <c r="D139" s="8">
        <v>655</v>
      </c>
      <c r="E139" s="17">
        <v>433</v>
      </c>
      <c r="F139" s="18">
        <v>-428</v>
      </c>
      <c r="G139" s="1" t="str">
        <f>VLOOKUP(A:A,[1]TDSheet!$A:$G,7,0)</f>
        <v>ак</v>
      </c>
      <c r="H139" s="1">
        <f>VLOOKUP(A:A,[1]TDSheet!$A:$H,8,0)</f>
        <v>0</v>
      </c>
      <c r="I139" s="1">
        <f>VLOOKUP(A:A,[2]TDSheet!$A:$I,9,0)</f>
        <v>0</v>
      </c>
      <c r="J139" s="13">
        <f>VLOOKUP(A:A,[3]TDSheet!$A:$F,6,0)</f>
        <v>444</v>
      </c>
      <c r="K139" s="13">
        <f t="shared" si="26"/>
        <v>-11</v>
      </c>
      <c r="L139" s="13">
        <f>VLOOKUP(A:A,[1]TDSheet!$A:$V,22,0)</f>
        <v>0</v>
      </c>
      <c r="M139" s="13">
        <f>VLOOKUP(A:A,[1]TDSheet!$A:$X,24,0)</f>
        <v>0</v>
      </c>
      <c r="N139" s="13">
        <f>VLOOKUP(A:A,[1]TDSheet!$A:$O,15,0)</f>
        <v>0</v>
      </c>
      <c r="O139" s="13"/>
      <c r="P139" s="13"/>
      <c r="Q139" s="13"/>
      <c r="R139" s="13"/>
      <c r="S139" s="13"/>
      <c r="T139" s="13"/>
      <c r="U139" s="13"/>
      <c r="V139" s="15"/>
      <c r="W139" s="13">
        <f t="shared" si="27"/>
        <v>86.6</v>
      </c>
      <c r="X139" s="15"/>
      <c r="Y139" s="16">
        <f t="shared" si="28"/>
        <v>-4.9422632794457275</v>
      </c>
      <c r="Z139" s="13">
        <f t="shared" si="29"/>
        <v>-4.9422632794457275</v>
      </c>
      <c r="AA139" s="13"/>
      <c r="AB139" s="13"/>
      <c r="AC139" s="13"/>
      <c r="AD139" s="13">
        <v>0</v>
      </c>
      <c r="AE139" s="13">
        <f>VLOOKUP(A:A,[1]TDSheet!$A:$AF,32,0)</f>
        <v>92.4</v>
      </c>
      <c r="AF139" s="13">
        <f>VLOOKUP(A:A,[1]TDSheet!$A:$AG,33,0)</f>
        <v>84.6</v>
      </c>
      <c r="AG139" s="13">
        <f>VLOOKUP(A:A,[1]TDSheet!$A:$W,23,0)</f>
        <v>97</v>
      </c>
      <c r="AH139" s="13">
        <f>VLOOKUP(A:A,[4]TDSheet!$A:$D,4,0)</f>
        <v>96</v>
      </c>
      <c r="AI139" s="13" t="e">
        <f>VLOOKUP(A:A,[1]TDSheet!$A:$AI,35,0)</f>
        <v>#N/A</v>
      </c>
      <c r="AJ139" s="13">
        <f t="shared" si="30"/>
        <v>0</v>
      </c>
      <c r="AK139" s="13">
        <f t="shared" si="31"/>
        <v>0</v>
      </c>
      <c r="AL139" s="13">
        <f t="shared" si="32"/>
        <v>0</v>
      </c>
      <c r="AM139" s="13"/>
      <c r="AN13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2024-10-09T09:47:07Z</dcterms:modified>
</cp:coreProperties>
</file>