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3BA001-46A4-4929-9F79-BE313714BB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59" i="1" l="1"/>
  <c r="BN259" i="1"/>
  <c r="Z259" i="1"/>
  <c r="BP299" i="1"/>
  <c r="BN299" i="1"/>
  <c r="Z299" i="1"/>
  <c r="BP343" i="1"/>
  <c r="BN343" i="1"/>
  <c r="Z343" i="1"/>
  <c r="BP382" i="1"/>
  <c r="BN382" i="1"/>
  <c r="Z382" i="1"/>
  <c r="BP411" i="1"/>
  <c r="BN411" i="1"/>
  <c r="Z411" i="1"/>
  <c r="BP428" i="1"/>
  <c r="BN428" i="1"/>
  <c r="Z428" i="1"/>
  <c r="BP463" i="1"/>
  <c r="BN463" i="1"/>
  <c r="Z463" i="1"/>
  <c r="BP524" i="1"/>
  <c r="BN524" i="1"/>
  <c r="Z52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B613" i="1"/>
  <c r="X605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5" i="1"/>
  <c r="BN65" i="1"/>
  <c r="Z68" i="1"/>
  <c r="BN68" i="1"/>
  <c r="Z81" i="1"/>
  <c r="BN81" i="1"/>
  <c r="Z105" i="1"/>
  <c r="BN105" i="1"/>
  <c r="Z122" i="1"/>
  <c r="BN122" i="1"/>
  <c r="Z127" i="1"/>
  <c r="BN127" i="1"/>
  <c r="Z130" i="1"/>
  <c r="BN130" i="1"/>
  <c r="Z139" i="1"/>
  <c r="BN139" i="1"/>
  <c r="Z167" i="1"/>
  <c r="BN167" i="1"/>
  <c r="Y200" i="1"/>
  <c r="Z198" i="1"/>
  <c r="BN198" i="1"/>
  <c r="Z217" i="1"/>
  <c r="BN217" i="1"/>
  <c r="Z229" i="1"/>
  <c r="BN229" i="1"/>
  <c r="Z239" i="1"/>
  <c r="BN239" i="1"/>
  <c r="BP248" i="1"/>
  <c r="BN248" i="1"/>
  <c r="Z248" i="1"/>
  <c r="BP280" i="1"/>
  <c r="BN280" i="1"/>
  <c r="Z280" i="1"/>
  <c r="BP333" i="1"/>
  <c r="BN333" i="1"/>
  <c r="Z333" i="1"/>
  <c r="BP361" i="1"/>
  <c r="BN361" i="1"/>
  <c r="Z361" i="1"/>
  <c r="BP390" i="1"/>
  <c r="BN390" i="1"/>
  <c r="Z390" i="1"/>
  <c r="BP412" i="1"/>
  <c r="BN412" i="1"/>
  <c r="Z412" i="1"/>
  <c r="BP448" i="1"/>
  <c r="BN448" i="1"/>
  <c r="Z448" i="1"/>
  <c r="BP510" i="1"/>
  <c r="BN510" i="1"/>
  <c r="Z510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X604" i="1"/>
  <c r="X606" i="1" s="1"/>
  <c r="X607" i="1"/>
  <c r="Z28" i="1"/>
  <c r="BN28" i="1"/>
  <c r="Z34" i="1"/>
  <c r="BN34" i="1"/>
  <c r="Z50" i="1"/>
  <c r="BN50" i="1"/>
  <c r="Z58" i="1"/>
  <c r="BN58" i="1"/>
  <c r="Z63" i="1"/>
  <c r="BN63" i="1"/>
  <c r="Z74" i="1"/>
  <c r="BN74" i="1"/>
  <c r="Z75" i="1"/>
  <c r="BN75" i="1"/>
  <c r="Z83" i="1"/>
  <c r="BN83" i="1"/>
  <c r="Z98" i="1"/>
  <c r="BN98" i="1"/>
  <c r="Z111" i="1"/>
  <c r="BN111" i="1"/>
  <c r="Z120" i="1"/>
  <c r="BN120" i="1"/>
  <c r="Z134" i="1"/>
  <c r="BN134" i="1"/>
  <c r="Z137" i="1"/>
  <c r="BN137" i="1"/>
  <c r="Z145" i="1"/>
  <c r="BN145" i="1"/>
  <c r="Z150" i="1"/>
  <c r="BN150" i="1"/>
  <c r="Z160" i="1"/>
  <c r="BN160" i="1"/>
  <c r="BP160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5" i="1"/>
  <c r="BN215" i="1"/>
  <c r="Z219" i="1"/>
  <c r="BN219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Y303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58" i="1"/>
  <c r="BP363" i="1"/>
  <c r="BN363" i="1"/>
  <c r="Z363" i="1"/>
  <c r="BP384" i="1"/>
  <c r="BN384" i="1"/>
  <c r="Z384" i="1"/>
  <c r="Y396" i="1"/>
  <c r="BP394" i="1"/>
  <c r="BN394" i="1"/>
  <c r="Z394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Y237" i="1"/>
  <c r="Y243" i="1"/>
  <c r="K613" i="1"/>
  <c r="Y317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V613" i="1"/>
  <c r="Y376" i="1"/>
  <c r="Y375" i="1"/>
  <c r="Y24" i="1"/>
  <c r="BP33" i="1"/>
  <c r="BN33" i="1"/>
  <c r="Z33" i="1"/>
  <c r="BP51" i="1"/>
  <c r="BN51" i="1"/>
  <c r="Z51" i="1"/>
  <c r="BP64" i="1"/>
  <c r="BN64" i="1"/>
  <c r="Z64" i="1"/>
  <c r="BP67" i="1"/>
  <c r="BN67" i="1"/>
  <c r="Z67" i="1"/>
  <c r="BP76" i="1"/>
  <c r="BN76" i="1"/>
  <c r="Z76" i="1"/>
  <c r="Y78" i="1"/>
  <c r="Y87" i="1"/>
  <c r="BP80" i="1"/>
  <c r="BN80" i="1"/>
  <c r="Z80" i="1"/>
  <c r="BP84" i="1"/>
  <c r="BN84" i="1"/>
  <c r="Z84" i="1"/>
  <c r="BP90" i="1"/>
  <c r="BN90" i="1"/>
  <c r="Z90" i="1"/>
  <c r="BP93" i="1"/>
  <c r="BN93" i="1"/>
  <c r="Z93" i="1"/>
  <c r="Y95" i="1"/>
  <c r="Y100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F613" i="1"/>
  <c r="Y124" i="1"/>
  <c r="BP119" i="1"/>
  <c r="BN119" i="1"/>
  <c r="Z119" i="1"/>
  <c r="BP123" i="1"/>
  <c r="BN123" i="1"/>
  <c r="Z123" i="1"/>
  <c r="Y125" i="1"/>
  <c r="BP128" i="1"/>
  <c r="BN128" i="1"/>
  <c r="Z128" i="1"/>
  <c r="Y131" i="1"/>
  <c r="BP135" i="1"/>
  <c r="BN135" i="1"/>
  <c r="Z135" i="1"/>
  <c r="BP138" i="1"/>
  <c r="BN138" i="1"/>
  <c r="Z138" i="1"/>
  <c r="BP151" i="1"/>
  <c r="BN151" i="1"/>
  <c r="Z151" i="1"/>
  <c r="Z152" i="1" s="1"/>
  <c r="Y153" i="1"/>
  <c r="Y158" i="1"/>
  <c r="BP155" i="1"/>
  <c r="BN155" i="1"/>
  <c r="Z155" i="1"/>
  <c r="Z157" i="1" s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5" i="1"/>
  <c r="BN195" i="1"/>
  <c r="Z195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H9" i="1"/>
  <c r="A10" i="1"/>
  <c r="F9" i="1"/>
  <c r="J9" i="1"/>
  <c r="Z22" i="1"/>
  <c r="Z23" i="1" s="1"/>
  <c r="BN22" i="1"/>
  <c r="BP22" i="1"/>
  <c r="Y23" i="1"/>
  <c r="X603" i="1"/>
  <c r="Y36" i="1"/>
  <c r="Z27" i="1"/>
  <c r="BN27" i="1"/>
  <c r="BP29" i="1"/>
  <c r="BN29" i="1"/>
  <c r="Z29" i="1"/>
  <c r="Y35" i="1"/>
  <c r="BP49" i="1"/>
  <c r="BN49" i="1"/>
  <c r="Z49" i="1"/>
  <c r="BP53" i="1"/>
  <c r="BN53" i="1"/>
  <c r="Z53" i="1"/>
  <c r="Y55" i="1"/>
  <c r="Y60" i="1"/>
  <c r="BP57" i="1"/>
  <c r="BN57" i="1"/>
  <c r="Z57" i="1"/>
  <c r="BP66" i="1"/>
  <c r="BN66" i="1"/>
  <c r="Z66" i="1"/>
  <c r="BP69" i="1"/>
  <c r="BN69" i="1"/>
  <c r="Z69" i="1"/>
  <c r="Y71" i="1"/>
  <c r="Y77" i="1"/>
  <c r="BP73" i="1"/>
  <c r="BN73" i="1"/>
  <c r="Z73" i="1"/>
  <c r="Z77" i="1" s="1"/>
  <c r="BP82" i="1"/>
  <c r="BN82" i="1"/>
  <c r="Z82" i="1"/>
  <c r="Y86" i="1"/>
  <c r="Y94" i="1"/>
  <c r="BP89" i="1"/>
  <c r="BN89" i="1"/>
  <c r="Z89" i="1"/>
  <c r="BP91" i="1"/>
  <c r="BN91" i="1"/>
  <c r="Z91" i="1"/>
  <c r="BP99" i="1"/>
  <c r="BN99" i="1"/>
  <c r="Z99" i="1"/>
  <c r="Y101" i="1"/>
  <c r="E613" i="1"/>
  <c r="Y107" i="1"/>
  <c r="BP104" i="1"/>
  <c r="BN104" i="1"/>
  <c r="Z104" i="1"/>
  <c r="Z107" i="1" s="1"/>
  <c r="BP112" i="1"/>
  <c r="BN112" i="1"/>
  <c r="Z112" i="1"/>
  <c r="BP121" i="1"/>
  <c r="BN121" i="1"/>
  <c r="Z121" i="1"/>
  <c r="Y132" i="1"/>
  <c r="BP129" i="1"/>
  <c r="BN129" i="1"/>
  <c r="Z129" i="1"/>
  <c r="Y141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Y157" i="1"/>
  <c r="BP161" i="1"/>
  <c r="BN161" i="1"/>
  <c r="Z161" i="1"/>
  <c r="Z162" i="1" s="1"/>
  <c r="Y163" i="1"/>
  <c r="H613" i="1"/>
  <c r="Y169" i="1"/>
  <c r="BP166" i="1"/>
  <c r="BN166" i="1"/>
  <c r="Z166" i="1"/>
  <c r="Z169" i="1" s="1"/>
  <c r="BP174" i="1"/>
  <c r="BN174" i="1"/>
  <c r="Z174" i="1"/>
  <c r="BP182" i="1"/>
  <c r="BN182" i="1"/>
  <c r="Z182" i="1"/>
  <c r="Y184" i="1"/>
  <c r="BP193" i="1"/>
  <c r="BN193" i="1"/>
  <c r="Z193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Y244" i="1"/>
  <c r="Y255" i="1"/>
  <c r="Y268" i="1"/>
  <c r="Y281" i="1"/>
  <c r="Y293" i="1"/>
  <c r="Y302" i="1"/>
  <c r="Y31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Y521" i="1"/>
  <c r="Y530" i="1"/>
  <c r="BP523" i="1"/>
  <c r="BN523" i="1"/>
  <c r="Z523" i="1"/>
  <c r="Y529" i="1"/>
  <c r="BP527" i="1"/>
  <c r="BN527" i="1"/>
  <c r="Z527" i="1"/>
  <c r="R613" i="1"/>
  <c r="C613" i="1"/>
  <c r="Y54" i="1"/>
  <c r="D613" i="1"/>
  <c r="Y70" i="1"/>
  <c r="G613" i="1"/>
  <c r="Y152" i="1"/>
  <c r="I613" i="1"/>
  <c r="Y190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6" i="1"/>
  <c r="BN276" i="1"/>
  <c r="Z277" i="1"/>
  <c r="BN277" i="1"/>
  <c r="Z279" i="1"/>
  <c r="BN279" i="1"/>
  <c r="Y282" i="1"/>
  <c r="Y287" i="1"/>
  <c r="Q613" i="1"/>
  <c r="Z291" i="1"/>
  <c r="Z293" i="1" s="1"/>
  <c r="BN291" i="1"/>
  <c r="Y294" i="1"/>
  <c r="Z298" i="1"/>
  <c r="BN298" i="1"/>
  <c r="Z300" i="1"/>
  <c r="BN300" i="1"/>
  <c r="Y308" i="1"/>
  <c r="T613" i="1"/>
  <c r="Y313" i="1"/>
  <c r="Z316" i="1"/>
  <c r="Z317" i="1" s="1"/>
  <c r="BN316" i="1"/>
  <c r="Z321" i="1"/>
  <c r="Z329" i="1" s="1"/>
  <c r="BN321" i="1"/>
  <c r="BP321" i="1"/>
  <c r="Z324" i="1"/>
  <c r="BN324" i="1"/>
  <c r="Z326" i="1"/>
  <c r="BP334" i="1"/>
  <c r="BN334" i="1"/>
  <c r="Z334" i="1"/>
  <c r="Y345" i="1"/>
  <c r="BP342" i="1"/>
  <c r="BN342" i="1"/>
  <c r="Z342" i="1"/>
  <c r="BP350" i="1"/>
  <c r="BN350" i="1"/>
  <c r="Z350" i="1"/>
  <c r="Y352" i="1"/>
  <c r="BP356" i="1"/>
  <c r="BN356" i="1"/>
  <c r="Z356" i="1"/>
  <c r="Y365" i="1"/>
  <c r="Y364" i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9" i="1" l="1"/>
  <c r="Z576" i="1"/>
  <c r="Z243" i="1"/>
  <c r="Z464" i="1"/>
  <c r="Z391" i="1"/>
  <c r="Z345" i="1"/>
  <c r="Z141" i="1"/>
  <c r="Z131" i="1"/>
  <c r="Z497" i="1"/>
  <c r="Z418" i="1"/>
  <c r="Z358" i="1"/>
  <c r="Z302" i="1"/>
  <c r="Z281" i="1"/>
  <c r="Z267" i="1"/>
  <c r="Z520" i="1"/>
  <c r="Z364" i="1"/>
  <c r="Z59" i="1"/>
  <c r="Z54" i="1"/>
  <c r="Z35" i="1"/>
  <c r="Z70" i="1"/>
  <c r="Z552" i="1"/>
  <c r="Z529" i="1"/>
  <c r="Z515" i="1"/>
  <c r="Z222" i="1"/>
  <c r="Z200" i="1"/>
  <c r="Z94" i="1"/>
  <c r="Y607" i="1"/>
  <c r="Y604" i="1"/>
  <c r="Z183" i="1"/>
  <c r="Z177" i="1"/>
  <c r="Z115" i="1"/>
  <c r="Z100" i="1"/>
  <c r="Z86" i="1"/>
  <c r="Z583" i="1"/>
  <c r="Z569" i="1"/>
  <c r="Z351" i="1"/>
  <c r="Z336" i="1"/>
  <c r="Y605" i="1"/>
  <c r="Z124" i="1"/>
  <c r="Y603" i="1"/>
  <c r="Z608" i="1" l="1"/>
  <c r="Y606" i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<sst xmlns="http://schemas.openxmlformats.org/spreadsheetml/2006/main" count="2803" uniqueCount="991">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</sst>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200</v>
      </c>
      <c r="Y48" s="70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120</v>
      </c>
      <c r="Y51" s="702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48.518518518518519</v>
      </c>
      <c r="Y54" s="703">
        <f>IFERROR(Y48/H48,"0")+IFERROR(Y49/H49,"0")+IFERROR(Y50/H50,"0")+IFERROR(Y51/H51,"0")+IFERROR(Y52/H52,"0")+IFERROR(Y53/H53,"0")</f>
        <v>49</v>
      </c>
      <c r="Z54" s="703">
        <f>IFERROR(IF(Z48="",0,Z48),"0")+IFERROR(IF(Z49="",0,Z49),"0")+IFERROR(IF(Z50="",0,Z50),"0")+IFERROR(IF(Z51="",0,Z51),"0")+IFERROR(IF(Z52="",0,Z52),"0")+IFERROR(IF(Z53="",0,Z53),"0")</f>
        <v>0.68384999999999996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320</v>
      </c>
      <c r="Y55" s="703">
        <f>IFERROR(SUM(Y48:Y53),"0")</f>
        <v>325.20000000000005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315</v>
      </c>
      <c r="Y69" s="702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79.259259259259267</v>
      </c>
      <c r="Y70" s="703">
        <f>IFERROR(Y63/H63,"0")+IFERROR(Y64/H64,"0")+IFERROR(Y65/H65,"0")+IFERROR(Y66/H66,"0")+IFERROR(Y67/H67,"0")+IFERROR(Y68/H68,"0")+IFERROR(Y69/H69,"0")</f>
        <v>80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0.84889999999999999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415</v>
      </c>
      <c r="Y71" s="703">
        <f>IFERROR(SUM(Y63:Y69),"0")</f>
        <v>423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202.5</v>
      </c>
      <c r="Y76" s="702">
        <f>IFERROR(IF(X76="",0,CEILING((X76/$H76),1)*$H76),"")</f>
        <v>202.5</v>
      </c>
      <c r="Z76" s="36">
        <f>IFERROR(IF(Y76=0,"",ROUNDUP(Y76/H76,0)*0.00753),"")</f>
        <v>0.56474999999999997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217.49999999999997</v>
      </c>
      <c r="BN76" s="64">
        <f>IFERROR(Y76*I76/H76,"0")</f>
        <v>217.49999999999997</v>
      </c>
      <c r="BO76" s="64">
        <f>IFERROR(1/J76*(X76/H76),"0")</f>
        <v>0.48076923076923073</v>
      </c>
      <c r="BP76" s="64">
        <f>IFERROR(1/J76*(Y76/H76),"0")</f>
        <v>0.48076923076923073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75</v>
      </c>
      <c r="Y77" s="703">
        <f>IFERROR(Y73/H73,"0")+IFERROR(Y74/H74,"0")+IFERROR(Y75/H75,"0")+IFERROR(Y76/H76,"0")</f>
        <v>75</v>
      </c>
      <c r="Z77" s="703">
        <f>IFERROR(IF(Z73="",0,Z73),"0")+IFERROR(IF(Z74="",0,Z74),"0")+IFERROR(IF(Z75="",0,Z75),"0")+IFERROR(IF(Z76="",0,Z76),"0")</f>
        <v>0.56474999999999997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202.5</v>
      </c>
      <c r="Y78" s="703">
        <f>IFERROR(SUM(Y73:Y76),"0")</f>
        <v>202.5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21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22.166666666666664</v>
      </c>
      <c r="BN83" s="64">
        <f t="shared" si="18"/>
        <v>22.8</v>
      </c>
      <c r="BO83" s="64">
        <f t="shared" si="19"/>
        <v>4.9857549857549859E-2</v>
      </c>
      <c r="BP83" s="64">
        <f t="shared" si="20"/>
        <v>5.1282051282051287E-2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24</v>
      </c>
      <c r="Y85" s="702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25</v>
      </c>
      <c r="Y86" s="703">
        <f>IFERROR(Y80/H80,"0")+IFERROR(Y81/H81,"0")+IFERROR(Y82/H82,"0")+IFERROR(Y83/H83,"0")+IFERROR(Y84/H84,"0")+IFERROR(Y85/H85,"0")</f>
        <v>26</v>
      </c>
      <c r="Z86" s="703">
        <f>IFERROR(IF(Z80="",0,Z80),"0")+IFERROR(IF(Z81="",0,Z81),"0")+IFERROR(IF(Z82="",0,Z82),"0")+IFERROR(IF(Z83="",0,Z83),"0")+IFERROR(IF(Z84="",0,Z84),"0")+IFERROR(IF(Z85="",0,Z85),"0")</f>
        <v>0.13052000000000002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45</v>
      </c>
      <c r="Y87" s="703">
        <f>IFERROR(SUM(Y80:Y85),"0")</f>
        <v>46.8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400</v>
      </c>
      <c r="Y104" s="702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417.77777777777777</v>
      </c>
      <c r="BN104" s="64">
        <f>IFERROR(Y104*I104/H104,"0")</f>
        <v>428.64</v>
      </c>
      <c r="BO104" s="64">
        <f>IFERROR(1/J104*(X104/H104),"0")</f>
        <v>0.66137566137566139</v>
      </c>
      <c r="BP104" s="64">
        <f>IFERROR(1/J104*(Y104/H104),"0")</f>
        <v>0.67857142857142849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135</v>
      </c>
      <c r="Y106" s="702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67.037037037037038</v>
      </c>
      <c r="Y107" s="703">
        <f>IFERROR(Y104/H104,"0")+IFERROR(Y105/H105,"0")+IFERROR(Y106/H106,"0")</f>
        <v>68</v>
      </c>
      <c r="Z107" s="703">
        <f>IFERROR(IF(Z104="",0,Z104),"0")+IFERROR(IF(Z105="",0,Z105),"0")+IFERROR(IF(Z106="",0,Z106),"0")</f>
        <v>1.0971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535</v>
      </c>
      <c r="Y108" s="703">
        <f>IFERROR(SUM(Y104:Y106),"0")</f>
        <v>545.40000000000009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200</v>
      </c>
      <c r="Y111" s="702">
        <f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213.42857142857144</v>
      </c>
      <c r="BN111" s="64">
        <f>IFERROR(Y111*I111/H111,"0")</f>
        <v>215.13600000000002</v>
      </c>
      <c r="BO111" s="64">
        <f>IFERROR(1/J111*(X111/H111),"0")</f>
        <v>0.42517006802721086</v>
      </c>
      <c r="BP111" s="64">
        <f>IFERROR(1/J111*(Y111/H111),"0")</f>
        <v>0.42857142857142855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157.14285714285711</v>
      </c>
      <c r="Y115" s="703">
        <f>IFERROR(Y110/H110,"0")+IFERROR(Y111/H111,"0")+IFERROR(Y112/H112,"0")+IFERROR(Y113/H113,"0")+IFERROR(Y114/H114,"0")</f>
        <v>158</v>
      </c>
      <c r="Z115" s="703">
        <f>IFERROR(IF(Z110="",0,Z110),"0")+IFERROR(IF(Z111="",0,Z111),"0")+IFERROR(IF(Z112="",0,Z112),"0")+IFERROR(IF(Z113="",0,Z113),"0")+IFERROR(IF(Z114="",0,Z114),"0")</f>
        <v>1.53102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560</v>
      </c>
      <c r="Y116" s="703">
        <f>IFERROR(SUM(Y110:Y114),"0")</f>
        <v>563.40000000000009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720</v>
      </c>
      <c r="Y122" s="702">
        <f>IFERROR(IF(X122="",0,CEILING((X122/$H122),1)*$H122),"")</f>
        <v>720</v>
      </c>
      <c r="Z122" s="36">
        <f>IFERROR(IF(Y122=0,"",ROUNDUP(Y122/H122,0)*0.00902),"")</f>
        <v>1.4432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753.59999999999991</v>
      </c>
      <c r="BN122" s="64">
        <f>IFERROR(Y122*I122/H122,"0")</f>
        <v>753.59999999999991</v>
      </c>
      <c r="BO122" s="64">
        <f>IFERROR(1/J122*(X122/H122),"0")</f>
        <v>1.2121212121212122</v>
      </c>
      <c r="BP122" s="64">
        <f>IFERROR(1/J122*(Y122/H122),"0")</f>
        <v>1.2121212121212122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160</v>
      </c>
      <c r="Y124" s="703">
        <f>IFERROR(Y119/H119,"0")+IFERROR(Y120/H120,"0")+IFERROR(Y121/H121,"0")+IFERROR(Y122/H122,"0")+IFERROR(Y123/H123,"0")</f>
        <v>160</v>
      </c>
      <c r="Z124" s="703">
        <f>IFERROR(IF(Z119="",0,Z119),"0")+IFERROR(IF(Z120="",0,Z120),"0")+IFERROR(IF(Z121="",0,Z121),"0")+IFERROR(IF(Z122="",0,Z122),"0")+IFERROR(IF(Z123="",0,Z123),"0")</f>
        <v>1.4432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720</v>
      </c>
      <c r="Y125" s="703">
        <f>IFERROR(SUM(Y119:Y123),"0")</f>
        <v>720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100</v>
      </c>
      <c r="Y135" s="702">
        <f t="shared" si="21"/>
        <v>100.80000000000001</v>
      </c>
      <c r="Z135" s="36">
        <f>IFERROR(IF(Y135=0,"",ROUNDUP(Y135/H135,0)*0.02175),"")</f>
        <v>0.26100000000000001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106.64285714285715</v>
      </c>
      <c r="BN135" s="64">
        <f t="shared" si="23"/>
        <v>107.49600000000001</v>
      </c>
      <c r="BO135" s="64">
        <f t="shared" si="24"/>
        <v>0.21258503401360543</v>
      </c>
      <c r="BP135" s="64">
        <f t="shared" si="25"/>
        <v>0.21428571428571427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720</v>
      </c>
      <c r="Y138" s="702">
        <f t="shared" si="21"/>
        <v>720.90000000000009</v>
      </c>
      <c r="Z138" s="36">
        <f>IFERROR(IF(Y138=0,"",ROUNDUP(Y138/H138,0)*0.00753),"")</f>
        <v>2.01051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792.5333333333333</v>
      </c>
      <c r="BN138" s="64">
        <f t="shared" si="23"/>
        <v>793.52400000000011</v>
      </c>
      <c r="BO138" s="64">
        <f t="shared" si="24"/>
        <v>1.7094017094017091</v>
      </c>
      <c r="BP138" s="64">
        <f t="shared" si="25"/>
        <v>1.7115384615384615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36</v>
      </c>
      <c r="Y139" s="702">
        <f t="shared" si="21"/>
        <v>36</v>
      </c>
      <c r="Z139" s="36">
        <f>IFERROR(IF(Y139=0,"",ROUNDUP(Y139/H139,0)*0.00753),"")</f>
        <v>0.15060000000000001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40</v>
      </c>
      <c r="BN139" s="64">
        <f t="shared" si="23"/>
        <v>40</v>
      </c>
      <c r="BO139" s="64">
        <f t="shared" si="24"/>
        <v>0.12820512820512819</v>
      </c>
      <c r="BP139" s="64">
        <f t="shared" si="25"/>
        <v>0.12820512820512819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298.57142857142856</v>
      </c>
      <c r="Y141" s="703">
        <f>IFERROR(Y134/H134,"0")+IFERROR(Y135/H135,"0")+IFERROR(Y136/H136,"0")+IFERROR(Y137/H137,"0")+IFERROR(Y138/H138,"0")+IFERROR(Y139/H139,"0")+IFERROR(Y140/H140,"0")</f>
        <v>299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2.42211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856</v>
      </c>
      <c r="Y142" s="703">
        <f>IFERROR(SUM(Y134:Y140),"0")</f>
        <v>857.7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82.5</v>
      </c>
      <c r="Y145" s="702">
        <f>IFERROR(IF(X145="",0,CEILING((X145/$H145),1)*$H145),"")</f>
        <v>83.16</v>
      </c>
      <c r="Z145" s="36">
        <f>IFERROR(IF(Y145=0,"",ROUNDUP(Y145/H145,0)*0.00753),"")</f>
        <v>0.31625999999999999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94.083333333333329</v>
      </c>
      <c r="BN145" s="64">
        <f>IFERROR(Y145*I145/H145,"0")</f>
        <v>94.835999999999984</v>
      </c>
      <c r="BO145" s="64">
        <f>IFERROR(1/J145*(X145/H145),"0")</f>
        <v>0.26709401709401709</v>
      </c>
      <c r="BP145" s="64">
        <f>IFERROR(1/J145*(Y145/H145),"0")</f>
        <v>0.26923076923076922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41.666666666666664</v>
      </c>
      <c r="Y146" s="703">
        <f>IFERROR(Y144/H144,"0")+IFERROR(Y145/H145,"0")</f>
        <v>42</v>
      </c>
      <c r="Z146" s="703">
        <f>IFERROR(IF(Z144="",0,Z144),"0")+IFERROR(IF(Z145="",0,Z145),"0")</f>
        <v>0.31625999999999999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82.5</v>
      </c>
      <c r="Y147" s="703">
        <f>IFERROR(SUM(Y144:Y145),"0")</f>
        <v>83.16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52.5</v>
      </c>
      <c r="Y155" s="702">
        <f>IFERROR(IF(X155="",0,CEILING((X155/$H155),1)*$H155),"")</f>
        <v>53.199999999999996</v>
      </c>
      <c r="Z155" s="36">
        <f>IFERROR(IF(Y155=0,"",ROUNDUP(Y155/H155,0)*0.00753),"")</f>
        <v>0.14307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57.900000000000006</v>
      </c>
      <c r="BN155" s="64">
        <f>IFERROR(Y155*I155/H155,"0")</f>
        <v>58.672000000000004</v>
      </c>
      <c r="BO155" s="64">
        <f>IFERROR(1/J155*(X155/H155),"0")</f>
        <v>0.12019230769230768</v>
      </c>
      <c r="BP155" s="64">
        <f>IFERROR(1/J155*(Y155/H155),"0")</f>
        <v>0.12179487179487179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18.75</v>
      </c>
      <c r="Y157" s="703">
        <f>IFERROR(Y155/H155,"0")+IFERROR(Y156/H156,"0")</f>
        <v>19</v>
      </c>
      <c r="Z157" s="703">
        <f>IFERROR(IF(Z155="",0,Z155),"0")+IFERROR(IF(Z156="",0,Z156),"0")</f>
        <v>0.14307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52.5</v>
      </c>
      <c r="Y158" s="703">
        <f>IFERROR(SUM(Y155:Y156),"0")</f>
        <v>53.199999999999996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49.5</v>
      </c>
      <c r="Y161" s="702">
        <f>IFERROR(IF(X161="",0,CEILING((X161/$H161),1)*$H161),"")</f>
        <v>50.160000000000004</v>
      </c>
      <c r="Z161" s="36">
        <f>IFERROR(IF(Y161=0,"",ROUNDUP(Y161/H161,0)*0.00753),"")</f>
        <v>0.14307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54.9</v>
      </c>
      <c r="BN161" s="64">
        <f>IFERROR(Y161*I161/H161,"0")</f>
        <v>55.631999999999998</v>
      </c>
      <c r="BO161" s="64">
        <f>IFERROR(1/J161*(X161/H161),"0")</f>
        <v>0.12019230769230768</v>
      </c>
      <c r="BP161" s="64">
        <f>IFERROR(1/J161*(Y161/H161),"0")</f>
        <v>0.12179487179487179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18.75</v>
      </c>
      <c r="Y162" s="703">
        <f>IFERROR(Y160/H160,"0")+IFERROR(Y161/H161,"0")</f>
        <v>19</v>
      </c>
      <c r="Z162" s="703">
        <f>IFERROR(IF(Z160="",0,Z160),"0")+IFERROR(IF(Z161="",0,Z161),"0")</f>
        <v>0.14307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49.5</v>
      </c>
      <c r="Y163" s="703">
        <f>IFERROR(SUM(Y160:Y161),"0")</f>
        <v>50.160000000000004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100</v>
      </c>
      <c r="Y192" s="702">
        <f t="shared" ref="Y192:Y199" si="26">IFERROR(IF(X192="",0,CEILING((X192/$H192),1)*$H192),"")</f>
        <v>100.80000000000001</v>
      </c>
      <c r="Z192" s="36">
        <f>IFERROR(IF(Y192=0,"",ROUNDUP(Y192/H192,0)*0.00753),"")</f>
        <v>0.18071999999999999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106.19047619047619</v>
      </c>
      <c r="BN192" s="64">
        <f t="shared" ref="BN192:BN199" si="28">IFERROR(Y192*I192/H192,"0")</f>
        <v>107.04</v>
      </c>
      <c r="BO192" s="64">
        <f t="shared" ref="BO192:BO199" si="29">IFERROR(1/J192*(X192/H192),"0")</f>
        <v>0.15262515262515264</v>
      </c>
      <c r="BP192" s="64">
        <f t="shared" ref="BP192:BP199" si="30">IFERROR(1/J192*(Y192/H192),"0")</f>
        <v>0.15384615384615385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100</v>
      </c>
      <c r="Y194" s="702">
        <f t="shared" si="26"/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104.76190476190477</v>
      </c>
      <c r="BN194" s="64">
        <f t="shared" si="28"/>
        <v>105.60000000000002</v>
      </c>
      <c r="BO194" s="64">
        <f t="shared" si="29"/>
        <v>0.15262515262515264</v>
      </c>
      <c r="BP194" s="64">
        <f t="shared" si="30"/>
        <v>0.15384615384615385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87.5</v>
      </c>
      <c r="Y195" s="702">
        <f t="shared" si="26"/>
        <v>88.2</v>
      </c>
      <c r="Z195" s="36">
        <f>IFERROR(IF(Y195=0,"",ROUNDUP(Y195/H195,0)*0.00502),"")</f>
        <v>0.21084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92.916666666666657</v>
      </c>
      <c r="BN195" s="64">
        <f t="shared" si="28"/>
        <v>93.66</v>
      </c>
      <c r="BO195" s="64">
        <f t="shared" si="29"/>
        <v>0.17806267806267806</v>
      </c>
      <c r="BP195" s="64">
        <f t="shared" si="30"/>
        <v>0.17948717948717952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122.5</v>
      </c>
      <c r="Y196" s="702">
        <f t="shared" si="26"/>
        <v>123.9</v>
      </c>
      <c r="Z196" s="36">
        <f>IFERROR(IF(Y196=0,"",ROUNDUP(Y196/H196,0)*0.00502),"")</f>
        <v>0.29618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105</v>
      </c>
      <c r="Y197" s="702">
        <f t="shared" si="26"/>
        <v>105</v>
      </c>
      <c r="Z197" s="36">
        <f>IFERROR(IF(Y197=0,"",ROUNDUP(Y197/H197,0)*0.00502),"")</f>
        <v>0.251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110.00000000000001</v>
      </c>
      <c r="BN197" s="64">
        <f t="shared" si="28"/>
        <v>110.00000000000001</v>
      </c>
      <c r="BO197" s="64">
        <f t="shared" si="29"/>
        <v>0.21367521367521369</v>
      </c>
      <c r="BP197" s="64">
        <f t="shared" si="30"/>
        <v>0.21367521367521369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202.38095238095235</v>
      </c>
      <c r="Y200" s="703">
        <f>IFERROR(Y192/H192,"0")+IFERROR(Y193/H193,"0")+IFERROR(Y194/H194,"0")+IFERROR(Y195/H195,"0")+IFERROR(Y196/H196,"0")+IFERROR(Y197/H197,"0")+IFERROR(Y198/H198,"0")+IFERROR(Y199/H199,"0")</f>
        <v>204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1.1571099999999999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535</v>
      </c>
      <c r="Y201" s="703">
        <f>IFERROR(SUM(Y192:Y199),"0")</f>
        <v>539.70000000000005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140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145.44444444444446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0.19640852974186307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110</v>
      </c>
      <c r="Y215" s="702">
        <f t="shared" si="3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114.27777777777777</v>
      </c>
      <c r="BN215" s="64">
        <f t="shared" si="33"/>
        <v>117.81</v>
      </c>
      <c r="BO215" s="64">
        <f t="shared" si="34"/>
        <v>0.15432098765432098</v>
      </c>
      <c r="BP215" s="64">
        <f t="shared" si="35"/>
        <v>0.15909090909090909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110</v>
      </c>
      <c r="Y216" s="702">
        <f t="shared" si="31"/>
        <v>113.4</v>
      </c>
      <c r="Z216" s="36">
        <f>IFERROR(IF(Y216=0,"",ROUNDUP(Y216/H216,0)*0.00902),"")</f>
        <v>0.18942000000000001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114.27777777777777</v>
      </c>
      <c r="BN216" s="64">
        <f t="shared" si="33"/>
        <v>117.81</v>
      </c>
      <c r="BO216" s="64">
        <f t="shared" si="34"/>
        <v>0.15432098765432098</v>
      </c>
      <c r="BP216" s="64">
        <f t="shared" si="35"/>
        <v>0.15909090909090909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160</v>
      </c>
      <c r="Y217" s="702">
        <f t="shared" si="3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0.22446689113355778</v>
      </c>
      <c r="BP217" s="64">
        <f t="shared" si="35"/>
        <v>0.22727272727272727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96.296296296296276</v>
      </c>
      <c r="Y222" s="703">
        <f>IFERROR(Y214/H214,"0")+IFERROR(Y215/H215,"0")+IFERROR(Y216/H216,"0")+IFERROR(Y217/H217,"0")+IFERROR(Y218/H218,"0")+IFERROR(Y219/H219,"0")+IFERROR(Y220/H220,"0")+IFERROR(Y221/H221,"0")</f>
        <v>98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0.88396000000000008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520</v>
      </c>
      <c r="Y223" s="703">
        <f>IFERROR(SUM(Y214:Y221),"0")</f>
        <v>529.20000000000005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60</v>
      </c>
      <c r="Y228" s="702">
        <f t="shared" si="36"/>
        <v>60.899999999999991</v>
      </c>
      <c r="Z228" s="36">
        <f>IFERROR(IF(Y228=0,"",ROUNDUP(Y228/H228,0)*0.02175),"")</f>
        <v>0.15225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63.889655172413789</v>
      </c>
      <c r="BN228" s="64">
        <f t="shared" si="38"/>
        <v>64.847999999999985</v>
      </c>
      <c r="BO228" s="64">
        <f t="shared" si="39"/>
        <v>0.12315270935960591</v>
      </c>
      <c r="BP228" s="64">
        <f t="shared" si="40"/>
        <v>0.125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160</v>
      </c>
      <c r="Y229" s="702">
        <f t="shared" si="36"/>
        <v>160.79999999999998</v>
      </c>
      <c r="Z229" s="36">
        <f t="shared" ref="Z229:Z235" si="41">IFERROR(IF(Y229=0,"",ROUNDUP(Y229/H229,0)*0.00753),"")</f>
        <v>0.50451000000000001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179.33333333333334</v>
      </c>
      <c r="BN229" s="64">
        <f t="shared" si="38"/>
        <v>180.23</v>
      </c>
      <c r="BO229" s="64">
        <f t="shared" si="39"/>
        <v>0.42735042735042739</v>
      </c>
      <c r="BP229" s="64">
        <f t="shared" si="40"/>
        <v>0.42948717948717946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200</v>
      </c>
      <c r="Y231" s="702">
        <f t="shared" si="36"/>
        <v>201.6</v>
      </c>
      <c r="Z231" s="36">
        <f t="shared" si="41"/>
        <v>0.63251999999999997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160</v>
      </c>
      <c r="Y234" s="702">
        <f t="shared" si="36"/>
        <v>160.79999999999998</v>
      </c>
      <c r="Z234" s="36">
        <f t="shared" si="41"/>
        <v>0.50451000000000001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178.13333333333335</v>
      </c>
      <c r="BN234" s="64">
        <f t="shared" si="38"/>
        <v>179.024</v>
      </c>
      <c r="BO234" s="64">
        <f t="shared" si="39"/>
        <v>0.42735042735042739</v>
      </c>
      <c r="BP234" s="64">
        <f t="shared" si="40"/>
        <v>0.42948717948717946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306.89655172413802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309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2.42631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780</v>
      </c>
      <c r="Y237" s="703">
        <f>IFERROR(SUM(Y225:Y235),"0")</f>
        <v>785.69999999999993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32</v>
      </c>
      <c r="Y241" s="702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35.626666666666672</v>
      </c>
      <c r="BN241" s="64">
        <f>IFERROR(Y241*I241/H241,"0")</f>
        <v>37.408000000000001</v>
      </c>
      <c r="BO241" s="64">
        <f>IFERROR(1/J241*(X241/H241),"0")</f>
        <v>8.5470085470085472E-2</v>
      </c>
      <c r="BP241" s="64">
        <f>IFERROR(1/J241*(Y241/H241),"0")</f>
        <v>8.9743589743589758E-2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48</v>
      </c>
      <c r="Y242" s="702">
        <f>IFERROR(IF(X242="",0,CEILING((X242/$H242),1)*$H242),"")</f>
        <v>48</v>
      </c>
      <c r="Z242" s="36">
        <f>IFERROR(IF(Y242=0,"",ROUNDUP(Y242/H242,0)*0.00753),"")</f>
        <v>0.15060000000000001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53.440000000000005</v>
      </c>
      <c r="BN242" s="64">
        <f>IFERROR(Y242*I242/H242,"0")</f>
        <v>53.440000000000005</v>
      </c>
      <c r="BO242" s="64">
        <f>IFERROR(1/J242*(X242/H242),"0")</f>
        <v>0.12820512820512819</v>
      </c>
      <c r="BP242" s="64">
        <f>IFERROR(1/J242*(Y242/H242),"0")</f>
        <v>0.12820512820512819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33.333333333333336</v>
      </c>
      <c r="Y243" s="703">
        <f>IFERROR(Y239/H239,"0")+IFERROR(Y240/H240,"0")+IFERROR(Y241/H241,"0")+IFERROR(Y242/H242,"0")</f>
        <v>34</v>
      </c>
      <c r="Z243" s="703">
        <f>IFERROR(IF(Z239="",0,Z239),"0")+IFERROR(IF(Z240="",0,Z240),"0")+IFERROR(IF(Z241="",0,Z241),"0")+IFERROR(IF(Z242="",0,Z242),"0")</f>
        <v>0.25602000000000003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80</v>
      </c>
      <c r="Y244" s="703">
        <f>IFERROR(SUM(Y239:Y242),"0")</f>
        <v>81.599999999999994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20</v>
      </c>
      <c r="Y254" s="702">
        <f t="shared" si="42"/>
        <v>20</v>
      </c>
      <c r="Z254" s="36">
        <f>IFERROR(IF(Y254=0,"",ROUNDUP(Y254/H254,0)*0.00902),"")</f>
        <v>4.5100000000000001E-2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21.05</v>
      </c>
      <c r="BN254" s="64">
        <f t="shared" si="44"/>
        <v>21.05</v>
      </c>
      <c r="BO254" s="64">
        <f t="shared" si="45"/>
        <v>3.787878787878788E-2</v>
      </c>
      <c r="BP254" s="64">
        <f t="shared" si="46"/>
        <v>3.787878787878788E-2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5</v>
      </c>
      <c r="Y255" s="703">
        <f>IFERROR(Y247/H247,"0")+IFERROR(Y248/H248,"0")+IFERROR(Y249/H249,"0")+IFERROR(Y250/H250,"0")+IFERROR(Y251/H251,"0")+IFERROR(Y252/H252,"0")+IFERROR(Y253/H253,"0")+IFERROR(Y254/H254,"0")</f>
        <v>5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4.5100000000000001E-2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20</v>
      </c>
      <c r="Y256" s="703">
        <f>IFERROR(SUM(Y247:Y254),"0")</f>
        <v>20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30</v>
      </c>
      <c r="Y259" s="702">
        <f t="shared" ref="Y259:Y266" si="47">IFERROR(IF(X259="",0,CEILING((X259/$H259),1)*$H259),"")</f>
        <v>34.799999999999997</v>
      </c>
      <c r="Z259" s="36">
        <f>IFERROR(IF(Y259=0,"",ROUNDUP(Y259/H259,0)*0.02175),"")</f>
        <v>6.5250000000000002E-2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31.241379310344826</v>
      </c>
      <c r="BN259" s="64">
        <f t="shared" ref="BN259:BN266" si="49">IFERROR(Y259*I259/H259,"0")</f>
        <v>36.239999999999995</v>
      </c>
      <c r="BO259" s="64">
        <f t="shared" ref="BO259:BO266" si="50">IFERROR(1/J259*(X259/H259),"0")</f>
        <v>4.6182266009852216E-2</v>
      </c>
      <c r="BP259" s="64">
        <f t="shared" ref="BP259:BP266" si="51">IFERROR(1/J259*(Y259/H259),"0")</f>
        <v>5.3571428571428568E-2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70</v>
      </c>
      <c r="Y262" s="702">
        <f t="shared" si="47"/>
        <v>81.2</v>
      </c>
      <c r="Z262" s="36">
        <f>IFERROR(IF(Y262=0,"",ROUNDUP(Y262/H262,0)*0.02175),"")</f>
        <v>0.15225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72.896551724137936</v>
      </c>
      <c r="BN262" s="64">
        <f t="shared" si="49"/>
        <v>84.56</v>
      </c>
      <c r="BO262" s="64">
        <f t="shared" si="50"/>
        <v>0.10775862068965517</v>
      </c>
      <c r="BP262" s="64">
        <f t="shared" si="51"/>
        <v>0.125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24</v>
      </c>
      <c r="Y263" s="702">
        <f t="shared" si="47"/>
        <v>24</v>
      </c>
      <c r="Z263" s="36">
        <f>IFERROR(IF(Y263=0,"",ROUNDUP(Y263/H263,0)*0.00902),"")</f>
        <v>5.4120000000000001E-2</v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25.259999999999998</v>
      </c>
      <c r="BN263" s="64">
        <f t="shared" si="49"/>
        <v>25.259999999999998</v>
      </c>
      <c r="BO263" s="64">
        <f t="shared" si="50"/>
        <v>4.5454545454545456E-2</v>
      </c>
      <c r="BP263" s="64">
        <f t="shared" si="51"/>
        <v>4.5454545454545456E-2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48</v>
      </c>
      <c r="Y266" s="702">
        <f t="shared" si="47"/>
        <v>48</v>
      </c>
      <c r="Z266" s="36">
        <f>IFERROR(IF(Y266=0,"",ROUNDUP(Y266/H266,0)*0.00902),"")</f>
        <v>0.10824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50.519999999999996</v>
      </c>
      <c r="BN266" s="64">
        <f t="shared" si="49"/>
        <v>50.519999999999996</v>
      </c>
      <c r="BO266" s="64">
        <f t="shared" si="50"/>
        <v>9.0909090909090912E-2</v>
      </c>
      <c r="BP266" s="64">
        <f t="shared" si="51"/>
        <v>9.0909090909090912E-2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26.620689655172413</v>
      </c>
      <c r="Y267" s="703">
        <f>IFERROR(Y259/H259,"0")+IFERROR(Y260/H260,"0")+IFERROR(Y261/H261,"0")+IFERROR(Y262/H262,"0")+IFERROR(Y263/H263,"0")+IFERROR(Y264/H264,"0")+IFERROR(Y265/H265,"0")+IFERROR(Y266/H266,"0")</f>
        <v>28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0.37985999999999998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172</v>
      </c>
      <c r="Y268" s="703">
        <f>IFERROR(SUM(Y259:Y266),"0")</f>
        <v>188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120</v>
      </c>
      <c r="Y299" s="702">
        <f>IFERROR(IF(X299="",0,CEILING((X299/$H299),1)*$H299),"")</f>
        <v>120</v>
      </c>
      <c r="Z299" s="36">
        <f>IFERROR(IF(Y299=0,"",ROUNDUP(Y299/H299,0)*0.00753),"")</f>
        <v>0.3765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133.60000000000002</v>
      </c>
      <c r="BN299" s="64">
        <f>IFERROR(Y299*I299/H299,"0")</f>
        <v>133.60000000000002</v>
      </c>
      <c r="BO299" s="64">
        <f>IFERROR(1/J299*(X299/H299),"0")</f>
        <v>0.32051282051282048</v>
      </c>
      <c r="BP299" s="64">
        <f>IFERROR(1/J299*(Y299/H299),"0")</f>
        <v>0.32051282051282048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160</v>
      </c>
      <c r="Y300" s="702">
        <f>IFERROR(IF(X300="",0,CEILING((X300/$H300),1)*$H300),"")</f>
        <v>160.79999999999998</v>
      </c>
      <c r="Z300" s="36">
        <f>IFERROR(IF(Y300=0,"",ROUNDUP(Y300/H300,0)*0.00753),"")</f>
        <v>0.50451000000000001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173.33333333333334</v>
      </c>
      <c r="BN300" s="64">
        <f>IFERROR(Y300*I300/H300,"0")</f>
        <v>174.2</v>
      </c>
      <c r="BO300" s="64">
        <f>IFERROR(1/J300*(X300/H300),"0")</f>
        <v>0.42735042735042739</v>
      </c>
      <c r="BP300" s="64">
        <f>IFERROR(1/J300*(Y300/H300),"0")</f>
        <v>0.42948717948717946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116.66666666666667</v>
      </c>
      <c r="Y302" s="703">
        <f>IFERROR(Y297/H297,"0")+IFERROR(Y298/H298,"0")+IFERROR(Y299/H299,"0")+IFERROR(Y300/H300,"0")+IFERROR(Y301/H301,"0")</f>
        <v>117</v>
      </c>
      <c r="Z302" s="703">
        <f>IFERROR(IF(Z297="",0,Z297),"0")+IFERROR(IF(Z298="",0,Z298),"0")+IFERROR(IF(Z299="",0,Z299),"0")+IFERROR(IF(Z300="",0,Z300),"0")+IFERROR(IF(Z301="",0,Z301),"0")</f>
        <v>0.88101000000000007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280</v>
      </c>
      <c r="Y303" s="703">
        <f>IFERROR(SUM(Y297:Y301),"0")</f>
        <v>280.79999999999995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280</v>
      </c>
      <c r="Y315" s="702">
        <f>IFERROR(IF(X315="",0,CEILING((X315/$H315),1)*$H315),"")</f>
        <v>281.40000000000003</v>
      </c>
      <c r="Z315" s="36">
        <f>IFERROR(IF(Y315=0,"",ROUNDUP(Y315/H315,0)*0.00502),"")</f>
        <v>0.67268000000000006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293.33333333333331</v>
      </c>
      <c r="BN315" s="64">
        <f>IFERROR(Y315*I315/H315,"0")</f>
        <v>294.80000000000007</v>
      </c>
      <c r="BO315" s="64">
        <f>IFERROR(1/J315*(X315/H315),"0")</f>
        <v>0.56980056980056981</v>
      </c>
      <c r="BP315" s="64">
        <f>IFERROR(1/J315*(Y315/H315),"0")</f>
        <v>0.57264957264957272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133.33333333333331</v>
      </c>
      <c r="Y317" s="703">
        <f>IFERROR(Y315/H315,"0")+IFERROR(Y316/H316,"0")</f>
        <v>134</v>
      </c>
      <c r="Z317" s="703">
        <f>IFERROR(IF(Z315="",0,Z315),"0")+IFERROR(IF(Z316="",0,Z316),"0")</f>
        <v>0.67268000000000006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280</v>
      </c>
      <c r="Y318" s="703">
        <f>IFERROR(SUM(Y315:Y316),"0")</f>
        <v>281.40000000000003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32</v>
      </c>
      <c r="Y328" s="702">
        <f t="shared" si="57"/>
        <v>32</v>
      </c>
      <c r="Z328" s="36">
        <f>IFERROR(IF(Y328=0,"",ROUNDUP(Y328/H328,0)*0.00902),"")</f>
        <v>7.2160000000000002E-2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33.68</v>
      </c>
      <c r="BN328" s="64">
        <f t="shared" si="59"/>
        <v>33.68</v>
      </c>
      <c r="BO328" s="64">
        <f t="shared" si="60"/>
        <v>6.0606060606060608E-2</v>
      </c>
      <c r="BP328" s="64">
        <f t="shared" si="61"/>
        <v>6.0606060606060608E-2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8</v>
      </c>
      <c r="Y329" s="703">
        <f>IFERROR(Y321/H321,"0")+IFERROR(Y322/H322,"0")+IFERROR(Y323/H323,"0")+IFERROR(Y324/H324,"0")+IFERROR(Y325/H325,"0")+IFERROR(Y326/H326,"0")+IFERROR(Y327/H327,"0")+IFERROR(Y328/H328,"0")</f>
        <v>8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7.2160000000000002E-2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32</v>
      </c>
      <c r="Y330" s="703">
        <f>IFERROR(SUM(Y321:Y328),"0")</f>
        <v>32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450</v>
      </c>
      <c r="Y349" s="702">
        <f>IFERROR(IF(X349="",0,CEILING((X349/$H349),1)*$H349),"")</f>
        <v>452.4</v>
      </c>
      <c r="Z349" s="36">
        <f>IFERROR(IF(Y349=0,"",ROUNDUP(Y349/H349,0)*0.02175),"")</f>
        <v>1.2614999999999998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482.53846153846155</v>
      </c>
      <c r="BN349" s="64">
        <f>IFERROR(Y349*I349/H349,"0")</f>
        <v>485.11200000000008</v>
      </c>
      <c r="BO349" s="64">
        <f>IFERROR(1/J349*(X349/H349),"0")</f>
        <v>1.0302197802197801</v>
      </c>
      <c r="BP349" s="64">
        <f>IFERROR(1/J349*(Y349/H349),"0")</f>
        <v>1.0357142857142856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30</v>
      </c>
      <c r="Y350" s="702">
        <f>IFERROR(IF(X350="",0,CEILING((X350/$H350),1)*$H350),"")</f>
        <v>33.6</v>
      </c>
      <c r="Z350" s="36">
        <f>IFERROR(IF(Y350=0,"",ROUNDUP(Y350/H350,0)*0.02175),"")</f>
        <v>8.6999999999999994E-2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32.014285714285712</v>
      </c>
      <c r="BN350" s="64">
        <f>IFERROR(Y350*I350/H350,"0")</f>
        <v>35.856000000000002</v>
      </c>
      <c r="BO350" s="64">
        <f>IFERROR(1/J350*(X350/H350),"0")</f>
        <v>6.377551020408162E-2</v>
      </c>
      <c r="BP350" s="64">
        <f>IFERROR(1/J350*(Y350/H350),"0")</f>
        <v>7.1428571428571425E-2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61.263736263736263</v>
      </c>
      <c r="Y351" s="703">
        <f>IFERROR(Y348/H348,"0")+IFERROR(Y349/H349,"0")+IFERROR(Y350/H350,"0")</f>
        <v>62</v>
      </c>
      <c r="Z351" s="703">
        <f>IFERROR(IF(Z348="",0,Z348),"0")+IFERROR(IF(Z349="",0,Z349),"0")+IFERROR(IF(Z350="",0,Z350),"0")</f>
        <v>1.3484999999999998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480</v>
      </c>
      <c r="Y352" s="703">
        <f>IFERROR(SUM(Y348:Y350),"0")</f>
        <v>486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30</v>
      </c>
      <c r="Y355" s="702">
        <f>IFERROR(IF(X355="",0,CEILING((X355/$H355),1)*$H355),"")</f>
        <v>30.4</v>
      </c>
      <c r="Z355" s="36">
        <f>IFERROR(IF(Y355=0,"",ROUNDUP(Y355/H355,0)*0.00753),"")</f>
        <v>7.5300000000000006E-2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32.763157894736842</v>
      </c>
      <c r="BN355" s="64">
        <f>IFERROR(Y355*I355/H355,"0")</f>
        <v>33.199999999999996</v>
      </c>
      <c r="BO355" s="64">
        <f>IFERROR(1/J355*(X355/H355),"0")</f>
        <v>6.3259109311740891E-2</v>
      </c>
      <c r="BP355" s="64">
        <f>IFERROR(1/J355*(Y355/H355),"0")</f>
        <v>6.4102564102564097E-2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9.8684210526315788</v>
      </c>
      <c r="Y358" s="703">
        <f>IFERROR(Y354/H354,"0")+IFERROR(Y355/H355,"0")+IFERROR(Y356/H356,"0")+IFERROR(Y357/H357,"0")</f>
        <v>10</v>
      </c>
      <c r="Z358" s="703">
        <f>IFERROR(IF(Z354="",0,Z354),"0")+IFERROR(IF(Z355="",0,Z355),"0")+IFERROR(IF(Z356="",0,Z356),"0")+IFERROR(IF(Z357="",0,Z357),"0")</f>
        <v>7.5300000000000006E-2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30</v>
      </c>
      <c r="Y359" s="703">
        <f>IFERROR(SUM(Y354:Y357),"0")</f>
        <v>30.4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9</v>
      </c>
      <c r="Y368" s="702">
        <f>IFERROR(IF(X368="",0,CEILING((X368/$H368),1)*$H368),"")</f>
        <v>9</v>
      </c>
      <c r="Z368" s="36">
        <f>IFERROR(IF(Y368=0,"",ROUNDUP(Y368/H368,0)*0.00753),"")</f>
        <v>3.7650000000000003E-2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10.24</v>
      </c>
      <c r="BN368" s="64">
        <f>IFERROR(Y368*I368/H368,"0")</f>
        <v>10.24</v>
      </c>
      <c r="BO368" s="64">
        <f>IFERROR(1/J368*(X368/H368),"0")</f>
        <v>3.2051282051282048E-2</v>
      </c>
      <c r="BP368" s="64">
        <f>IFERROR(1/J368*(Y368/H368),"0")</f>
        <v>3.2051282051282048E-2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5</v>
      </c>
      <c r="Y369" s="703">
        <f>IFERROR(Y368/H368,"0")</f>
        <v>5</v>
      </c>
      <c r="Z369" s="703">
        <f>IFERROR(IF(Z368="",0,Z368),"0")</f>
        <v>3.7650000000000003E-2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9</v>
      </c>
      <c r="Y370" s="703">
        <f>IFERROR(SUM(Y368:Y368),"0")</f>
        <v>9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525</v>
      </c>
      <c r="Y373" s="702">
        <f>IFERROR(IF(X373="",0,CEILING((X373/$H373),1)*$H373),"")</f>
        <v>525</v>
      </c>
      <c r="Z373" s="36">
        <f>IFERROR(IF(Y373=0,"",ROUNDUP(Y373/H373,0)*0.00753),"")</f>
        <v>1.8825000000000001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593</v>
      </c>
      <c r="BN373" s="64">
        <f>IFERROR(Y373*I373/H373,"0")</f>
        <v>593</v>
      </c>
      <c r="BO373" s="64">
        <f>IFERROR(1/J373*(X373/H373),"0")</f>
        <v>1.6025641025641024</v>
      </c>
      <c r="BP373" s="64">
        <f>IFERROR(1/J373*(Y373/H373),"0")</f>
        <v>1.6025641025641024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175</v>
      </c>
      <c r="Y374" s="702">
        <f>IFERROR(IF(X374="",0,CEILING((X374/$H374),1)*$H374),"")</f>
        <v>176.4</v>
      </c>
      <c r="Z374" s="36">
        <f>IFERROR(IF(Y374=0,"",ROUNDUP(Y374/H374,0)*0.00753),"")</f>
        <v>0.63251999999999997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196.66666666666666</v>
      </c>
      <c r="BN374" s="64">
        <f>IFERROR(Y374*I374/H374,"0")</f>
        <v>198.23999999999998</v>
      </c>
      <c r="BO374" s="64">
        <f>IFERROR(1/J374*(X374/H374),"0")</f>
        <v>0.53418803418803418</v>
      </c>
      <c r="BP374" s="64">
        <f>IFERROR(1/J374*(Y374/H374),"0")</f>
        <v>0.53846153846153844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333.33333333333331</v>
      </c>
      <c r="Y375" s="703">
        <f>IFERROR(Y372/H372,"0")+IFERROR(Y373/H373,"0")+IFERROR(Y374/H374,"0")</f>
        <v>334</v>
      </c>
      <c r="Z375" s="703">
        <f>IFERROR(IF(Z372="",0,Z372),"0")+IFERROR(IF(Z373="",0,Z373),"0")+IFERROR(IF(Z374="",0,Z374),"0")</f>
        <v>2.5150199999999998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700</v>
      </c>
      <c r="Y376" s="703">
        <f>IFERROR(SUM(Y372:Y374),"0")</f>
        <v>701.4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800</v>
      </c>
      <c r="Y380" s="702">
        <f t="shared" ref="Y380:Y390" si="67">IFERROR(IF(X380="",0,CEILING((X380/$H380),1)*$H380),"")</f>
        <v>810</v>
      </c>
      <c r="Z380" s="36">
        <f>IFERROR(IF(Y380=0,"",ROUNDUP(Y380/H380,0)*0.02175),"")</f>
        <v>1.1744999999999999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825.6</v>
      </c>
      <c r="BN380" s="64">
        <f t="shared" ref="BN380:BN390" si="69">IFERROR(Y380*I380/H380,"0")</f>
        <v>835.92000000000007</v>
      </c>
      <c r="BO380" s="64">
        <f t="shared" ref="BO380:BO390" si="70">IFERROR(1/J380*(X380/H380),"0")</f>
        <v>1.1111111111111112</v>
      </c>
      <c r="BP380" s="64">
        <f t="shared" ref="BP380:BP390" si="71">IFERROR(1/J380*(Y380/H380),"0")</f>
        <v>1.125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200</v>
      </c>
      <c r="Y382" s="702">
        <f t="shared" si="67"/>
        <v>210</v>
      </c>
      <c r="Z382" s="36">
        <f>IFERROR(IF(Y382=0,"",ROUNDUP(Y382/H382,0)*0.02175),"")</f>
        <v>0.30449999999999999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206.4</v>
      </c>
      <c r="BN382" s="64">
        <f t="shared" si="69"/>
        <v>216.72</v>
      </c>
      <c r="BO382" s="64">
        <f t="shared" si="70"/>
        <v>0.27777777777777779</v>
      </c>
      <c r="BP382" s="64">
        <f t="shared" si="71"/>
        <v>0.29166666666666663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66.666666666666671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1.4789999999999999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1000</v>
      </c>
      <c r="Y392" s="703">
        <f>IFERROR(SUM(Y380:Y390),"0")</f>
        <v>1020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500</v>
      </c>
      <c r="Y394" s="702">
        <f>IFERROR(IF(X394="",0,CEILING((X394/$H394),1)*$H394),"")</f>
        <v>510</v>
      </c>
      <c r="Z394" s="36">
        <f>IFERROR(IF(Y394=0,"",ROUNDUP(Y394/H394,0)*0.02175),"")</f>
        <v>0.73949999999999994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516</v>
      </c>
      <c r="BN394" s="64">
        <f>IFERROR(Y394*I394/H394,"0")</f>
        <v>526.32000000000005</v>
      </c>
      <c r="BO394" s="64">
        <f>IFERROR(1/J394*(X394/H394),"0")</f>
        <v>0.69444444444444442</v>
      </c>
      <c r="BP394" s="64">
        <f>IFERROR(1/J394*(Y394/H394),"0")</f>
        <v>0.70833333333333326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33.333333333333336</v>
      </c>
      <c r="Y396" s="703">
        <f>IFERROR(Y394/H394,"0")+IFERROR(Y395/H395,"0")</f>
        <v>34</v>
      </c>
      <c r="Z396" s="703">
        <f>IFERROR(IF(Z394="",0,Z394),"0")+IFERROR(IF(Z395="",0,Z395),"0")</f>
        <v>0.73949999999999994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500</v>
      </c>
      <c r="Y397" s="703">
        <f>IFERROR(SUM(Y394:Y395),"0")</f>
        <v>510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130</v>
      </c>
      <c r="Y401" s="702">
        <f>IFERROR(IF(X401="",0,CEILING((X401/$H401),1)*$H401),"")</f>
        <v>132.6</v>
      </c>
      <c r="Z401" s="36">
        <f>IFERROR(IF(Y401=0,"",ROUNDUP(Y401/H401,0)*0.02175),"")</f>
        <v>0.36974999999999997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139.40000000000003</v>
      </c>
      <c r="BN401" s="64">
        <f>IFERROR(Y401*I401/H401,"0")</f>
        <v>142.18800000000002</v>
      </c>
      <c r="BO401" s="64">
        <f>IFERROR(1/J401*(X401/H401),"0")</f>
        <v>0.29761904761904762</v>
      </c>
      <c r="BP401" s="64">
        <f>IFERROR(1/J401*(Y401/H401),"0")</f>
        <v>0.30357142857142855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16.666666666666668</v>
      </c>
      <c r="Y402" s="703">
        <f>IFERROR(Y399/H399,"0")+IFERROR(Y400/H400,"0")+IFERROR(Y401/H401,"0")</f>
        <v>17</v>
      </c>
      <c r="Z402" s="703">
        <f>IFERROR(IF(Z399="",0,Z399),"0")+IFERROR(IF(Z400="",0,Z400),"0")+IFERROR(IF(Z401="",0,Z401),"0")</f>
        <v>0.36974999999999997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130</v>
      </c>
      <c r="Y403" s="703">
        <f>IFERROR(SUM(Y399:Y401),"0")</f>
        <v>132.6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90</v>
      </c>
      <c r="Y405" s="702">
        <f>IFERROR(IF(X405="",0,CEILING((X405/$H405),1)*$H405),"")</f>
        <v>93.6</v>
      </c>
      <c r="Z405" s="36">
        <f>IFERROR(IF(Y405=0,"",ROUNDUP(Y405/H405,0)*0.02175),"")</f>
        <v>0.26100000000000001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96.507692307692324</v>
      </c>
      <c r="BN405" s="64">
        <f>IFERROR(Y405*I405/H405,"0")</f>
        <v>100.36800000000001</v>
      </c>
      <c r="BO405" s="64">
        <f>IFERROR(1/J405*(X405/H405),"0")</f>
        <v>0.20604395604395603</v>
      </c>
      <c r="BP405" s="64">
        <f>IFERROR(1/J405*(Y405/H405),"0")</f>
        <v>0.21428571428571427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11.538461538461538</v>
      </c>
      <c r="Y407" s="703">
        <f>IFERROR(Y405/H405,"0")+IFERROR(Y406/H406,"0")</f>
        <v>12</v>
      </c>
      <c r="Z407" s="703">
        <f>IFERROR(IF(Z405="",0,Z405),"0")+IFERROR(IF(Z406="",0,Z406),"0")</f>
        <v>0.26100000000000001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90</v>
      </c>
      <c r="Y408" s="703">
        <f>IFERROR(SUM(Y405:Y406),"0")</f>
        <v>93.6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140</v>
      </c>
      <c r="Y451" s="702">
        <f t="shared" si="78"/>
        <v>140.70000000000002</v>
      </c>
      <c r="Z451" s="36">
        <f t="shared" si="83"/>
        <v>0.33634000000000003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148.66666666666666</v>
      </c>
      <c r="BN451" s="64">
        <f t="shared" si="80"/>
        <v>149.41</v>
      </c>
      <c r="BO451" s="64">
        <f t="shared" si="81"/>
        <v>0.28490028490028491</v>
      </c>
      <c r="BP451" s="64">
        <f t="shared" si="82"/>
        <v>0.28632478632478636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24.5</v>
      </c>
      <c r="Y455" s="702">
        <f t="shared" si="78"/>
        <v>25.200000000000003</v>
      </c>
      <c r="Z455" s="36">
        <f t="shared" si="83"/>
        <v>6.0240000000000002E-2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26.016666666666666</v>
      </c>
      <c r="BN455" s="64">
        <f t="shared" si="80"/>
        <v>26.76</v>
      </c>
      <c r="BO455" s="64">
        <f t="shared" si="81"/>
        <v>4.9857549857549859E-2</v>
      </c>
      <c r="BP455" s="64">
        <f t="shared" si="82"/>
        <v>5.1282051282051287E-2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140</v>
      </c>
      <c r="Y459" s="702">
        <f t="shared" si="78"/>
        <v>140.70000000000002</v>
      </c>
      <c r="Z459" s="36">
        <f t="shared" si="83"/>
        <v>0.33634000000000003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148.66666666666666</v>
      </c>
      <c r="BN459" s="64">
        <f t="shared" si="80"/>
        <v>149.41</v>
      </c>
      <c r="BO459" s="64">
        <f t="shared" si="81"/>
        <v>0.28490028490028491</v>
      </c>
      <c r="BP459" s="64">
        <f t="shared" si="82"/>
        <v>0.28632478632478636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168</v>
      </c>
      <c r="Y463" s="702">
        <f t="shared" si="78"/>
        <v>168</v>
      </c>
      <c r="Z463" s="36">
        <f>IFERROR(IF(Y463=0,"",ROUNDUP(Y463/H463,0)*0.00753),"")</f>
        <v>0.753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260</v>
      </c>
      <c r="BN463" s="64">
        <f t="shared" si="80"/>
        <v>260</v>
      </c>
      <c r="BO463" s="64">
        <f t="shared" si="81"/>
        <v>0.64102564102564097</v>
      </c>
      <c r="BP463" s="64">
        <f t="shared" si="82"/>
        <v>0.64102564102564097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245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246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1.4859200000000001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472.5</v>
      </c>
      <c r="Y465" s="703">
        <f>IFERROR(SUM(Y444:Y463),"0")</f>
        <v>474.6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3</v>
      </c>
      <c r="Y472" s="702">
        <f>IFERROR(IF(X472="",0,CEILING((X472/$H472),1)*$H472),"")</f>
        <v>3.5999999999999996</v>
      </c>
      <c r="Z472" s="36">
        <f>IFERROR(IF(Y472=0,"",ROUNDUP(Y472/H472,0)*0.00627),"")</f>
        <v>1.881E-2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4.5000000000000009</v>
      </c>
      <c r="BN472" s="64">
        <f>IFERROR(Y472*I472/H472,"0")</f>
        <v>5.3999999999999995</v>
      </c>
      <c r="BO472" s="64">
        <f>IFERROR(1/J472*(X472/H472),"0")</f>
        <v>1.2500000000000001E-2</v>
      </c>
      <c r="BP472" s="64">
        <f>IFERROR(1/J472*(Y472/H472),"0")</f>
        <v>1.4999999999999999E-2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2.5</v>
      </c>
      <c r="Y473" s="703">
        <f>IFERROR(Y472/H472,"0")</f>
        <v>3</v>
      </c>
      <c r="Z473" s="703">
        <f>IFERROR(IF(Z472="",0,Z472),"0")</f>
        <v>1.881E-2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3</v>
      </c>
      <c r="Y474" s="703">
        <f>IFERROR(SUM(Y472:Y472),"0")</f>
        <v>3.5999999999999996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3</v>
      </c>
      <c r="Y489" s="702">
        <f>IFERROR(IF(X489="",0,CEILING((X489/$H489),1)*$H489),"")</f>
        <v>3.5999999999999996</v>
      </c>
      <c r="Z489" s="36">
        <f>IFERROR(IF(Y489=0,"",ROUNDUP(Y489/H489,0)*0.00627),"")</f>
        <v>1.881E-2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4.5000000000000009</v>
      </c>
      <c r="BN489" s="64">
        <f>IFERROR(Y489*I489/H489,"0")</f>
        <v>5.3999999999999995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2.5</v>
      </c>
      <c r="Y490" s="703">
        <f>IFERROR(Y489/H489,"0")</f>
        <v>3</v>
      </c>
      <c r="Z490" s="703">
        <f>IFERROR(IF(Z489="",0,Z489),"0")</f>
        <v>1.881E-2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3</v>
      </c>
      <c r="Y491" s="703">
        <f>IFERROR(SUM(Y489:Y489),"0")</f>
        <v>3.5999999999999996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10</v>
      </c>
      <c r="Y494" s="702">
        <f>IFERROR(IF(X494="",0,CEILING((X494/$H494),1)*$H494),"")</f>
        <v>10.799999999999999</v>
      </c>
      <c r="Z494" s="36">
        <f>IFERROR(IF(Y494=0,"",ROUNDUP(Y494/H494,0)*0.00502),"")</f>
        <v>4.5179999999999998E-2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11.433333333333334</v>
      </c>
      <c r="BN494" s="64">
        <f>IFERROR(Y494*I494/H494,"0")</f>
        <v>12.348000000000001</v>
      </c>
      <c r="BO494" s="64">
        <f>IFERROR(1/J494*(X494/H494),"0")</f>
        <v>3.561253561253562E-2</v>
      </c>
      <c r="BP494" s="64">
        <f>IFERROR(1/J494*(Y494/H494),"0")</f>
        <v>3.8461538461538464E-2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8.3333333333333339</v>
      </c>
      <c r="Y497" s="703">
        <f>IFERROR(Y494/H494,"0")+IFERROR(Y495/H495,"0")+IFERROR(Y496/H496,"0")</f>
        <v>9</v>
      </c>
      <c r="Z497" s="703">
        <f>IFERROR(IF(Z494="",0,Z494),"0")+IFERROR(IF(Z495="",0,Z495),"0")+IFERROR(IF(Z496="",0,Z496),"0")</f>
        <v>4.5179999999999998E-2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10</v>
      </c>
      <c r="Y498" s="703">
        <f>IFERROR(SUM(Y494:Y496),"0")</f>
        <v>10.799999999999999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50</v>
      </c>
      <c r="Y507" s="702">
        <f t="shared" ref="Y507:Y514" si="84">IFERROR(IF(X507="",0,CEILING((X507/$H507),1)*$H507),"")</f>
        <v>52.800000000000004</v>
      </c>
      <c r="Z507" s="36">
        <f t="shared" ref="Z507:Z512" si="85">IFERROR(IF(Y507=0,"",ROUNDUP(Y507/H507,0)*0.01196),"")</f>
        <v>0.1196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53.409090909090907</v>
      </c>
      <c r="BN507" s="64">
        <f t="shared" ref="BN507:BN514" si="87">IFERROR(Y507*I507/H507,"0")</f>
        <v>56.400000000000006</v>
      </c>
      <c r="BO507" s="64">
        <f t="shared" ref="BO507:BO514" si="88">IFERROR(1/J507*(X507/H507),"0")</f>
        <v>9.1054778554778545E-2</v>
      </c>
      <c r="BP507" s="64">
        <f t="shared" ref="BP507:BP514" si="89">IFERROR(1/J507*(Y507/H507),"0")</f>
        <v>9.6153846153846159E-2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200</v>
      </c>
      <c r="Y510" s="702">
        <f t="shared" si="84"/>
        <v>200.64000000000001</v>
      </c>
      <c r="Z510" s="36">
        <f t="shared" si="85"/>
        <v>0.45448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213.63636363636363</v>
      </c>
      <c r="BN510" s="64">
        <f t="shared" si="87"/>
        <v>214.32</v>
      </c>
      <c r="BO510" s="64">
        <f t="shared" si="88"/>
        <v>0.36421911421911418</v>
      </c>
      <c r="BP510" s="64">
        <f t="shared" si="89"/>
        <v>0.36538461538461542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66</v>
      </c>
      <c r="Y513" s="702">
        <f t="shared" si="84"/>
        <v>68.400000000000006</v>
      </c>
      <c r="Z513" s="36">
        <f>IFERROR(IF(Y513=0,"",ROUNDUP(Y513/H513,0)*0.00902),"")</f>
        <v>0.17138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69.849999999999994</v>
      </c>
      <c r="BN513" s="64">
        <f t="shared" si="87"/>
        <v>72.390000000000015</v>
      </c>
      <c r="BO513" s="64">
        <f t="shared" si="88"/>
        <v>0.1388888888888889</v>
      </c>
      <c r="BP513" s="64">
        <f t="shared" si="89"/>
        <v>0.14393939393939395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30</v>
      </c>
      <c r="Y514" s="702">
        <f t="shared" si="84"/>
        <v>32.4</v>
      </c>
      <c r="Z514" s="36">
        <f>IFERROR(IF(Y514=0,"",ROUNDUP(Y514/H514,0)*0.00902),"")</f>
        <v>8.1180000000000002E-2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31.75</v>
      </c>
      <c r="BN514" s="64">
        <f t="shared" si="87"/>
        <v>34.29</v>
      </c>
      <c r="BO514" s="64">
        <f t="shared" si="88"/>
        <v>6.3131313131313135E-2</v>
      </c>
      <c r="BP514" s="64">
        <f t="shared" si="89"/>
        <v>6.8181818181818177E-2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74.015151515151501</v>
      </c>
      <c r="Y515" s="703">
        <f>IFERROR(Y507/H507,"0")+IFERROR(Y508/H508,"0")+IFERROR(Y509/H509,"0")+IFERROR(Y510/H510,"0")+IFERROR(Y511/H511,"0")+IFERROR(Y512/H512,"0")+IFERROR(Y513/H513,"0")+IFERROR(Y514/H514,"0")</f>
        <v>76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0.82664000000000004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346</v>
      </c>
      <c r="Y516" s="703">
        <f>IFERROR(SUM(Y507:Y514),"0")</f>
        <v>354.24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250</v>
      </c>
      <c r="Y518" s="702">
        <f>IFERROR(IF(X518="",0,CEILING((X518/$H518),1)*$H518),"")</f>
        <v>253.44</v>
      </c>
      <c r="Z518" s="36">
        <f>IFERROR(IF(Y518=0,"",ROUNDUP(Y518/H518,0)*0.01196),"")</f>
        <v>0.57408000000000003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267.04545454545456</v>
      </c>
      <c r="BN518" s="64">
        <f>IFERROR(Y518*I518/H518,"0")</f>
        <v>270.71999999999997</v>
      </c>
      <c r="BO518" s="64">
        <f>IFERROR(1/J518*(X518/H518),"0")</f>
        <v>0.45527389277389274</v>
      </c>
      <c r="BP518" s="64">
        <f>IFERROR(1/J518*(Y518/H518),"0")</f>
        <v>0.46153846153846156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47.348484848484844</v>
      </c>
      <c r="Y520" s="703">
        <f>IFERROR(Y518/H518,"0")+IFERROR(Y519/H519,"0")</f>
        <v>48</v>
      </c>
      <c r="Z520" s="703">
        <f>IFERROR(IF(Z518="",0,Z518),"0")+IFERROR(IF(Z519="",0,Z519),"0")</f>
        <v>0.57408000000000003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250</v>
      </c>
      <c r="Y521" s="703">
        <f>IFERROR(SUM(Y518:Y519),"0")</f>
        <v>253.44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60</v>
      </c>
      <c r="Y523" s="702">
        <f t="shared" ref="Y523:Y528" si="90">IFERROR(IF(X523="",0,CEILING((X523/$H523),1)*$H523),"")</f>
        <v>63.36</v>
      </c>
      <c r="Z523" s="36">
        <f>IFERROR(IF(Y523=0,"",ROUNDUP(Y523/H523,0)*0.01196),"")</f>
        <v>0.14352000000000001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64.090909090909079</v>
      </c>
      <c r="BN523" s="64">
        <f t="shared" ref="BN523:BN528" si="92">IFERROR(Y523*I523/H523,"0")</f>
        <v>67.679999999999993</v>
      </c>
      <c r="BO523" s="64">
        <f t="shared" ref="BO523:BO528" si="93">IFERROR(1/J523*(X523/H523),"0")</f>
        <v>0.10926573426573427</v>
      </c>
      <c r="BP523" s="64">
        <f t="shared" ref="BP523:BP528" si="94">IFERROR(1/J523*(Y523/H523),"0")</f>
        <v>0.11538461538461539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40</v>
      </c>
      <c r="Y525" s="702">
        <f t="shared" si="90"/>
        <v>42.24</v>
      </c>
      <c r="Z525" s="36">
        <f>IFERROR(IF(Y525=0,"",ROUNDUP(Y525/H525,0)*0.01196),"")</f>
        <v>9.5680000000000001E-2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42.727272727272727</v>
      </c>
      <c r="BN525" s="64">
        <f t="shared" si="92"/>
        <v>45.12</v>
      </c>
      <c r="BO525" s="64">
        <f t="shared" si="93"/>
        <v>7.2843822843822847E-2</v>
      </c>
      <c r="BP525" s="64">
        <f t="shared" si="94"/>
        <v>7.6923076923076927E-2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18</v>
      </c>
      <c r="Y526" s="702">
        <f t="shared" si="90"/>
        <v>18</v>
      </c>
      <c r="Z526" s="36">
        <f>IFERROR(IF(Y526=0,"",ROUNDUP(Y526/H526,0)*0.00902),"")</f>
        <v>4.5100000000000001E-2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19.05</v>
      </c>
      <c r="BN526" s="64">
        <f t="shared" si="92"/>
        <v>19.05</v>
      </c>
      <c r="BO526" s="64">
        <f t="shared" si="93"/>
        <v>3.787878787878788E-2</v>
      </c>
      <c r="BP526" s="64">
        <f t="shared" si="94"/>
        <v>3.787878787878788E-2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120</v>
      </c>
      <c r="Y528" s="702">
        <f t="shared" si="90"/>
        <v>122.4</v>
      </c>
      <c r="Z528" s="36">
        <f>IFERROR(IF(Y528=0,"",ROUNDUP(Y528/H528,0)*0.00902),"")</f>
        <v>0.30668000000000001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127</v>
      </c>
      <c r="BN528" s="64">
        <f t="shared" si="92"/>
        <v>129.54000000000002</v>
      </c>
      <c r="BO528" s="64">
        <f t="shared" si="93"/>
        <v>0.25252525252525254</v>
      </c>
      <c r="BP528" s="64">
        <f t="shared" si="94"/>
        <v>0.25757575757575757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57.272727272727273</v>
      </c>
      <c r="Y529" s="703">
        <f>IFERROR(Y523/H523,"0")+IFERROR(Y524/H524,"0")+IFERROR(Y525/H525,"0")+IFERROR(Y526/H526,"0")+IFERROR(Y527/H527,"0")+IFERROR(Y528/H528,"0")</f>
        <v>59</v>
      </c>
      <c r="Z529" s="703">
        <f>IFERROR(IF(Z523="",0,Z523),"0")+IFERROR(IF(Z524="",0,Z524),"0")+IFERROR(IF(Z525="",0,Z525),"0")+IFERROR(IF(Z526="",0,Z526),"0")+IFERROR(IF(Z527="",0,Z527),"0")+IFERROR(IF(Z528="",0,Z528),"0")</f>
        <v>0.59098000000000006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238</v>
      </c>
      <c r="Y530" s="703">
        <f>IFERROR(SUM(Y523:Y528),"0")</f>
        <v>246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700</v>
      </c>
      <c r="Y572" s="702">
        <f>IFERROR(IF(X572="",0,CEILING((X572/$H572),1)*$H572),"")</f>
        <v>702</v>
      </c>
      <c r="Z572" s="36">
        <f>IFERROR(IF(Y572=0,"",ROUNDUP(Y572/H572,0)*0.02175),"")</f>
        <v>1.9574999999999998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750.61538461538464</v>
      </c>
      <c r="BN572" s="64">
        <f>IFERROR(Y572*I572/H572,"0")</f>
        <v>752.7600000000001</v>
      </c>
      <c r="BO572" s="64">
        <f>IFERROR(1/J572*(X572/H572),"0")</f>
        <v>1.6025641025641026</v>
      </c>
      <c r="BP572" s="64">
        <f>IFERROR(1/J572*(Y572/H572),"0")</f>
        <v>1.607142857142857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89.743589743589752</v>
      </c>
      <c r="Y576" s="703">
        <f>IFERROR(Y572/H572,"0")+IFERROR(Y573/H573,"0")+IFERROR(Y574/H574,"0")+IFERROR(Y575/H575,"0")</f>
        <v>90</v>
      </c>
      <c r="Z576" s="703">
        <f>IFERROR(IF(Z572="",0,Z572),"0")+IFERROR(IF(Z573="",0,Z573),"0")+IFERROR(IF(Z574="",0,Z574),"0")+IFERROR(IF(Z575="",0,Z575),"0")</f>
        <v>1.9574999999999998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700</v>
      </c>
      <c r="Y577" s="703">
        <f>IFERROR(SUM(Y572:Y575),"0")</f>
        <v>702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11598.5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11742.6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12479.68756394845</v>
      </c>
      <c r="Y604" s="703">
        <f>IFERROR(SUM(BN22:BN600),"0")</f>
        <v>12632.276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25</v>
      </c>
      <c r="Y605" s="38">
        <f>ROUNDUP(SUM(BP22:BP600),0)</f>
        <v>25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13104.68756394845</v>
      </c>
      <c r="Y606" s="703">
        <f>GrossWeightTotalR+PalletQtyTotalR*25</f>
        <v>13257.276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3013.8574961537756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3040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28.682659999999995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325.20000000000005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672.30000000000007</v>
      </c>
      <c r="E613" s="46">
        <f>IFERROR(Y104*1,"0")+IFERROR(Y105*1,"0")+IFERROR(Y106*1,"0")+IFERROR(Y110*1,"0")+IFERROR(Y111*1,"0")+IFERROR(Y112*1,"0")+IFERROR(Y113*1,"0")+IFERROR(Y114*1,"0")</f>
        <v>1108.8000000000002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1660.8600000000001</v>
      </c>
      <c r="G613" s="46">
        <f>IFERROR(Y150*1,"0")+IFERROR(Y151*1,"0")+IFERROR(Y155*1,"0")+IFERROR(Y156*1,"0")+IFERROR(Y160*1,"0")+IFERROR(Y161*1,"0")</f>
        <v>205.76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539.70000000000005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1396.4999999999998</v>
      </c>
      <c r="K613" s="46">
        <f>IFERROR(Y247*1,"0")+IFERROR(Y248*1,"0")+IFERROR(Y249*1,"0")+IFERROR(Y250*1,"0")+IFERROR(Y251*1,"0")+IFERROR(Y252*1,"0")+IFERROR(Y253*1,"0")+IFERROR(Y254*1,"0")</f>
        <v>20</v>
      </c>
      <c r="L613" s="699"/>
      <c r="M613" s="46">
        <f>IFERROR(Y259*1,"0")+IFERROR(Y260*1,"0")+IFERROR(Y261*1,"0")+IFERROR(Y262*1,"0")+IFERROR(Y263*1,"0")+IFERROR(Y264*1,"0")+IFERROR(Y265*1,"0")+IFERROR(Y266*1,"0")+IFERROR(Y270*1,"0")</f>
        <v>188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280.79999999999995</v>
      </c>
      <c r="S613" s="46">
        <f>IFERROR(Y306*1,"0")</f>
        <v>0</v>
      </c>
      <c r="T613" s="46">
        <f>IFERROR(Y311*1,"0")+IFERROR(Y315*1,"0")+IFERROR(Y316*1,"0")</f>
        <v>281.40000000000003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548.4</v>
      </c>
      <c r="V613" s="46">
        <f>IFERROR(Y368*1,"0")+IFERROR(Y372*1,"0")+IFERROR(Y373*1,"0")+IFERROR(Y374*1,"0")</f>
        <v>710.4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1756.1999999999998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478.20000000000005</v>
      </c>
      <c r="Z613" s="46">
        <f>IFERROR(Y477*1,"0")+IFERROR(Y481*1,"0")+IFERROR(Y482*1,"0")+IFERROR(Y483*1,"0")+IFERROR(Y484*1,"0")+IFERROR(Y485*1,"0")+IFERROR(Y489*1,"0")</f>
        <v>3.5999999999999996</v>
      </c>
      <c r="AA613" s="46">
        <f>IFERROR(Y494*1,"0")+IFERROR(Y495*1,"0")+IFERROR(Y496*1,"0")</f>
        <v>10.799999999999999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853.68000000000006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702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