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5215C0-503C-4A10-9E2F-40450D087D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4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59" i="1"/>
  <c r="Y71" i="1"/>
  <c r="Y86" i="1"/>
  <c r="Y95" i="1"/>
  <c r="Y101" i="1"/>
  <c r="Y108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Z329" i="1" s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Y24" i="1"/>
  <c r="Y35" i="1"/>
  <c r="Y55" i="1"/>
  <c r="Y78" i="1"/>
  <c r="Y116" i="1"/>
  <c r="F9" i="1"/>
  <c r="J9" i="1"/>
  <c r="Z22" i="1"/>
  <c r="Z23" i="1" s="1"/>
  <c r="BN22" i="1"/>
  <c r="BP22" i="1"/>
  <c r="Y23" i="1"/>
  <c r="X603" i="1"/>
  <c r="Z27" i="1"/>
  <c r="Z35" i="1" s="1"/>
  <c r="BN27" i="1"/>
  <c r="Z29" i="1"/>
  <c r="BN29" i="1"/>
  <c r="Z33" i="1"/>
  <c r="BN33" i="1"/>
  <c r="C61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3" i="1"/>
  <c r="Z64" i="1"/>
  <c r="Z70" i="1" s="1"/>
  <c r="BN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Z80" i="1"/>
  <c r="BN80" i="1"/>
  <c r="BP80" i="1"/>
  <c r="Z82" i="1"/>
  <c r="BN82" i="1"/>
  <c r="Z84" i="1"/>
  <c r="BN84" i="1"/>
  <c r="Z89" i="1"/>
  <c r="Z94" i="1" s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Z200" i="1" s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BP362" i="1"/>
  <c r="BN362" i="1"/>
  <c r="Z362" i="1"/>
  <c r="Z364" i="1" s="1"/>
  <c r="V613" i="1"/>
  <c r="Y376" i="1"/>
  <c r="BP381" i="1"/>
  <c r="BN381" i="1"/>
  <c r="Z381" i="1"/>
  <c r="Z391" i="1" s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Z431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29" i="1" l="1"/>
  <c r="Z515" i="1"/>
  <c r="Z583" i="1"/>
  <c r="Z569" i="1"/>
  <c r="Z302" i="1"/>
  <c r="Z183" i="1"/>
  <c r="Z169" i="1"/>
  <c r="Z124" i="1"/>
  <c r="Z100" i="1"/>
  <c r="Z86" i="1"/>
  <c r="Y607" i="1"/>
  <c r="Y604" i="1"/>
  <c r="Y603" i="1"/>
  <c r="Z402" i="1"/>
  <c r="Z281" i="1"/>
  <c r="Z267" i="1"/>
  <c r="Z552" i="1"/>
  <c r="Z222" i="1"/>
  <c r="Y605" i="1"/>
  <c r="Z293" i="1"/>
  <c r="Z236" i="1"/>
  <c r="Z608" i="1" s="1"/>
  <c r="Y606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<sst xmlns="http://schemas.openxmlformats.org/spreadsheetml/2006/main" count="2803" uniqueCount="991">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</sst>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60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62.666666666666657</v>
      </c>
      <c r="BN48" s="64">
        <f t="shared" ref="BN48:BN53" si="8">IFERROR(Y48*I48/H48,"0")</f>
        <v>67.680000000000007</v>
      </c>
      <c r="BO48" s="64">
        <f t="shared" ref="BO48:BO53" si="9">IFERROR(1/J48*(X48/H48),"0")</f>
        <v>9.9206349206349201E-2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380</v>
      </c>
      <c r="Y51" s="702">
        <f t="shared" si="6"/>
        <v>380</v>
      </c>
      <c r="Z51" s="36">
        <f>IFERROR(IF(Y51=0,"",ROUNDUP(Y51/H51,0)*0.00902),"")</f>
        <v>0.8569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399.95</v>
      </c>
      <c r="BN51" s="64">
        <f t="shared" si="8"/>
        <v>399.95</v>
      </c>
      <c r="BO51" s="64">
        <f t="shared" si="9"/>
        <v>0.71969696969696972</v>
      </c>
      <c r="BP51" s="64">
        <f t="shared" si="10"/>
        <v>0.71969696969696972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100.55555555555556</v>
      </c>
      <c r="Y54" s="703">
        <f>IFERROR(Y48/H48,"0")+IFERROR(Y49/H49,"0")+IFERROR(Y50/H50,"0")+IFERROR(Y51/H51,"0")+IFERROR(Y52/H52,"0")+IFERROR(Y53/H53,"0")</f>
        <v>101</v>
      </c>
      <c r="Z54" s="703">
        <f>IFERROR(IF(Z48="",0,Z48),"0")+IFERROR(IF(Z49="",0,Z49),"0")+IFERROR(IF(Z50="",0,Z50),"0")+IFERROR(IF(Z51="",0,Z51),"0")+IFERROR(IF(Z52="",0,Z52),"0")+IFERROR(IF(Z53="",0,Z53),"0")</f>
        <v>0.98740000000000006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440</v>
      </c>
      <c r="Y55" s="703">
        <f>IFERROR(SUM(Y48:Y53),"0")</f>
        <v>444.8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495</v>
      </c>
      <c r="Y69" s="702">
        <f t="shared" si="11"/>
        <v>495</v>
      </c>
      <c r="Z69" s="36">
        <f>IFERROR(IF(Y69=0,"",ROUNDUP(Y69/H69,0)*0.00902),"")</f>
        <v>0.99219999999999997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518.09999999999991</v>
      </c>
      <c r="BN69" s="64">
        <f t="shared" si="13"/>
        <v>518.09999999999991</v>
      </c>
      <c r="BO69" s="64">
        <f t="shared" si="14"/>
        <v>0.83333333333333337</v>
      </c>
      <c r="BP69" s="64">
        <f t="shared" si="15"/>
        <v>0.83333333333333337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119.25925925925927</v>
      </c>
      <c r="Y70" s="703">
        <f>IFERROR(Y63/H63,"0")+IFERROR(Y64/H64,"0")+IFERROR(Y65/H65,"0")+IFERROR(Y66/H66,"0")+IFERROR(Y67/H67,"0")+IFERROR(Y68/H68,"0")+IFERROR(Y69/H69,"0")</f>
        <v>120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1.2097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595</v>
      </c>
      <c r="Y71" s="703">
        <f>IFERROR(SUM(Y63:Y69),"0")</f>
        <v>603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112.5</v>
      </c>
      <c r="Y76" s="702">
        <f>IFERROR(IF(X76="",0,CEILING((X76/$H76),1)*$H76),"")</f>
        <v>113.4</v>
      </c>
      <c r="Z76" s="36">
        <f>IFERROR(IF(Y76=0,"",ROUNDUP(Y76/H76,0)*0.00753),"")</f>
        <v>0.31625999999999999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120.83333333333333</v>
      </c>
      <c r="BN76" s="64">
        <f>IFERROR(Y76*I76/H76,"0")</f>
        <v>121.8</v>
      </c>
      <c r="BO76" s="64">
        <f>IFERROR(1/J76*(X76/H76),"0")</f>
        <v>0.26709401709401709</v>
      </c>
      <c r="BP76" s="64">
        <f>IFERROR(1/J76*(Y76/H76),"0")</f>
        <v>0.26923076923076922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41.666666666666664</v>
      </c>
      <c r="Y77" s="703">
        <f>IFERROR(Y73/H73,"0")+IFERROR(Y74/H74,"0")+IFERROR(Y75/H75,"0")+IFERROR(Y76/H76,"0")</f>
        <v>42</v>
      </c>
      <c r="Z77" s="703">
        <f>IFERROR(IF(Z73="",0,Z73),"0")+IFERROR(IF(Z74="",0,Z74),"0")+IFERROR(IF(Z75="",0,Z75),"0")+IFERROR(IF(Z76="",0,Z76),"0")</f>
        <v>0.31625999999999999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112.5</v>
      </c>
      <c r="Y78" s="703">
        <f>IFERROR(SUM(Y73:Y76),"0")</f>
        <v>113.4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18</v>
      </c>
      <c r="Y83" s="702">
        <f t="shared" si="16"/>
        <v>18</v>
      </c>
      <c r="Z83" s="36">
        <f>IFERROR(IF(Y83=0,"",ROUNDUP(Y83/H83,0)*0.00502),"")</f>
        <v>5.0200000000000002E-2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18.999999999999996</v>
      </c>
      <c r="BN83" s="64">
        <f t="shared" si="18"/>
        <v>18.999999999999996</v>
      </c>
      <c r="BO83" s="64">
        <f t="shared" si="19"/>
        <v>4.2735042735042736E-2</v>
      </c>
      <c r="BP83" s="64">
        <f t="shared" si="20"/>
        <v>4.2735042735042736E-2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24</v>
      </c>
      <c r="Y85" s="702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31.666666666666668</v>
      </c>
      <c r="Y86" s="703">
        <f>IFERROR(Y80/H80,"0")+IFERROR(Y81/H81,"0")+IFERROR(Y82/H82,"0")+IFERROR(Y83/H83,"0")+IFERROR(Y84/H84,"0")+IFERROR(Y85/H85,"0")</f>
        <v>33</v>
      </c>
      <c r="Z86" s="703">
        <f>IFERROR(IF(Z80="",0,Z80),"0")+IFERROR(IF(Z81="",0,Z81),"0")+IFERROR(IF(Z82="",0,Z82),"0")+IFERROR(IF(Z83="",0,Z83),"0")+IFERROR(IF(Z84="",0,Z84),"0")+IFERROR(IF(Z85="",0,Z85),"0")</f>
        <v>0.16566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57</v>
      </c>
      <c r="Y87" s="703">
        <f>IFERROR(SUM(Y80:Y85),"0")</f>
        <v>59.400000000000006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40</v>
      </c>
      <c r="Y98" s="702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4.7619047619047619</v>
      </c>
      <c r="Y100" s="703">
        <f>IFERROR(Y97/H97,"0")+IFERROR(Y98/H98,"0")+IFERROR(Y99/H99,"0")</f>
        <v>5</v>
      </c>
      <c r="Z100" s="703">
        <f>IFERROR(IF(Z97="",0,Z97),"0")+IFERROR(IF(Z98="",0,Z98),"0")+IFERROR(IF(Z99="",0,Z99),"0")</f>
        <v>0.10874999999999999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40</v>
      </c>
      <c r="Y101" s="703">
        <f>IFERROR(SUM(Y97:Y99),"0")</f>
        <v>42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300</v>
      </c>
      <c r="Y104" s="702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360</v>
      </c>
      <c r="Y106" s="70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107.77777777777777</v>
      </c>
      <c r="Y107" s="703">
        <f>IFERROR(Y104/H104,"0")+IFERROR(Y105/H105,"0")+IFERROR(Y106/H106,"0")</f>
        <v>108</v>
      </c>
      <c r="Z107" s="703">
        <f>IFERROR(IF(Z104="",0,Z104),"0")+IFERROR(IF(Z105="",0,Z105),"0")+IFERROR(IF(Z106="",0,Z106),"0")</f>
        <v>1.3306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660</v>
      </c>
      <c r="Y108" s="703">
        <f>IFERROR(SUM(Y104:Y106),"0")</f>
        <v>662.40000000000009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100</v>
      </c>
      <c r="Y111" s="702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382.5</v>
      </c>
      <c r="Y112" s="702">
        <f>IFERROR(IF(X112="",0,CEILING((X112/$H112),1)*$H112),"")</f>
        <v>383.40000000000003</v>
      </c>
      <c r="Z112" s="36">
        <f>IFERROR(IF(Y112=0,"",ROUNDUP(Y112/H112,0)*0.00753),"")</f>
        <v>1.0692600000000001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421.0333333333333</v>
      </c>
      <c r="BN112" s="64">
        <f>IFERROR(Y112*I112/H112,"0")</f>
        <v>422.02400000000006</v>
      </c>
      <c r="BO112" s="64">
        <f>IFERROR(1/J112*(X112/H112),"0")</f>
        <v>0.908119658119658</v>
      </c>
      <c r="BP112" s="64">
        <f>IFERROR(1/J112*(Y112/H112),"0")</f>
        <v>0.91025641025641024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153.57142857142856</v>
      </c>
      <c r="Y115" s="703">
        <f>IFERROR(Y110/H110,"0")+IFERROR(Y111/H111,"0")+IFERROR(Y112/H112,"0")+IFERROR(Y113/H113,"0")+IFERROR(Y114/H114,"0")</f>
        <v>154</v>
      </c>
      <c r="Z115" s="703">
        <f>IFERROR(IF(Z110="",0,Z110),"0")+IFERROR(IF(Z111="",0,Z111),"0")+IFERROR(IF(Z112="",0,Z112),"0")+IFERROR(IF(Z113="",0,Z113),"0")+IFERROR(IF(Z114="",0,Z114),"0")</f>
        <v>1.33026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482.5</v>
      </c>
      <c r="Y116" s="703">
        <f>IFERROR(SUM(Y110:Y114),"0")</f>
        <v>484.20000000000005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100</v>
      </c>
      <c r="Y120" s="702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104.28571428571429</v>
      </c>
      <c r="BN120" s="64">
        <f>IFERROR(Y120*I120/H120,"0")</f>
        <v>105.12</v>
      </c>
      <c r="BO120" s="64">
        <f>IFERROR(1/J120*(X120/H120),"0")</f>
        <v>0.15943877551020408</v>
      </c>
      <c r="BP120" s="64">
        <f>IFERROR(1/J120*(Y120/H120),"0")</f>
        <v>0.1607142857142857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495</v>
      </c>
      <c r="Y122" s="702">
        <f>IFERROR(IF(X122="",0,CEILING((X122/$H122),1)*$H122),"")</f>
        <v>495</v>
      </c>
      <c r="Z122" s="36">
        <f>IFERROR(IF(Y122=0,"",ROUNDUP(Y122/H122,0)*0.00902),"")</f>
        <v>0.99219999999999997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518.09999999999991</v>
      </c>
      <c r="BN122" s="64">
        <f>IFERROR(Y122*I122/H122,"0")</f>
        <v>518.09999999999991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118.92857142857143</v>
      </c>
      <c r="Y124" s="703">
        <f>IFERROR(Y119/H119,"0")+IFERROR(Y120/H120,"0")+IFERROR(Y121/H121,"0")+IFERROR(Y122/H122,"0")+IFERROR(Y123/H123,"0")</f>
        <v>119</v>
      </c>
      <c r="Z124" s="703">
        <f>IFERROR(IF(Z119="",0,Z119),"0")+IFERROR(IF(Z120="",0,Z120),"0")+IFERROR(IF(Z121="",0,Z121),"0")+IFERROR(IF(Z122="",0,Z122),"0")+IFERROR(IF(Z123="",0,Z123),"0")</f>
        <v>1.1879499999999998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595</v>
      </c>
      <c r="Y125" s="703">
        <f>IFERROR(SUM(Y119:Y123),"0")</f>
        <v>595.79999999999995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450</v>
      </c>
      <c r="Y135" s="702">
        <f t="shared" si="21"/>
        <v>453.6</v>
      </c>
      <c r="Z135" s="36">
        <f>IFERROR(IF(Y135=0,"",ROUNDUP(Y135/H135,0)*0.02175),"")</f>
        <v>1.1744999999999999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479.89285714285711</v>
      </c>
      <c r="BN135" s="64">
        <f t="shared" si="23"/>
        <v>483.73200000000003</v>
      </c>
      <c r="BO135" s="64">
        <f t="shared" si="24"/>
        <v>0.95663265306122436</v>
      </c>
      <c r="BP135" s="64">
        <f t="shared" si="25"/>
        <v>0.96428571428571419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765</v>
      </c>
      <c r="Y138" s="702">
        <f t="shared" si="21"/>
        <v>766.80000000000007</v>
      </c>
      <c r="Z138" s="36">
        <f>IFERROR(IF(Y138=0,"",ROUNDUP(Y138/H138,0)*0.00753),"")</f>
        <v>2.1385200000000002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842.06666666666661</v>
      </c>
      <c r="BN138" s="64">
        <f t="shared" si="23"/>
        <v>844.04800000000012</v>
      </c>
      <c r="BO138" s="64">
        <f t="shared" si="24"/>
        <v>1.816239316239316</v>
      </c>
      <c r="BP138" s="64">
        <f t="shared" si="25"/>
        <v>1.8205128205128205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24</v>
      </c>
      <c r="Y139" s="702">
        <f t="shared" si="21"/>
        <v>25.2</v>
      </c>
      <c r="Z139" s="36">
        <f>IFERROR(IF(Y139=0,"",ROUNDUP(Y139/H139,0)*0.00753),"")</f>
        <v>0.10542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26.666666666666664</v>
      </c>
      <c r="BN139" s="64">
        <f t="shared" si="23"/>
        <v>28</v>
      </c>
      <c r="BO139" s="64">
        <f t="shared" si="24"/>
        <v>8.5470085470085458E-2</v>
      </c>
      <c r="BP139" s="64">
        <f t="shared" si="25"/>
        <v>8.9743589743589744E-2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350.23809523809518</v>
      </c>
      <c r="Y141" s="703">
        <f>IFERROR(Y134/H134,"0")+IFERROR(Y135/H135,"0")+IFERROR(Y136/H136,"0")+IFERROR(Y137/H137,"0")+IFERROR(Y138/H138,"0")+IFERROR(Y139/H139,"0")+IFERROR(Y140/H140,"0")</f>
        <v>352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3.4184399999999999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1239</v>
      </c>
      <c r="Y142" s="703">
        <f>IFERROR(SUM(Y134:Y140),"0")</f>
        <v>1245.6000000000001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35</v>
      </c>
      <c r="Y155" s="702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12.5</v>
      </c>
      <c r="Y157" s="703">
        <f>IFERROR(Y155/H155,"0")+IFERROR(Y156/H156,"0")</f>
        <v>13</v>
      </c>
      <c r="Z157" s="703">
        <f>IFERROR(IF(Z155="",0,Z155),"0")+IFERROR(IF(Z156="",0,Z156),"0")</f>
        <v>9.7890000000000005E-2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35</v>
      </c>
      <c r="Y158" s="703">
        <f>IFERROR(SUM(Y155:Y156),"0")</f>
        <v>36.4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39.6</v>
      </c>
      <c r="Y161" s="702">
        <f>IFERROR(IF(X161="",0,CEILING((X161/$H161),1)*$H161),"")</f>
        <v>39.6</v>
      </c>
      <c r="Z161" s="36">
        <f>IFERROR(IF(Y161=0,"",ROUNDUP(Y161/H161,0)*0.00753),"")</f>
        <v>0.11295000000000001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43.92</v>
      </c>
      <c r="BN161" s="64">
        <f>IFERROR(Y161*I161/H161,"0")</f>
        <v>43.92</v>
      </c>
      <c r="BO161" s="64">
        <f>IFERROR(1/J161*(X161/H161),"0")</f>
        <v>9.6153846153846145E-2</v>
      </c>
      <c r="BP161" s="64">
        <f>IFERROR(1/J161*(Y161/H161),"0")</f>
        <v>9.6153846153846145E-2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15</v>
      </c>
      <c r="Y162" s="703">
        <f>IFERROR(Y160/H160,"0")+IFERROR(Y161/H161,"0")</f>
        <v>15</v>
      </c>
      <c r="Z162" s="703">
        <f>IFERROR(IF(Z160="",0,Z160),"0")+IFERROR(IF(Z161="",0,Z161),"0")</f>
        <v>0.11295000000000001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39.6</v>
      </c>
      <c r="Y163" s="703">
        <f>IFERROR(SUM(Y160:Y161),"0")</f>
        <v>39.6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50</v>
      </c>
      <c r="Y192" s="702">
        <f t="shared" ref="Y192:Y199" si="26">IFERROR(IF(X192="",0,CEILING((X192/$H192),1)*$H192),"")</f>
        <v>50.400000000000006</v>
      </c>
      <c r="Z192" s="36">
        <f>IFERROR(IF(Y192=0,"",ROUNDUP(Y192/H192,0)*0.00753),"")</f>
        <v>9.0359999999999996E-2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53.095238095238095</v>
      </c>
      <c r="BN192" s="64">
        <f t="shared" ref="BN192:BN199" si="28">IFERROR(Y192*I192/H192,"0")</f>
        <v>53.52</v>
      </c>
      <c r="BO192" s="64">
        <f t="shared" ref="BO192:BO199" si="29">IFERROR(1/J192*(X192/H192),"0")</f>
        <v>7.6312576312576319E-2</v>
      </c>
      <c r="BP192" s="64">
        <f t="shared" ref="BP192:BP199" si="30">IFERROR(1/J192*(Y192/H192),"0")</f>
        <v>7.6923076923076927E-2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70</v>
      </c>
      <c r="Y193" s="702">
        <f t="shared" si="26"/>
        <v>71.400000000000006</v>
      </c>
      <c r="Z193" s="36">
        <f>IFERROR(IF(Y193=0,"",ROUNDUP(Y193/H193,0)*0.00753),"")</f>
        <v>0.12801000000000001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74.333333333333329</v>
      </c>
      <c r="BN193" s="64">
        <f t="shared" si="28"/>
        <v>75.820000000000007</v>
      </c>
      <c r="BO193" s="64">
        <f t="shared" si="29"/>
        <v>0.10683760683760682</v>
      </c>
      <c r="BP193" s="64">
        <f t="shared" si="30"/>
        <v>0.10897435897435898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120</v>
      </c>
      <c r="Y194" s="702">
        <f t="shared" si="26"/>
        <v>121.80000000000001</v>
      </c>
      <c r="Z194" s="36">
        <f>IFERROR(IF(Y194=0,"",ROUNDUP(Y194/H194,0)*0.00753),"")</f>
        <v>0.21837000000000001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125.71428571428571</v>
      </c>
      <c r="BN194" s="64">
        <f t="shared" si="28"/>
        <v>127.60000000000001</v>
      </c>
      <c r="BO194" s="64">
        <f t="shared" si="29"/>
        <v>0.18315018315018314</v>
      </c>
      <c r="BP194" s="64">
        <f t="shared" si="30"/>
        <v>0.1858974358974359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77</v>
      </c>
      <c r="Y195" s="702">
        <f t="shared" si="26"/>
        <v>77.7</v>
      </c>
      <c r="Z195" s="36">
        <f>IFERROR(IF(Y195=0,"",ROUNDUP(Y195/H195,0)*0.00502),"")</f>
        <v>0.18574000000000002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81.766666666666666</v>
      </c>
      <c r="BN195" s="64">
        <f t="shared" si="28"/>
        <v>82.51</v>
      </c>
      <c r="BO195" s="64">
        <f t="shared" si="29"/>
        <v>0.15669515669515671</v>
      </c>
      <c r="BP195" s="64">
        <f t="shared" si="30"/>
        <v>0.15811965811965814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77</v>
      </c>
      <c r="Y196" s="702">
        <f t="shared" si="26"/>
        <v>77.7</v>
      </c>
      <c r="Z196" s="36">
        <f>IFERROR(IF(Y196=0,"",ROUNDUP(Y196/H196,0)*0.00502),"")</f>
        <v>0.18574000000000002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81.766666666666666</v>
      </c>
      <c r="BN196" s="64">
        <f t="shared" si="28"/>
        <v>82.51</v>
      </c>
      <c r="BO196" s="64">
        <f t="shared" si="29"/>
        <v>0.15669515669515671</v>
      </c>
      <c r="BP196" s="64">
        <f t="shared" si="30"/>
        <v>0.15811965811965814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140</v>
      </c>
      <c r="Y197" s="702">
        <f t="shared" si="26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146.66666666666666</v>
      </c>
      <c r="BN197" s="64">
        <f t="shared" si="28"/>
        <v>147.40000000000003</v>
      </c>
      <c r="BO197" s="64">
        <f t="shared" si="29"/>
        <v>0.28490028490028491</v>
      </c>
      <c r="BP197" s="64">
        <f t="shared" si="30"/>
        <v>0.28632478632478636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197.14285714285711</v>
      </c>
      <c r="Y200" s="703">
        <f>IFERROR(Y192/H192,"0")+IFERROR(Y193/H193,"0")+IFERROR(Y194/H194,"0")+IFERROR(Y195/H195,"0")+IFERROR(Y196/H196,"0")+IFERROR(Y197/H197,"0")+IFERROR(Y198/H198,"0")+IFERROR(Y199/H199,"0")</f>
        <v>199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1.14456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534</v>
      </c>
      <c r="Y201" s="703">
        <f>IFERROR(SUM(Y192:Y199),"0")</f>
        <v>539.70000000000005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110</v>
      </c>
      <c r="Y214" s="702">
        <f t="shared" ref="Y214:Y221" si="31">IFERROR(IF(X214="",0,CEILING((X214/$H214),1)*$H214),"")</f>
        <v>113.4</v>
      </c>
      <c r="Z214" s="36">
        <f>IFERROR(IF(Y214=0,"",ROUNDUP(Y214/H214,0)*0.00902),"")</f>
        <v>0.18942000000000001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114.27777777777777</v>
      </c>
      <c r="BN214" s="64">
        <f t="shared" ref="BN214:BN221" si="33">IFERROR(Y214*I214/H214,"0")</f>
        <v>117.81</v>
      </c>
      <c r="BO214" s="64">
        <f t="shared" ref="BO214:BO221" si="34">IFERROR(1/J214*(X214/H214),"0")</f>
        <v>0.15432098765432098</v>
      </c>
      <c r="BP214" s="64">
        <f t="shared" ref="BP214:BP221" si="35">IFERROR(1/J214*(Y214/H214),"0")</f>
        <v>0.15909090909090909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110</v>
      </c>
      <c r="Y215" s="702">
        <f t="shared" si="3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114.27777777777777</v>
      </c>
      <c r="BN215" s="64">
        <f t="shared" si="33"/>
        <v>117.81</v>
      </c>
      <c r="BO215" s="64">
        <f t="shared" si="34"/>
        <v>0.15432098765432098</v>
      </c>
      <c r="BP215" s="64">
        <f t="shared" si="35"/>
        <v>0.15909090909090909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130</v>
      </c>
      <c r="Y216" s="702">
        <f t="shared" si="31"/>
        <v>135</v>
      </c>
      <c r="Z216" s="36">
        <f>IFERROR(IF(Y216=0,"",ROUNDUP(Y216/H216,0)*0.00902),"")</f>
        <v>0.22550000000000001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135.05555555555557</v>
      </c>
      <c r="BN216" s="64">
        <f t="shared" si="33"/>
        <v>140.25</v>
      </c>
      <c r="BO216" s="64">
        <f t="shared" si="34"/>
        <v>0.18237934904601572</v>
      </c>
      <c r="BP216" s="64">
        <f t="shared" si="35"/>
        <v>0.18939393939393939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130</v>
      </c>
      <c r="Y217" s="702">
        <f t="shared" si="31"/>
        <v>135</v>
      </c>
      <c r="Z217" s="36">
        <f>IFERROR(IF(Y217=0,"",ROUNDUP(Y217/H217,0)*0.00902),"")</f>
        <v>0.22550000000000001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135.05555555555557</v>
      </c>
      <c r="BN217" s="64">
        <f t="shared" si="33"/>
        <v>140.25</v>
      </c>
      <c r="BO217" s="64">
        <f t="shared" si="34"/>
        <v>0.18237934904601572</v>
      </c>
      <c r="BP217" s="64">
        <f t="shared" si="35"/>
        <v>0.18939393939393939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27</v>
      </c>
      <c r="Y218" s="702">
        <f t="shared" si="31"/>
        <v>27</v>
      </c>
      <c r="Z218" s="36">
        <f>IFERROR(IF(Y218=0,"",ROUNDUP(Y218/H218,0)*0.00502),"")</f>
        <v>7.5300000000000006E-2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28.95</v>
      </c>
      <c r="BN218" s="64">
        <f t="shared" si="33"/>
        <v>28.95</v>
      </c>
      <c r="BO218" s="64">
        <f t="shared" si="34"/>
        <v>6.4102564102564111E-2</v>
      </c>
      <c r="BP218" s="64">
        <f t="shared" si="35"/>
        <v>6.4102564102564111E-2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24</v>
      </c>
      <c r="Y219" s="702">
        <f t="shared" si="3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25.333333333333329</v>
      </c>
      <c r="BN219" s="64">
        <f t="shared" si="33"/>
        <v>26.599999999999998</v>
      </c>
      <c r="BO219" s="64">
        <f t="shared" si="34"/>
        <v>5.6980056980056981E-2</v>
      </c>
      <c r="BP219" s="64">
        <f t="shared" si="35"/>
        <v>5.9829059829059839E-2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27</v>
      </c>
      <c r="Y220" s="702">
        <f t="shared" si="31"/>
        <v>27</v>
      </c>
      <c r="Z220" s="36">
        <f>IFERROR(IF(Y220=0,"",ROUNDUP(Y220/H220,0)*0.00502),"")</f>
        <v>7.5300000000000006E-2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28.499999999999996</v>
      </c>
      <c r="BN220" s="64">
        <f t="shared" si="33"/>
        <v>28.499999999999996</v>
      </c>
      <c r="BO220" s="64">
        <f t="shared" si="34"/>
        <v>6.4102564102564111E-2</v>
      </c>
      <c r="BP220" s="64">
        <f t="shared" si="35"/>
        <v>6.4102564102564111E-2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24</v>
      </c>
      <c r="Y221" s="702">
        <f t="shared" si="31"/>
        <v>25.2</v>
      </c>
      <c r="Z221" s="36">
        <f>IFERROR(IF(Y221=0,"",ROUNDUP(Y221/H221,0)*0.00502),"")</f>
        <v>7.0280000000000009E-2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25.333333333333329</v>
      </c>
      <c r="BN221" s="64">
        <f t="shared" si="33"/>
        <v>26.599999999999998</v>
      </c>
      <c r="BO221" s="64">
        <f t="shared" si="34"/>
        <v>5.6980056980056981E-2</v>
      </c>
      <c r="BP221" s="64">
        <f t="shared" si="35"/>
        <v>5.9829059829059839E-2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145.55555555555557</v>
      </c>
      <c r="Y222" s="703">
        <f>IFERROR(Y214/H214,"0")+IFERROR(Y215/H215,"0")+IFERROR(Y216/H216,"0")+IFERROR(Y217/H217,"0")+IFERROR(Y218/H218,"0")+IFERROR(Y219/H219,"0")+IFERROR(Y220/H220,"0")+IFERROR(Y221/H221,"0")</f>
        <v>150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1.121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582</v>
      </c>
      <c r="Y223" s="703">
        <f>IFERROR(SUM(Y214:Y221),"0")</f>
        <v>601.20000000000005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120</v>
      </c>
      <c r="Y228" s="702">
        <f t="shared" si="36"/>
        <v>121.79999999999998</v>
      </c>
      <c r="Z228" s="36">
        <f>IFERROR(IF(Y228=0,"",ROUNDUP(Y228/H228,0)*0.02175),"")</f>
        <v>0.30449999999999999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127.77931034482758</v>
      </c>
      <c r="BN228" s="64">
        <f t="shared" si="38"/>
        <v>129.69599999999997</v>
      </c>
      <c r="BO228" s="64">
        <f t="shared" si="39"/>
        <v>0.24630541871921183</v>
      </c>
      <c r="BP228" s="64">
        <f t="shared" si="40"/>
        <v>0.25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380</v>
      </c>
      <c r="Y229" s="702">
        <f t="shared" si="36"/>
        <v>381.59999999999997</v>
      </c>
      <c r="Z229" s="36">
        <f t="shared" ref="Z229:Z235" si="41">IFERROR(IF(Y229=0,"",ROUNDUP(Y229/H229,0)*0.00753),"")</f>
        <v>1.1972700000000001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425.91666666666663</v>
      </c>
      <c r="BN229" s="64">
        <f t="shared" si="38"/>
        <v>427.71</v>
      </c>
      <c r="BO229" s="64">
        <f t="shared" si="39"/>
        <v>1.0149572649572649</v>
      </c>
      <c r="BP229" s="64">
        <f t="shared" si="40"/>
        <v>1.0192307692307692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440</v>
      </c>
      <c r="Y231" s="702">
        <f t="shared" si="36"/>
        <v>441.59999999999997</v>
      </c>
      <c r="Z231" s="36">
        <f t="shared" si="41"/>
        <v>1.3855200000000001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489.86666666666673</v>
      </c>
      <c r="BN231" s="64">
        <f t="shared" si="38"/>
        <v>491.64799999999997</v>
      </c>
      <c r="BO231" s="64">
        <f t="shared" si="39"/>
        <v>1.1752136752136753</v>
      </c>
      <c r="BP231" s="64">
        <f t="shared" si="40"/>
        <v>1.1794871794871795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160</v>
      </c>
      <c r="Y234" s="702">
        <f t="shared" si="36"/>
        <v>160.79999999999998</v>
      </c>
      <c r="Z234" s="36">
        <f t="shared" si="41"/>
        <v>0.50451000000000001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178.13333333333335</v>
      </c>
      <c r="BN234" s="64">
        <f t="shared" si="38"/>
        <v>179.024</v>
      </c>
      <c r="BO234" s="64">
        <f t="shared" si="39"/>
        <v>0.42735042735042739</v>
      </c>
      <c r="BP234" s="64">
        <f t="shared" si="40"/>
        <v>0.42948717948717946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260</v>
      </c>
      <c r="Y235" s="702">
        <f t="shared" si="36"/>
        <v>261.59999999999997</v>
      </c>
      <c r="Z235" s="36">
        <f t="shared" si="41"/>
        <v>0.82077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290.11666666666667</v>
      </c>
      <c r="BN235" s="64">
        <f t="shared" si="38"/>
        <v>291.90199999999999</v>
      </c>
      <c r="BO235" s="64">
        <f t="shared" si="39"/>
        <v>0.69444444444444453</v>
      </c>
      <c r="BP235" s="64">
        <f t="shared" si="40"/>
        <v>0.69871794871794857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530.45977011494256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533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4.2125699999999995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1360</v>
      </c>
      <c r="Y237" s="703">
        <f>IFERROR(SUM(Y225:Y235),"0")</f>
        <v>1367.3999999999999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28</v>
      </c>
      <c r="Y241" s="702">
        <f>IFERROR(IF(X241="",0,CEILING((X241/$H241),1)*$H241),"")</f>
        <v>28.799999999999997</v>
      </c>
      <c r="Z241" s="36">
        <f>IFERROR(IF(Y241=0,"",ROUNDUP(Y241/H241,0)*0.00753),"")</f>
        <v>9.0359999999999996E-2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31.173333333333336</v>
      </c>
      <c r="BN241" s="64">
        <f>IFERROR(Y241*I241/H241,"0")</f>
        <v>32.064</v>
      </c>
      <c r="BO241" s="64">
        <f>IFERROR(1/J241*(X241/H241),"0")</f>
        <v>7.4786324786324798E-2</v>
      </c>
      <c r="BP241" s="64">
        <f>IFERROR(1/J241*(Y241/H241),"0")</f>
        <v>7.6923076923076927E-2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52</v>
      </c>
      <c r="Y242" s="702">
        <f>IFERROR(IF(X242="",0,CEILING((X242/$H242),1)*$H242),"")</f>
        <v>52.8</v>
      </c>
      <c r="Z242" s="36">
        <f>IFERROR(IF(Y242=0,"",ROUNDUP(Y242/H242,0)*0.00753),"")</f>
        <v>0.16566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57.893333333333345</v>
      </c>
      <c r="BN242" s="64">
        <f>IFERROR(Y242*I242/H242,"0")</f>
        <v>58.784000000000006</v>
      </c>
      <c r="BO242" s="64">
        <f>IFERROR(1/J242*(X242/H242),"0")</f>
        <v>0.1388888888888889</v>
      </c>
      <c r="BP242" s="64">
        <f>IFERROR(1/J242*(Y242/H242),"0")</f>
        <v>0.14102564102564102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33.333333333333336</v>
      </c>
      <c r="Y243" s="703">
        <f>IFERROR(Y239/H239,"0")+IFERROR(Y240/H240,"0")+IFERROR(Y241/H241,"0")+IFERROR(Y242/H242,"0")</f>
        <v>34</v>
      </c>
      <c r="Z243" s="703">
        <f>IFERROR(IF(Z239="",0,Z239),"0")+IFERROR(IF(Z240="",0,Z240),"0")+IFERROR(IF(Z241="",0,Z241),"0")+IFERROR(IF(Z242="",0,Z242),"0")</f>
        <v>0.25602000000000003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80</v>
      </c>
      <c r="Y244" s="703">
        <f>IFERROR(SUM(Y239:Y242),"0")</f>
        <v>81.599999999999994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70</v>
      </c>
      <c r="Y259" s="702">
        <f t="shared" ref="Y259:Y266" si="47">IFERROR(IF(X259="",0,CEILING((X259/$H259),1)*$H259),"")</f>
        <v>81.2</v>
      </c>
      <c r="Z259" s="36">
        <f>IFERROR(IF(Y259=0,"",ROUNDUP(Y259/H259,0)*0.02175),"")</f>
        <v>0.15225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72.896551724137936</v>
      </c>
      <c r="BN259" s="64">
        <f t="shared" ref="BN259:BN266" si="49">IFERROR(Y259*I259/H259,"0")</f>
        <v>84.56</v>
      </c>
      <c r="BO259" s="64">
        <f t="shared" ref="BO259:BO266" si="50">IFERROR(1/J259*(X259/H259),"0")</f>
        <v>0.10775862068965517</v>
      </c>
      <c r="BP259" s="64">
        <f t="shared" ref="BP259:BP266" si="51">IFERROR(1/J259*(Y259/H259),"0")</f>
        <v>0.125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6.0344827586206895</v>
      </c>
      <c r="Y267" s="703">
        <f>IFERROR(Y259/H259,"0")+IFERROR(Y260/H260,"0")+IFERROR(Y261/H261,"0")+IFERROR(Y262/H262,"0")+IFERROR(Y263/H263,"0")+IFERROR(Y264/H264,"0")+IFERROR(Y265/H265,"0")+IFERROR(Y266/H266,"0")</f>
        <v>7.0000000000000009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0.15225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70</v>
      </c>
      <c r="Y268" s="703">
        <f>IFERROR(SUM(Y259:Y266),"0")</f>
        <v>81.2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320</v>
      </c>
      <c r="Y300" s="702">
        <f>IFERROR(IF(X300="",0,CEILING((X300/$H300),1)*$H300),"")</f>
        <v>321.59999999999997</v>
      </c>
      <c r="Z300" s="36">
        <f>IFERROR(IF(Y300=0,"",ROUNDUP(Y300/H300,0)*0.00753),"")</f>
        <v>1.00902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346.66666666666669</v>
      </c>
      <c r="BN300" s="64">
        <f>IFERROR(Y300*I300/H300,"0")</f>
        <v>348.4</v>
      </c>
      <c r="BO300" s="64">
        <f>IFERROR(1/J300*(X300/H300),"0")</f>
        <v>0.85470085470085477</v>
      </c>
      <c r="BP300" s="64">
        <f>IFERROR(1/J300*(Y300/H300),"0")</f>
        <v>0.85897435897435892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216.66666666666669</v>
      </c>
      <c r="Y302" s="703">
        <f>IFERROR(Y297/H297,"0")+IFERROR(Y298/H298,"0")+IFERROR(Y299/H299,"0")+IFERROR(Y300/H300,"0")+IFERROR(Y301/H301,"0")</f>
        <v>218</v>
      </c>
      <c r="Z302" s="703">
        <f>IFERROR(IF(Z297="",0,Z297),"0")+IFERROR(IF(Z298="",0,Z298),"0")+IFERROR(IF(Z299="",0,Z299),"0")+IFERROR(IF(Z300="",0,Z300),"0")+IFERROR(IF(Z301="",0,Z301),"0")</f>
        <v>1.64154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520</v>
      </c>
      <c r="Y303" s="703">
        <f>IFERROR(SUM(Y297:Y301),"0")</f>
        <v>523.19999999999993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70</v>
      </c>
      <c r="Y315" s="702">
        <f>IFERROR(IF(X315="",0,CEILING((X315/$H315),1)*$H315),"")</f>
        <v>71.400000000000006</v>
      </c>
      <c r="Z315" s="36">
        <f>IFERROR(IF(Y315=0,"",ROUNDUP(Y315/H315,0)*0.00502),"")</f>
        <v>0.17068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73.333333333333329</v>
      </c>
      <c r="BN315" s="64">
        <f>IFERROR(Y315*I315/H315,"0")</f>
        <v>74.8</v>
      </c>
      <c r="BO315" s="64">
        <f>IFERROR(1/J315*(X315/H315),"0")</f>
        <v>0.14245014245014245</v>
      </c>
      <c r="BP315" s="64">
        <f>IFERROR(1/J315*(Y315/H315),"0")</f>
        <v>0.14529914529914531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33.333333333333329</v>
      </c>
      <c r="Y317" s="703">
        <f>IFERROR(Y315/H315,"0")+IFERROR(Y316/H316,"0")</f>
        <v>34</v>
      </c>
      <c r="Z317" s="703">
        <f>IFERROR(IF(Z315="",0,Z315),"0")+IFERROR(IF(Z316="",0,Z316),"0")</f>
        <v>0.17068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70</v>
      </c>
      <c r="Y318" s="703">
        <f>IFERROR(SUM(Y315:Y316),"0")</f>
        <v>71.400000000000006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40</v>
      </c>
      <c r="Y348" s="702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42.685714285714283</v>
      </c>
      <c r="BN348" s="64">
        <f>IFERROR(Y348*I348/H348,"0")</f>
        <v>44.82</v>
      </c>
      <c r="BO348" s="64">
        <f>IFERROR(1/J348*(X348/H348),"0")</f>
        <v>8.5034013605442174E-2</v>
      </c>
      <c r="BP348" s="64">
        <f>IFERROR(1/J348*(Y348/H348),"0")</f>
        <v>8.9285714285714274E-2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450</v>
      </c>
      <c r="Y349" s="702">
        <f>IFERROR(IF(X349="",0,CEILING((X349/$H349),1)*$H349),"")</f>
        <v>452.4</v>
      </c>
      <c r="Z349" s="36">
        <f>IFERROR(IF(Y349=0,"",ROUNDUP(Y349/H349,0)*0.02175),"")</f>
        <v>1.2614999999999998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482.53846153846155</v>
      </c>
      <c r="BN349" s="64">
        <f>IFERROR(Y349*I349/H349,"0")</f>
        <v>485.11200000000008</v>
      </c>
      <c r="BO349" s="64">
        <f>IFERROR(1/J349*(X349/H349),"0")</f>
        <v>1.0302197802197801</v>
      </c>
      <c r="BP349" s="64">
        <f>IFERROR(1/J349*(Y349/H349),"0")</f>
        <v>1.0357142857142856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40</v>
      </c>
      <c r="Y350" s="702">
        <f>IFERROR(IF(X350="",0,CEILING((X350/$H350),1)*$H350),"")</f>
        <v>42</v>
      </c>
      <c r="Z350" s="36">
        <f>IFERROR(IF(Y350=0,"",ROUNDUP(Y350/H350,0)*0.02175),"")</f>
        <v>0.10874999999999999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42.685714285714283</v>
      </c>
      <c r="BN350" s="64">
        <f>IFERROR(Y350*I350/H350,"0")</f>
        <v>44.82</v>
      </c>
      <c r="BO350" s="64">
        <f>IFERROR(1/J350*(X350/H350),"0")</f>
        <v>8.5034013605442174E-2</v>
      </c>
      <c r="BP350" s="64">
        <f>IFERROR(1/J350*(Y350/H350),"0")</f>
        <v>8.9285714285714274E-2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67.216117216117212</v>
      </c>
      <c r="Y351" s="703">
        <f>IFERROR(Y348/H348,"0")+IFERROR(Y349/H349,"0")+IFERROR(Y350/H350,"0")</f>
        <v>68</v>
      </c>
      <c r="Z351" s="703">
        <f>IFERROR(IF(Z348="",0,Z348),"0")+IFERROR(IF(Z349="",0,Z349),"0")+IFERROR(IF(Z350="",0,Z350),"0")</f>
        <v>1.4789999999999996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530</v>
      </c>
      <c r="Y352" s="703">
        <f>IFERROR(SUM(Y348:Y350),"0")</f>
        <v>536.4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66</v>
      </c>
      <c r="Y368" s="702">
        <f>IFERROR(IF(X368="",0,CEILING((X368/$H368),1)*$H368),"")</f>
        <v>66.600000000000009</v>
      </c>
      <c r="Z368" s="36">
        <f>IFERROR(IF(Y368=0,"",ROUNDUP(Y368/H368,0)*0.00753),"")</f>
        <v>0.27861000000000002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75.093333333333334</v>
      </c>
      <c r="BN368" s="64">
        <f>IFERROR(Y368*I368/H368,"0")</f>
        <v>75.77600000000001</v>
      </c>
      <c r="BO368" s="64">
        <f>IFERROR(1/J368*(X368/H368),"0")</f>
        <v>0.23504273504273501</v>
      </c>
      <c r="BP368" s="64">
        <f>IFERROR(1/J368*(Y368/H368),"0")</f>
        <v>0.23717948717948723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36.666666666666664</v>
      </c>
      <c r="Y369" s="703">
        <f>IFERROR(Y368/H368,"0")</f>
        <v>37.000000000000007</v>
      </c>
      <c r="Z369" s="703">
        <f>IFERROR(IF(Z368="",0,Z368),"0")</f>
        <v>0.27861000000000002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66</v>
      </c>
      <c r="Y370" s="703">
        <f>IFERROR(SUM(Y368:Y368),"0")</f>
        <v>66.600000000000009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665</v>
      </c>
      <c r="Y373" s="702">
        <f>IFERROR(IF(X373="",0,CEILING((X373/$H373),1)*$H373),"")</f>
        <v>665.7</v>
      </c>
      <c r="Z373" s="36">
        <f>IFERROR(IF(Y373=0,"",ROUNDUP(Y373/H373,0)*0.00753),"")</f>
        <v>2.3870100000000001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751.13333333333321</v>
      </c>
      <c r="BN373" s="64">
        <f>IFERROR(Y373*I373/H373,"0")</f>
        <v>751.92399999999998</v>
      </c>
      <c r="BO373" s="64">
        <f>IFERROR(1/J373*(X373/H373),"0")</f>
        <v>2.0299145299145298</v>
      </c>
      <c r="BP373" s="64">
        <f>IFERROR(1/J373*(Y373/H373),"0")</f>
        <v>2.0320512820512819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385</v>
      </c>
      <c r="Y374" s="702">
        <f>IFERROR(IF(X374="",0,CEILING((X374/$H374),1)*$H374),"")</f>
        <v>386.40000000000003</v>
      </c>
      <c r="Z374" s="36">
        <f>IFERROR(IF(Y374=0,"",ROUNDUP(Y374/H374,0)*0.00753),"")</f>
        <v>1.3855200000000001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432.66666666666663</v>
      </c>
      <c r="BN374" s="64">
        <f>IFERROR(Y374*I374/H374,"0")</f>
        <v>434.23999999999995</v>
      </c>
      <c r="BO374" s="64">
        <f>IFERROR(1/J374*(X374/H374),"0")</f>
        <v>1.175213675213675</v>
      </c>
      <c r="BP374" s="64">
        <f>IFERROR(1/J374*(Y374/H374),"0")</f>
        <v>1.1794871794871795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499.99999999999994</v>
      </c>
      <c r="Y375" s="703">
        <f>IFERROR(Y372/H372,"0")+IFERROR(Y373/H373,"0")+IFERROR(Y374/H374,"0")</f>
        <v>501</v>
      </c>
      <c r="Z375" s="703">
        <f>IFERROR(IF(Z372="",0,Z372),"0")+IFERROR(IF(Z373="",0,Z373),"0")+IFERROR(IF(Z374="",0,Z374),"0")</f>
        <v>3.7725300000000002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1050</v>
      </c>
      <c r="Y376" s="703">
        <f>IFERROR(SUM(Y372:Y374),"0")</f>
        <v>1052.1000000000001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1100</v>
      </c>
      <c r="Y380" s="702">
        <f t="shared" ref="Y380:Y390" si="67">IFERROR(IF(X380="",0,CEILING((X380/$H380),1)*$H380),"")</f>
        <v>1110</v>
      </c>
      <c r="Z380" s="36">
        <f>IFERROR(IF(Y380=0,"",ROUNDUP(Y380/H380,0)*0.02175),"")</f>
        <v>1.6094999999999999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1135.2</v>
      </c>
      <c r="BN380" s="64">
        <f t="shared" ref="BN380:BN390" si="69">IFERROR(Y380*I380/H380,"0")</f>
        <v>1145.52</v>
      </c>
      <c r="BO380" s="64">
        <f t="shared" ref="BO380:BO390" si="70">IFERROR(1/J380*(X380/H380),"0")</f>
        <v>1.5277777777777777</v>
      </c>
      <c r="BP380" s="64">
        <f t="shared" ref="BP380:BP390" si="71">IFERROR(1/J380*(Y380/H380),"0")</f>
        <v>1.5416666666666665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1100</v>
      </c>
      <c r="Y382" s="702">
        <f t="shared" si="67"/>
        <v>1110</v>
      </c>
      <c r="Z382" s="36">
        <f>IFERROR(IF(Y382=0,"",ROUNDUP(Y382/H382,0)*0.02175),"")</f>
        <v>1.6094999999999999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1135.2</v>
      </c>
      <c r="BN382" s="64">
        <f t="shared" si="69"/>
        <v>1145.52</v>
      </c>
      <c r="BO382" s="64">
        <f t="shared" si="70"/>
        <v>1.5277777777777777</v>
      </c>
      <c r="BP382" s="64">
        <f t="shared" si="71"/>
        <v>1.5416666666666665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1700</v>
      </c>
      <c r="Y386" s="702">
        <f t="shared" si="67"/>
        <v>1710</v>
      </c>
      <c r="Z386" s="36">
        <f>IFERROR(IF(Y386=0,"",ROUNDUP(Y386/H386,0)*0.02175),"")</f>
        <v>2.4794999999999998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1754.4</v>
      </c>
      <c r="BN386" s="64">
        <f t="shared" si="69"/>
        <v>1764.72</v>
      </c>
      <c r="BO386" s="64">
        <f t="shared" si="70"/>
        <v>2.3611111111111107</v>
      </c>
      <c r="BP386" s="64">
        <f t="shared" si="71"/>
        <v>2.375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25</v>
      </c>
      <c r="Y390" s="702">
        <f t="shared" si="67"/>
        <v>25</v>
      </c>
      <c r="Z390" s="36">
        <f>IFERROR(IF(Y390=0,"",ROUNDUP(Y390/H390,0)*0.00902),"")</f>
        <v>4.5100000000000001E-2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26.05</v>
      </c>
      <c r="BN390" s="64">
        <f t="shared" si="69"/>
        <v>26.05</v>
      </c>
      <c r="BO390" s="64">
        <f t="shared" si="70"/>
        <v>3.787878787878788E-2</v>
      </c>
      <c r="BP390" s="64">
        <f t="shared" si="71"/>
        <v>3.787878787878788E-2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265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5.7435999999999989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3925</v>
      </c>
      <c r="Y392" s="703">
        <f>IFERROR(SUM(Y380:Y390),"0")</f>
        <v>3955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1800</v>
      </c>
      <c r="Y394" s="702">
        <f>IFERROR(IF(X394="",0,CEILING((X394/$H394),1)*$H394),"")</f>
        <v>1800</v>
      </c>
      <c r="Z394" s="36">
        <f>IFERROR(IF(Y394=0,"",ROUNDUP(Y394/H394,0)*0.02175),"")</f>
        <v>2.61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1857.6</v>
      </c>
      <c r="BN394" s="64">
        <f>IFERROR(Y394*I394/H394,"0")</f>
        <v>1857.6</v>
      </c>
      <c r="BO394" s="64">
        <f>IFERROR(1/J394*(X394/H394),"0")</f>
        <v>2.5</v>
      </c>
      <c r="BP394" s="64">
        <f>IFERROR(1/J394*(Y394/H394),"0")</f>
        <v>2.5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12</v>
      </c>
      <c r="Y395" s="702">
        <f>IFERROR(IF(X395="",0,CEILING((X395/$H395),1)*$H395),"")</f>
        <v>12</v>
      </c>
      <c r="Z395" s="36">
        <f>IFERROR(IF(Y395=0,"",ROUNDUP(Y395/H395,0)*0.00902),"")</f>
        <v>2.7060000000000001E-2</v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12.629999999999999</v>
      </c>
      <c r="BN395" s="64">
        <f>IFERROR(Y395*I395/H395,"0")</f>
        <v>12.629999999999999</v>
      </c>
      <c r="BO395" s="64">
        <f>IFERROR(1/J395*(X395/H395),"0")</f>
        <v>2.2727272727272728E-2</v>
      </c>
      <c r="BP395" s="64">
        <f>IFERROR(1/J395*(Y395/H395),"0")</f>
        <v>2.2727272727272728E-2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123</v>
      </c>
      <c r="Y396" s="703">
        <f>IFERROR(Y394/H394,"0")+IFERROR(Y395/H395,"0")</f>
        <v>123</v>
      </c>
      <c r="Z396" s="703">
        <f>IFERROR(IF(Z394="",0,Z394),"0")+IFERROR(IF(Z395="",0,Z395),"0")</f>
        <v>2.63706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1812</v>
      </c>
      <c r="Y397" s="703">
        <f>IFERROR(SUM(Y394:Y395),"0")</f>
        <v>1812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20</v>
      </c>
      <c r="Y405" s="702">
        <f>IFERROR(IF(X405="",0,CEILING((X405/$H405),1)*$H405),"")</f>
        <v>23.4</v>
      </c>
      <c r="Z405" s="36">
        <f>IFERROR(IF(Y405=0,"",ROUNDUP(Y405/H405,0)*0.02175),"")</f>
        <v>6.5250000000000002E-2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21.446153846153852</v>
      </c>
      <c r="BN405" s="64">
        <f>IFERROR(Y405*I405/H405,"0")</f>
        <v>25.092000000000002</v>
      </c>
      <c r="BO405" s="64">
        <f>IFERROR(1/J405*(X405/H405),"0")</f>
        <v>4.5787545787545791E-2</v>
      </c>
      <c r="BP405" s="64">
        <f>IFERROR(1/J405*(Y405/H405),"0")</f>
        <v>5.3571428571428568E-2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2.5641025641025643</v>
      </c>
      <c r="Y407" s="703">
        <f>IFERROR(Y405/H405,"0")+IFERROR(Y406/H406,"0")</f>
        <v>3</v>
      </c>
      <c r="Z407" s="703">
        <f>IFERROR(IF(Z405="",0,Z405),"0")+IFERROR(IF(Z406="",0,Z406),"0")</f>
        <v>6.5250000000000002E-2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20</v>
      </c>
      <c r="Y408" s="703">
        <f>IFERROR(SUM(Y405:Y406),"0")</f>
        <v>23.4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90</v>
      </c>
      <c r="Y416" s="702">
        <f t="shared" si="72"/>
        <v>96</v>
      </c>
      <c r="Z416" s="36">
        <f t="shared" si="73"/>
        <v>0.17399999999999999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93.600000000000009</v>
      </c>
      <c r="BN416" s="64">
        <f t="shared" si="75"/>
        <v>99.839999999999989</v>
      </c>
      <c r="BO416" s="64">
        <f t="shared" si="76"/>
        <v>0.13392857142857142</v>
      </c>
      <c r="BP416" s="64">
        <f t="shared" si="77"/>
        <v>0.14285714285714285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7.5</v>
      </c>
      <c r="Y418" s="703">
        <f>IFERROR(Y411/H411,"0")+IFERROR(Y412/H412,"0")+IFERROR(Y413/H413,"0")+IFERROR(Y414/H414,"0")+IFERROR(Y415/H415,"0")+IFERROR(Y416/H416,"0")+IFERROR(Y417/H417,"0")</f>
        <v>8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0.17399999999999999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90</v>
      </c>
      <c r="Y419" s="703">
        <f>IFERROR(SUM(Y411:Y417),"0")</f>
        <v>96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20</v>
      </c>
      <c r="Y426" s="702">
        <f>IFERROR(IF(X426="",0,CEILING((X426/$H426),1)*$H426),"")</f>
        <v>23.4</v>
      </c>
      <c r="Z426" s="36">
        <f>IFERROR(IF(Y426=0,"",ROUNDUP(Y426/H426,0)*0.02175),"")</f>
        <v>6.5250000000000002E-2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21.446153846153852</v>
      </c>
      <c r="BN426" s="64">
        <f>IFERROR(Y426*I426/H426,"0")</f>
        <v>25.092000000000002</v>
      </c>
      <c r="BO426" s="64">
        <f>IFERROR(1/J426*(X426/H426),"0")</f>
        <v>4.5787545787545791E-2</v>
      </c>
      <c r="BP426" s="64">
        <f>IFERROR(1/J426*(Y426/H426),"0")</f>
        <v>5.3571428571428568E-2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2.5641025641025643</v>
      </c>
      <c r="Y431" s="703">
        <f>IFERROR(Y426/H426,"0")+IFERROR(Y427/H427,"0")+IFERROR(Y428/H428,"0")+IFERROR(Y429/H429,"0")+IFERROR(Y430/H430,"0")</f>
        <v>3</v>
      </c>
      <c r="Z431" s="703">
        <f>IFERROR(IF(Z426="",0,Z426),"0")+IFERROR(IF(Z427="",0,Z427),"0")+IFERROR(IF(Z428="",0,Z428),"0")+IFERROR(IF(Z429="",0,Z429),"0")+IFERROR(IF(Z430="",0,Z430),"0")</f>
        <v>6.5250000000000002E-2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20</v>
      </c>
      <c r="Y432" s="703">
        <f>IFERROR(SUM(Y426:Y430),"0")</f>
        <v>23.4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70</v>
      </c>
      <c r="Y451" s="702">
        <f t="shared" si="78"/>
        <v>71.400000000000006</v>
      </c>
      <c r="Z451" s="36">
        <f t="shared" si="83"/>
        <v>0.17068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74.333333333333329</v>
      </c>
      <c r="BN451" s="64">
        <f t="shared" si="80"/>
        <v>75.820000000000007</v>
      </c>
      <c r="BO451" s="64">
        <f t="shared" si="81"/>
        <v>0.14245014245014245</v>
      </c>
      <c r="BP451" s="64">
        <f t="shared" si="82"/>
        <v>0.14529914529914531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168</v>
      </c>
      <c r="Y463" s="702">
        <f t="shared" si="78"/>
        <v>168</v>
      </c>
      <c r="Z463" s="36">
        <f>IFERROR(IF(Y463=0,"",ROUNDUP(Y463/H463,0)*0.00753),"")</f>
        <v>0.753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260</v>
      </c>
      <c r="BN463" s="64">
        <f t="shared" si="80"/>
        <v>260</v>
      </c>
      <c r="BO463" s="64">
        <f t="shared" si="81"/>
        <v>0.64102564102564097</v>
      </c>
      <c r="BP463" s="64">
        <f t="shared" si="82"/>
        <v>0.64102564102564097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155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156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1.0341200000000002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283.5</v>
      </c>
      <c r="Y465" s="703">
        <f>IFERROR(SUM(Y444:Y463),"0")</f>
        <v>285.60000000000002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1.8</v>
      </c>
      <c r="Y472" s="702">
        <f>IFERROR(IF(X472="",0,CEILING((X472/$H472),1)*$H472),"")</f>
        <v>2.4</v>
      </c>
      <c r="Z472" s="36">
        <f>IFERROR(IF(Y472=0,"",ROUNDUP(Y472/H472,0)*0.00627),"")</f>
        <v>1.2540000000000001E-2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2.7</v>
      </c>
      <c r="BN472" s="64">
        <f>IFERROR(Y472*I472/H472,"0")</f>
        <v>3.6000000000000005</v>
      </c>
      <c r="BO472" s="64">
        <f>IFERROR(1/J472*(X472/H472),"0")</f>
        <v>7.4999999999999997E-3</v>
      </c>
      <c r="BP472" s="64">
        <f>IFERROR(1/J472*(Y472/H472),"0")</f>
        <v>0.01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1.5</v>
      </c>
      <c r="Y473" s="703">
        <f>IFERROR(Y472/H472,"0")</f>
        <v>2</v>
      </c>
      <c r="Z473" s="703">
        <f>IFERROR(IF(Z472="",0,Z472),"0")</f>
        <v>1.2540000000000001E-2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1.8</v>
      </c>
      <c r="Y474" s="703">
        <f>IFERROR(SUM(Y472:Y472),"0")</f>
        <v>2.4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17.5</v>
      </c>
      <c r="Y484" s="702">
        <f>IFERROR(IF(X484="",0,CEILING((X484/$H484),1)*$H484),"")</f>
        <v>18.900000000000002</v>
      </c>
      <c r="Z484" s="36">
        <f>IFERROR(IF(Y484=0,"",ROUNDUP(Y484/H484,0)*0.00502),"")</f>
        <v>4.5179999999999998E-2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18.583333333333332</v>
      </c>
      <c r="BN484" s="64">
        <f>IFERROR(Y484*I484/H484,"0")</f>
        <v>20.07</v>
      </c>
      <c r="BO484" s="64">
        <f>IFERROR(1/J484*(X484/H484),"0")</f>
        <v>3.5612535612535613E-2</v>
      </c>
      <c r="BP484" s="64">
        <f>IFERROR(1/J484*(Y484/H484),"0")</f>
        <v>3.8461538461538464E-2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8.3333333333333321</v>
      </c>
      <c r="Y486" s="703">
        <f>IFERROR(Y481/H481,"0")+IFERROR(Y482/H482,"0")+IFERROR(Y483/H483,"0")+IFERROR(Y484/H484,"0")+IFERROR(Y485/H485,"0")</f>
        <v>9</v>
      </c>
      <c r="Z486" s="703">
        <f>IFERROR(IF(Z481="",0,Z481),"0")+IFERROR(IF(Z482="",0,Z482),"0")+IFERROR(IF(Z483="",0,Z483),"0")+IFERROR(IF(Z484="",0,Z484),"0")+IFERROR(IF(Z485="",0,Z485),"0")</f>
        <v>4.5179999999999998E-2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17.5</v>
      </c>
      <c r="Y487" s="703">
        <f>IFERROR(SUM(Y481:Y485),"0")</f>
        <v>18.900000000000002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1.8</v>
      </c>
      <c r="Y489" s="702">
        <f>IFERROR(IF(X489="",0,CEILING((X489/$H489),1)*$H489),"")</f>
        <v>2.4</v>
      </c>
      <c r="Z489" s="36">
        <f>IFERROR(IF(Y489=0,"",ROUNDUP(Y489/H489,0)*0.00627),"")</f>
        <v>1.2540000000000001E-2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2.7</v>
      </c>
      <c r="BN489" s="64">
        <f>IFERROR(Y489*I489/H489,"0")</f>
        <v>3.6000000000000005</v>
      </c>
      <c r="BO489" s="64">
        <f>IFERROR(1/J489*(X489/H489),"0")</f>
        <v>7.4999999999999997E-3</v>
      </c>
      <c r="BP489" s="64">
        <f>IFERROR(1/J489*(Y489/H489),"0")</f>
        <v>0.01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1.5</v>
      </c>
      <c r="Y490" s="703">
        <f>IFERROR(Y489/H489,"0")</f>
        <v>2</v>
      </c>
      <c r="Z490" s="703">
        <f>IFERROR(IF(Z489="",0,Z489),"0")</f>
        <v>1.2540000000000001E-2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1.8</v>
      </c>
      <c r="Y491" s="703">
        <f>IFERROR(SUM(Y489:Y489),"0")</f>
        <v>2.4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6</v>
      </c>
      <c r="Y494" s="702">
        <f>IFERROR(IF(X494="",0,CEILING((X494/$H494),1)*$H494),"")</f>
        <v>6</v>
      </c>
      <c r="Z494" s="36">
        <f>IFERROR(IF(Y494=0,"",ROUNDUP(Y494/H494,0)*0.00502),"")</f>
        <v>2.5100000000000001E-2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6.8600000000000012</v>
      </c>
      <c r="BN494" s="64">
        <f>IFERROR(Y494*I494/H494,"0")</f>
        <v>6.8600000000000012</v>
      </c>
      <c r="BO494" s="64">
        <f>IFERROR(1/J494*(X494/H494),"0")</f>
        <v>2.1367521367521368E-2</v>
      </c>
      <c r="BP494" s="64">
        <f>IFERROR(1/J494*(Y494/H494),"0")</f>
        <v>2.1367521367521368E-2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18</v>
      </c>
      <c r="Y495" s="702">
        <f>IFERROR(IF(X495="",0,CEILING((X495/$H495),1)*$H495),"")</f>
        <v>18</v>
      </c>
      <c r="Z495" s="36">
        <f>IFERROR(IF(Y495=0,"",ROUNDUP(Y495/H495,0)*0.00502),"")</f>
        <v>7.5300000000000006E-2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19.500000000000004</v>
      </c>
      <c r="BN495" s="64">
        <f>IFERROR(Y495*I495/H495,"0")</f>
        <v>19.500000000000004</v>
      </c>
      <c r="BO495" s="64">
        <f>IFERROR(1/J495*(X495/H495),"0")</f>
        <v>6.4102564102564111E-2</v>
      </c>
      <c r="BP495" s="64">
        <f>IFERROR(1/J495*(Y495/H495),"0")</f>
        <v>6.4102564102564111E-2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10</v>
      </c>
      <c r="Y496" s="702">
        <f>IFERROR(IF(X496="",0,CEILING((X496/$H496),1)*$H496),"")</f>
        <v>10.799999999999999</v>
      </c>
      <c r="Z496" s="36">
        <f>IFERROR(IF(Y496=0,"",ROUNDUP(Y496/H496,0)*0.00502),"")</f>
        <v>4.5179999999999998E-2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16.833333333333332</v>
      </c>
      <c r="BN496" s="64">
        <f>IFERROR(Y496*I496/H496,"0")</f>
        <v>18.18</v>
      </c>
      <c r="BO496" s="64">
        <f>IFERROR(1/J496*(X496/H496),"0")</f>
        <v>3.561253561253562E-2</v>
      </c>
      <c r="BP496" s="64">
        <f>IFERROR(1/J496*(Y496/H496),"0")</f>
        <v>3.8461538461538464E-2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28.333333333333336</v>
      </c>
      <c r="Y497" s="703">
        <f>IFERROR(Y494/H494,"0")+IFERROR(Y495/H495,"0")+IFERROR(Y496/H496,"0")</f>
        <v>29</v>
      </c>
      <c r="Z497" s="703">
        <f>IFERROR(IF(Z494="",0,Z494),"0")+IFERROR(IF(Z495="",0,Z495),"0")+IFERROR(IF(Z496="",0,Z496),"0")</f>
        <v>0.14557999999999999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34</v>
      </c>
      <c r="Y498" s="703">
        <f>IFERROR(SUM(Y494:Y496),"0")</f>
        <v>34.799999999999997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180</v>
      </c>
      <c r="Y512" s="702">
        <f t="shared" si="84"/>
        <v>184.8</v>
      </c>
      <c r="Z512" s="36">
        <f t="shared" si="85"/>
        <v>0.41860000000000003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192.27272727272725</v>
      </c>
      <c r="BN512" s="64">
        <f t="shared" si="87"/>
        <v>197.39999999999998</v>
      </c>
      <c r="BO512" s="64">
        <f t="shared" si="88"/>
        <v>0.32779720279720276</v>
      </c>
      <c r="BP512" s="64">
        <f t="shared" si="89"/>
        <v>0.33653846153846156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78</v>
      </c>
      <c r="Y513" s="702">
        <f t="shared" si="84"/>
        <v>79.2</v>
      </c>
      <c r="Z513" s="36">
        <f>IFERROR(IF(Y513=0,"",ROUNDUP(Y513/H513,0)*0.00902),"")</f>
        <v>0.19844000000000001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82.55</v>
      </c>
      <c r="BN513" s="64">
        <f t="shared" si="87"/>
        <v>83.820000000000007</v>
      </c>
      <c r="BO513" s="64">
        <f t="shared" si="88"/>
        <v>0.16414141414141414</v>
      </c>
      <c r="BP513" s="64">
        <f t="shared" si="89"/>
        <v>0.16666666666666669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150</v>
      </c>
      <c r="Y514" s="702">
        <f t="shared" si="84"/>
        <v>151.20000000000002</v>
      </c>
      <c r="Z514" s="36">
        <f>IFERROR(IF(Y514=0,"",ROUNDUP(Y514/H514,0)*0.00902),"")</f>
        <v>0.37884000000000001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158.75</v>
      </c>
      <c r="BN514" s="64">
        <f t="shared" si="87"/>
        <v>160.02000000000004</v>
      </c>
      <c r="BO514" s="64">
        <f t="shared" si="88"/>
        <v>0.31565656565656564</v>
      </c>
      <c r="BP514" s="64">
        <f t="shared" si="89"/>
        <v>0.31818181818181823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125.83333333333331</v>
      </c>
      <c r="Y515" s="703">
        <f>IFERROR(Y507/H507,"0")+IFERROR(Y508/H508,"0")+IFERROR(Y509/H509,"0")+IFERROR(Y510/H510,"0")+IFERROR(Y511/H511,"0")+IFERROR(Y512/H512,"0")+IFERROR(Y513/H513,"0")+IFERROR(Y514/H514,"0")</f>
        <v>128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1.3427200000000001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558</v>
      </c>
      <c r="Y516" s="703">
        <f>IFERROR(SUM(Y507:Y514),"0")</f>
        <v>568.32000000000005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100</v>
      </c>
      <c r="Y523" s="702">
        <f t="shared" ref="Y523:Y528" si="90">IFERROR(IF(X523="",0,CEILING((X523/$H523),1)*$H523),"")</f>
        <v>100.32000000000001</v>
      </c>
      <c r="Z523" s="36">
        <f>IFERROR(IF(Y523=0,"",ROUNDUP(Y523/H523,0)*0.01196),"")</f>
        <v>0.22724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106.81818181818181</v>
      </c>
      <c r="BN523" s="64">
        <f t="shared" ref="BN523:BN528" si="92">IFERROR(Y523*I523/H523,"0")</f>
        <v>107.16</v>
      </c>
      <c r="BO523" s="64">
        <f t="shared" ref="BO523:BO528" si="93">IFERROR(1/J523*(X523/H523),"0")</f>
        <v>0.18210955710955709</v>
      </c>
      <c r="BP523" s="64">
        <f t="shared" ref="BP523:BP528" si="94">IFERROR(1/J523*(Y523/H523),"0")</f>
        <v>0.18269230769230771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40</v>
      </c>
      <c r="Y524" s="702">
        <f t="shared" si="90"/>
        <v>42.24</v>
      </c>
      <c r="Z524" s="36">
        <f>IFERROR(IF(Y524=0,"",ROUNDUP(Y524/H524,0)*0.01196),"")</f>
        <v>9.5680000000000001E-2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42.727272727272727</v>
      </c>
      <c r="BN524" s="64">
        <f t="shared" si="92"/>
        <v>45.12</v>
      </c>
      <c r="BO524" s="64">
        <f t="shared" si="93"/>
        <v>7.2843822843822847E-2</v>
      </c>
      <c r="BP524" s="64">
        <f t="shared" si="94"/>
        <v>7.6923076923076927E-2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80</v>
      </c>
      <c r="Y525" s="702">
        <f t="shared" si="90"/>
        <v>84.48</v>
      </c>
      <c r="Z525" s="36">
        <f>IFERROR(IF(Y525=0,"",ROUNDUP(Y525/H525,0)*0.01196),"")</f>
        <v>0.19136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85.454545454545453</v>
      </c>
      <c r="BN525" s="64">
        <f t="shared" si="92"/>
        <v>90.24</v>
      </c>
      <c r="BO525" s="64">
        <f t="shared" si="93"/>
        <v>0.14568764568764569</v>
      </c>
      <c r="BP525" s="64">
        <f t="shared" si="94"/>
        <v>0.15384615384615385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72</v>
      </c>
      <c r="Y526" s="702">
        <f t="shared" si="90"/>
        <v>72</v>
      </c>
      <c r="Z526" s="36">
        <f>IFERROR(IF(Y526=0,"",ROUNDUP(Y526/H526,0)*0.00902),"")</f>
        <v>0.1804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76.2</v>
      </c>
      <c r="BN526" s="64">
        <f t="shared" si="92"/>
        <v>76.2</v>
      </c>
      <c r="BO526" s="64">
        <f t="shared" si="93"/>
        <v>0.15151515151515152</v>
      </c>
      <c r="BP526" s="64">
        <f t="shared" si="94"/>
        <v>0.15151515151515152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30</v>
      </c>
      <c r="Y528" s="702">
        <f t="shared" si="90"/>
        <v>32.4</v>
      </c>
      <c r="Z528" s="36">
        <f>IFERROR(IF(Y528=0,"",ROUNDUP(Y528/H528,0)*0.00902),"")</f>
        <v>8.1180000000000002E-2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31.75</v>
      </c>
      <c r="BN528" s="64">
        <f t="shared" si="92"/>
        <v>34.29</v>
      </c>
      <c r="BO528" s="64">
        <f t="shared" si="93"/>
        <v>6.3131313131313135E-2</v>
      </c>
      <c r="BP528" s="64">
        <f t="shared" si="94"/>
        <v>6.8181818181818177E-2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70</v>
      </c>
      <c r="Y529" s="703">
        <f>IFERROR(Y523/H523,"0")+IFERROR(Y524/H524,"0")+IFERROR(Y525/H525,"0")+IFERROR(Y526/H526,"0")+IFERROR(Y527/H527,"0")+IFERROR(Y528/H528,"0")</f>
        <v>72</v>
      </c>
      <c r="Z529" s="703">
        <f>IFERROR(IF(Z523="",0,Z523),"0")+IFERROR(IF(Z524="",0,Z524),"0")+IFERROR(IF(Z525="",0,Z525),"0")+IFERROR(IF(Z526="",0,Z526),"0")+IFERROR(IF(Z527="",0,Z527),"0")+IFERROR(IF(Z528="",0,Z528),"0")</f>
        <v>0.77585999999999999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322</v>
      </c>
      <c r="Y530" s="703">
        <f>IFERROR(SUM(Y523:Y528),"0")</f>
        <v>331.44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500</v>
      </c>
      <c r="Y572" s="702">
        <f>IFERROR(IF(X572="",0,CEILING((X572/$H572),1)*$H572),"")</f>
        <v>507</v>
      </c>
      <c r="Z572" s="36">
        <f>IFERROR(IF(Y572=0,"",ROUNDUP(Y572/H572,0)*0.02175),"")</f>
        <v>1.4137499999999998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536.15384615384619</v>
      </c>
      <c r="BN572" s="64">
        <f>IFERROR(Y572*I572/H572,"0")</f>
        <v>543.66000000000008</v>
      </c>
      <c r="BO572" s="64">
        <f>IFERROR(1/J572*(X572/H572),"0")</f>
        <v>1.1446886446886446</v>
      </c>
      <c r="BP572" s="64">
        <f>IFERROR(1/J572*(Y572/H572),"0")</f>
        <v>1.1607142857142856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64.102564102564102</v>
      </c>
      <c r="Y576" s="703">
        <f>IFERROR(Y572/H572,"0")+IFERROR(Y573/H573,"0")+IFERROR(Y574/H574,"0")+IFERROR(Y575/H575,"0")</f>
        <v>65</v>
      </c>
      <c r="Z576" s="703">
        <f>IFERROR(IF(Z572="",0,Z572),"0")+IFERROR(IF(Z573="",0,Z573),"0")+IFERROR(IF(Z574="",0,Z574),"0")+IFERROR(IF(Z575="",0,Z575),"0")</f>
        <v>1.4137499999999998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500</v>
      </c>
      <c r="Y577" s="703">
        <f>IFERROR(SUM(Y572:Y575),"0")</f>
        <v>507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17003.199999999997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17176.179999999997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18151.03076605386</v>
      </c>
      <c r="Y604" s="703">
        <f>IFERROR(SUM(BN22:BN600),"0")</f>
        <v>18334.968000000004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19001.03076605386</v>
      </c>
      <c r="Y606" s="703">
        <f>GrossWeightTotalR+PalletQtyTotalR*25</f>
        <v>19184.968000000004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3739.6055212348319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3774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38.57246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444.8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817.80000000000007</v>
      </c>
      <c r="E613" s="46">
        <f>IFERROR(Y104*1,"0")+IFERROR(Y105*1,"0")+IFERROR(Y106*1,"0")+IFERROR(Y110*1,"0")+IFERROR(Y111*1,"0")+IFERROR(Y112*1,"0")+IFERROR(Y113*1,"0")+IFERROR(Y114*1,"0")</f>
        <v>1146.6000000000001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1841.4000000000003</v>
      </c>
      <c r="G613" s="46">
        <f>IFERROR(Y150*1,"0")+IFERROR(Y151*1,"0")+IFERROR(Y155*1,"0")+IFERROR(Y156*1,"0")+IFERROR(Y160*1,"0")+IFERROR(Y161*1,"0")</f>
        <v>178.4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539.70000000000005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2050.1999999999998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81.2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523.19999999999993</v>
      </c>
      <c r="S613" s="46">
        <f>IFERROR(Y306*1,"0")</f>
        <v>0</v>
      </c>
      <c r="T613" s="46">
        <f>IFERROR(Y311*1,"0")+IFERROR(Y315*1,"0")+IFERROR(Y316*1,"0")</f>
        <v>71.400000000000006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536.4</v>
      </c>
      <c r="V613" s="46">
        <f>IFERROR(Y368*1,"0")+IFERROR(Y372*1,"0")+IFERROR(Y373*1,"0")+IFERROR(Y374*1,"0")</f>
        <v>1118.7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5790.4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119.4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288</v>
      </c>
      <c r="Z613" s="46">
        <f>IFERROR(Y477*1,"0")+IFERROR(Y481*1,"0")+IFERROR(Y482*1,"0")+IFERROR(Y483*1,"0")+IFERROR(Y484*1,"0")+IFERROR(Y485*1,"0")+IFERROR(Y489*1,"0")</f>
        <v>21.3</v>
      </c>
      <c r="AA613" s="46">
        <f>IFERROR(Y494*1,"0")+IFERROR(Y495*1,"0")+IFERROR(Y496*1,"0")</f>
        <v>34.799999999999997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1052.8800000000001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519.6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