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1A84AD-B827-4A03-AAAE-9B6052DA5C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P583" i="1" s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P534" i="1" s="1"/>
  <c r="P534" i="1"/>
  <c r="BO533" i="1"/>
  <c r="BM533" i="1"/>
  <c r="Y533" i="1"/>
  <c r="Y536" i="1" s="1"/>
  <c r="X531" i="1"/>
  <c r="X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O507" i="1"/>
  <c r="BM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Y497" i="1" s="1"/>
  <c r="P496" i="1"/>
  <c r="X493" i="1"/>
  <c r="X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N437" i="1"/>
  <c r="BM437" i="1"/>
  <c r="Z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Z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Z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1" i="1" s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X602" i="1" s="1"/>
  <c r="BO22" i="1"/>
  <c r="BM22" i="1"/>
  <c r="X599" i="1" s="1"/>
  <c r="Y22" i="1"/>
  <c r="P22" i="1"/>
  <c r="H10" i="1"/>
  <c r="A9" i="1"/>
  <c r="F10" i="1" s="1"/>
  <c r="D7" i="1"/>
  <c r="Q6" i="1"/>
  <c r="P2" i="1"/>
  <c r="BP227" i="1" l="1"/>
  <c r="BN227" i="1"/>
  <c r="Z227" i="1"/>
  <c r="BP252" i="1"/>
  <c r="BN252" i="1"/>
  <c r="Z252" i="1"/>
  <c r="BP289" i="1"/>
  <c r="BN289" i="1"/>
  <c r="Z289" i="1"/>
  <c r="BP342" i="1"/>
  <c r="BN342" i="1"/>
  <c r="Z342" i="1"/>
  <c r="BP383" i="1"/>
  <c r="BN383" i="1"/>
  <c r="Z383" i="1"/>
  <c r="BP407" i="1"/>
  <c r="BN407" i="1"/>
  <c r="Z407" i="1"/>
  <c r="BP443" i="1"/>
  <c r="BN443" i="1"/>
  <c r="Z443" i="1"/>
  <c r="BP477" i="1"/>
  <c r="BN477" i="1"/>
  <c r="Z477" i="1"/>
  <c r="BP519" i="1"/>
  <c r="BN519" i="1"/>
  <c r="Z519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B608" i="1"/>
  <c r="X600" i="1"/>
  <c r="X601" i="1" s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70" i="1"/>
  <c r="BN70" i="1"/>
  <c r="Z73" i="1"/>
  <c r="BN73" i="1"/>
  <c r="Z80" i="1"/>
  <c r="BN80" i="1"/>
  <c r="Y90" i="1"/>
  <c r="Y99" i="1"/>
  <c r="Z125" i="1"/>
  <c r="BN125" i="1"/>
  <c r="Z161" i="1"/>
  <c r="BN161" i="1"/>
  <c r="Z180" i="1"/>
  <c r="BN180" i="1"/>
  <c r="BP211" i="1"/>
  <c r="BN211" i="1"/>
  <c r="Z211" i="1"/>
  <c r="BP215" i="1"/>
  <c r="BN215" i="1"/>
  <c r="Z215" i="1"/>
  <c r="BP235" i="1"/>
  <c r="BN235" i="1"/>
  <c r="Z235" i="1"/>
  <c r="BP263" i="1"/>
  <c r="BN263" i="1"/>
  <c r="Z263" i="1"/>
  <c r="BP330" i="1"/>
  <c r="BN330" i="1"/>
  <c r="Z330" i="1"/>
  <c r="BP360" i="1"/>
  <c r="BN360" i="1"/>
  <c r="Z360" i="1"/>
  <c r="BP401" i="1"/>
  <c r="BN401" i="1"/>
  <c r="Z401" i="1"/>
  <c r="BP421" i="1"/>
  <c r="BN421" i="1"/>
  <c r="Z421" i="1"/>
  <c r="BP454" i="1"/>
  <c r="BN454" i="1"/>
  <c r="Z454" i="1"/>
  <c r="BP505" i="1"/>
  <c r="BN505" i="1"/>
  <c r="Z505" i="1"/>
  <c r="BP529" i="1"/>
  <c r="BN529" i="1"/>
  <c r="Z529" i="1"/>
  <c r="BP558" i="1"/>
  <c r="BN558" i="1"/>
  <c r="Z558" i="1"/>
  <c r="BP560" i="1"/>
  <c r="BN560" i="1"/>
  <c r="Z560" i="1"/>
  <c r="BP562" i="1"/>
  <c r="BN562" i="1"/>
  <c r="Z562" i="1"/>
  <c r="Y572" i="1"/>
  <c r="Z97" i="1"/>
  <c r="BN97" i="1"/>
  <c r="Y98" i="1"/>
  <c r="Z101" i="1"/>
  <c r="BN101" i="1"/>
  <c r="Z108" i="1"/>
  <c r="BN108" i="1"/>
  <c r="BP108" i="1"/>
  <c r="Z116" i="1"/>
  <c r="BN116" i="1"/>
  <c r="Z123" i="1"/>
  <c r="BN123" i="1"/>
  <c r="Z127" i="1"/>
  <c r="BN127" i="1"/>
  <c r="Z132" i="1"/>
  <c r="BN132" i="1"/>
  <c r="Z133" i="1"/>
  <c r="BN133" i="1"/>
  <c r="Z139" i="1"/>
  <c r="BN139" i="1"/>
  <c r="Z142" i="1"/>
  <c r="BN142" i="1"/>
  <c r="Z150" i="1"/>
  <c r="BN150" i="1"/>
  <c r="Z155" i="1"/>
  <c r="BN155" i="1"/>
  <c r="Z165" i="1"/>
  <c r="BN165" i="1"/>
  <c r="BP165" i="1"/>
  <c r="Z178" i="1"/>
  <c r="BN178" i="1"/>
  <c r="Z186" i="1"/>
  <c r="BN186" i="1"/>
  <c r="Z196" i="1"/>
  <c r="BN196" i="1"/>
  <c r="BP198" i="1"/>
  <c r="BN198" i="1"/>
  <c r="BP205" i="1"/>
  <c r="BN205" i="1"/>
  <c r="Z205" i="1"/>
  <c r="BP221" i="1"/>
  <c r="BN221" i="1"/>
  <c r="Z221" i="1"/>
  <c r="BP233" i="1"/>
  <c r="BN233" i="1"/>
  <c r="Z233" i="1"/>
  <c r="BP250" i="1"/>
  <c r="BN250" i="1"/>
  <c r="Z250" i="1"/>
  <c r="BP261" i="1"/>
  <c r="BN261" i="1"/>
  <c r="Z261" i="1"/>
  <c r="BP277" i="1"/>
  <c r="BN277" i="1"/>
  <c r="Z277" i="1"/>
  <c r="BP314" i="1"/>
  <c r="BN314" i="1"/>
  <c r="Z314" i="1"/>
  <c r="BP319" i="1"/>
  <c r="BN319" i="1"/>
  <c r="Z319" i="1"/>
  <c r="BP326" i="1"/>
  <c r="BN326" i="1"/>
  <c r="Z326" i="1"/>
  <c r="BP340" i="1"/>
  <c r="BN340" i="1"/>
  <c r="Z340" i="1"/>
  <c r="BP354" i="1"/>
  <c r="BN354" i="1"/>
  <c r="Z354" i="1"/>
  <c r="BP381" i="1"/>
  <c r="BN381" i="1"/>
  <c r="Z381" i="1"/>
  <c r="BP397" i="1"/>
  <c r="BN397" i="1"/>
  <c r="Z397" i="1"/>
  <c r="Y425" i="1"/>
  <c r="BP419" i="1"/>
  <c r="BN419" i="1"/>
  <c r="Z419" i="1"/>
  <c r="Z29" i="1"/>
  <c r="BN29" i="1"/>
  <c r="Z35" i="1"/>
  <c r="BN35" i="1"/>
  <c r="Z55" i="1"/>
  <c r="BN55" i="1"/>
  <c r="Z63" i="1"/>
  <c r="BN63" i="1"/>
  <c r="Z68" i="1"/>
  <c r="BN68" i="1"/>
  <c r="Z84" i="1"/>
  <c r="BN84" i="1"/>
  <c r="BP84" i="1"/>
  <c r="Z88" i="1"/>
  <c r="BN88" i="1"/>
  <c r="Z93" i="1"/>
  <c r="BN93" i="1"/>
  <c r="BP93" i="1"/>
  <c r="Z94" i="1"/>
  <c r="BN94" i="1"/>
  <c r="Z95" i="1"/>
  <c r="BN95" i="1"/>
  <c r="Z103" i="1"/>
  <c r="BN103" i="1"/>
  <c r="Z110" i="1"/>
  <c r="BN110" i="1"/>
  <c r="Z114" i="1"/>
  <c r="BN114" i="1"/>
  <c r="BN135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BP296" i="1"/>
  <c r="BN296" i="1"/>
  <c r="Z296" i="1"/>
  <c r="BP322" i="1"/>
  <c r="BN322" i="1"/>
  <c r="Z322" i="1"/>
  <c r="BP332" i="1"/>
  <c r="BN332" i="1"/>
  <c r="Z332" i="1"/>
  <c r="BP346" i="1"/>
  <c r="BN346" i="1"/>
  <c r="Z346" i="1"/>
  <c r="BP371" i="1"/>
  <c r="BN371" i="1"/>
  <c r="Z371" i="1"/>
  <c r="BP385" i="1"/>
  <c r="BN385" i="1"/>
  <c r="Z385" i="1"/>
  <c r="BP409" i="1"/>
  <c r="BN409" i="1"/>
  <c r="Z409" i="1"/>
  <c r="BP423" i="1"/>
  <c r="BN423" i="1"/>
  <c r="Z423" i="1"/>
  <c r="BP445" i="1"/>
  <c r="BN445" i="1"/>
  <c r="Z445" i="1"/>
  <c r="BP456" i="1"/>
  <c r="BN456" i="1"/>
  <c r="Z456" i="1"/>
  <c r="BP479" i="1"/>
  <c r="BN479" i="1"/>
  <c r="Z479" i="1"/>
  <c r="BP507" i="1"/>
  <c r="BN507" i="1"/>
  <c r="Z507" i="1"/>
  <c r="BP521" i="1"/>
  <c r="BN521" i="1"/>
  <c r="Z521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Y403" i="1"/>
  <c r="BP441" i="1"/>
  <c r="BN441" i="1"/>
  <c r="Z441" i="1"/>
  <c r="BP452" i="1"/>
  <c r="BN452" i="1"/>
  <c r="Z452" i="1"/>
  <c r="Y468" i="1"/>
  <c r="Y467" i="1"/>
  <c r="BP466" i="1"/>
  <c r="BN466" i="1"/>
  <c r="Z466" i="1"/>
  <c r="Z467" i="1" s="1"/>
  <c r="Y472" i="1"/>
  <c r="BP471" i="1"/>
  <c r="BN471" i="1"/>
  <c r="Z471" i="1"/>
  <c r="Z472" i="1" s="1"/>
  <c r="Y481" i="1"/>
  <c r="BP475" i="1"/>
  <c r="BN475" i="1"/>
  <c r="Z475" i="1"/>
  <c r="Z481" i="1" s="1"/>
  <c r="AC608" i="1"/>
  <c r="BP503" i="1"/>
  <c r="BN503" i="1"/>
  <c r="Z503" i="1"/>
  <c r="Y515" i="1"/>
  <c r="BP513" i="1"/>
  <c r="BN513" i="1"/>
  <c r="Z513" i="1"/>
  <c r="Y531" i="1"/>
  <c r="BP527" i="1"/>
  <c r="BN527" i="1"/>
  <c r="Z527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Y458" i="1"/>
  <c r="Y525" i="1"/>
  <c r="Y555" i="1"/>
  <c r="AE608" i="1"/>
  <c r="BP437" i="1"/>
  <c r="H9" i="1"/>
  <c r="A10" i="1"/>
  <c r="Y24" i="1"/>
  <c r="BP28" i="1"/>
  <c r="BN28" i="1"/>
  <c r="Z28" i="1"/>
  <c r="BP34" i="1"/>
  <c r="BN34" i="1"/>
  <c r="Z34" i="1"/>
  <c r="BP56" i="1"/>
  <c r="BN56" i="1"/>
  <c r="Z56" i="1"/>
  <c r="BP69" i="1"/>
  <c r="BN69" i="1"/>
  <c r="Z69" i="1"/>
  <c r="BP72" i="1"/>
  <c r="BN72" i="1"/>
  <c r="Z72" i="1"/>
  <c r="BP79" i="1"/>
  <c r="BN79" i="1"/>
  <c r="Z79" i="1"/>
  <c r="BP87" i="1"/>
  <c r="BN87" i="1"/>
  <c r="Z87" i="1"/>
  <c r="BP102" i="1"/>
  <c r="BN102" i="1"/>
  <c r="Z102" i="1"/>
  <c r="BP115" i="1"/>
  <c r="BN115" i="1"/>
  <c r="Z115" i="1"/>
  <c r="Y119" i="1"/>
  <c r="BP124" i="1"/>
  <c r="BN124" i="1"/>
  <c r="Z124" i="1"/>
  <c r="Y128" i="1"/>
  <c r="Y137" i="1"/>
  <c r="BP131" i="1"/>
  <c r="BN131" i="1"/>
  <c r="Z131" i="1"/>
  <c r="Y136" i="1"/>
  <c r="BP140" i="1"/>
  <c r="BN140" i="1"/>
  <c r="Z140" i="1"/>
  <c r="BP143" i="1"/>
  <c r="BN143" i="1"/>
  <c r="Z143" i="1"/>
  <c r="BP156" i="1"/>
  <c r="BN156" i="1"/>
  <c r="Z156" i="1"/>
  <c r="Y158" i="1"/>
  <c r="Y163" i="1"/>
  <c r="BP160" i="1"/>
  <c r="BN160" i="1"/>
  <c r="Z160" i="1"/>
  <c r="Z162" i="1" s="1"/>
  <c r="BP173" i="1"/>
  <c r="BN173" i="1"/>
  <c r="Z173" i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5" i="1"/>
  <c r="BP240" i="1"/>
  <c r="BN240" i="1"/>
  <c r="Z240" i="1"/>
  <c r="BP244" i="1"/>
  <c r="BN244" i="1"/>
  <c r="Z244" i="1"/>
  <c r="Y246" i="1"/>
  <c r="K608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74" i="1"/>
  <c r="BN274" i="1"/>
  <c r="Z274" i="1"/>
  <c r="BP278" i="1"/>
  <c r="BN278" i="1"/>
  <c r="Z278" i="1"/>
  <c r="Y280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Y327" i="1"/>
  <c r="BP331" i="1"/>
  <c r="BN331" i="1"/>
  <c r="Z331" i="1"/>
  <c r="Y335" i="1"/>
  <c r="BP339" i="1"/>
  <c r="BN339" i="1"/>
  <c r="Z339" i="1"/>
  <c r="Y343" i="1"/>
  <c r="BP347" i="1"/>
  <c r="BN347" i="1"/>
  <c r="Z347" i="1"/>
  <c r="Z349" i="1" s="1"/>
  <c r="Y349" i="1"/>
  <c r="BP410" i="1"/>
  <c r="BN410" i="1"/>
  <c r="Z410" i="1"/>
  <c r="Y412" i="1"/>
  <c r="Y417" i="1"/>
  <c r="BP414" i="1"/>
  <c r="BN414" i="1"/>
  <c r="Z414" i="1"/>
  <c r="Z416" i="1" s="1"/>
  <c r="Y416" i="1"/>
  <c r="BP440" i="1"/>
  <c r="BN440" i="1"/>
  <c r="Z440" i="1"/>
  <c r="F9" i="1"/>
  <c r="J9" i="1"/>
  <c r="Z22" i="1"/>
  <c r="Z23" i="1" s="1"/>
  <c r="BN22" i="1"/>
  <c r="BP22" i="1"/>
  <c r="Y23" i="1"/>
  <c r="X598" i="1"/>
  <c r="Y37" i="1"/>
  <c r="BP26" i="1"/>
  <c r="BN26" i="1"/>
  <c r="Z26" i="1"/>
  <c r="Z36" i="1" s="1"/>
  <c r="BP30" i="1"/>
  <c r="BN30" i="1"/>
  <c r="Z30" i="1"/>
  <c r="Y36" i="1"/>
  <c r="BP54" i="1"/>
  <c r="BN54" i="1"/>
  <c r="Z54" i="1"/>
  <c r="BP58" i="1"/>
  <c r="BN58" i="1"/>
  <c r="Z58" i="1"/>
  <c r="Y60" i="1"/>
  <c r="Y65" i="1"/>
  <c r="BP62" i="1"/>
  <c r="BN62" i="1"/>
  <c r="Z62" i="1"/>
  <c r="BP71" i="1"/>
  <c r="BN71" i="1"/>
  <c r="Z71" i="1"/>
  <c r="Z75" i="1" s="1"/>
  <c r="BP74" i="1"/>
  <c r="BN74" i="1"/>
  <c r="Z74" i="1"/>
  <c r="Y76" i="1"/>
  <c r="Y82" i="1"/>
  <c r="BP78" i="1"/>
  <c r="BN78" i="1"/>
  <c r="Z78" i="1"/>
  <c r="Z81" i="1" s="1"/>
  <c r="Y81" i="1"/>
  <c r="BP85" i="1"/>
  <c r="BN85" i="1"/>
  <c r="Z85" i="1"/>
  <c r="Z90" i="1" s="1"/>
  <c r="BP89" i="1"/>
  <c r="BN89" i="1"/>
  <c r="Z89" i="1"/>
  <c r="Y91" i="1"/>
  <c r="BP96" i="1"/>
  <c r="BN96" i="1"/>
  <c r="Z96" i="1"/>
  <c r="Y105" i="1"/>
  <c r="Y104" i="1"/>
  <c r="BP109" i="1"/>
  <c r="BN109" i="1"/>
  <c r="Z109" i="1"/>
  <c r="Z111" i="1" s="1"/>
  <c r="Y120" i="1"/>
  <c r="BP117" i="1"/>
  <c r="BN117" i="1"/>
  <c r="Z117" i="1"/>
  <c r="BP126" i="1"/>
  <c r="BN126" i="1"/>
  <c r="Z126" i="1"/>
  <c r="BP134" i="1"/>
  <c r="BN134" i="1"/>
  <c r="Z134" i="1"/>
  <c r="Y146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Y162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O608" i="1"/>
  <c r="Y279" i="1"/>
  <c r="BP273" i="1"/>
  <c r="BN273" i="1"/>
  <c r="Z273" i="1"/>
  <c r="BP276" i="1"/>
  <c r="BN276" i="1"/>
  <c r="Z276" i="1"/>
  <c r="BP290" i="1"/>
  <c r="BN290" i="1"/>
  <c r="Z290" i="1"/>
  <c r="Y292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Z327" i="1" s="1"/>
  <c r="BP325" i="1"/>
  <c r="BN325" i="1"/>
  <c r="Z325" i="1"/>
  <c r="BP353" i="1"/>
  <c r="BN353" i="1"/>
  <c r="Z353" i="1"/>
  <c r="BP361" i="1"/>
  <c r="BN361" i="1"/>
  <c r="Z361" i="1"/>
  <c r="Y363" i="1"/>
  <c r="V608" i="1"/>
  <c r="Y367" i="1"/>
  <c r="BP366" i="1"/>
  <c r="BN366" i="1"/>
  <c r="Z366" i="1"/>
  <c r="Z367" i="1" s="1"/>
  <c r="Y368" i="1"/>
  <c r="Y373" i="1"/>
  <c r="BP370" i="1"/>
  <c r="BN370" i="1"/>
  <c r="Z370" i="1"/>
  <c r="Y374" i="1"/>
  <c r="BP380" i="1"/>
  <c r="BN380" i="1"/>
  <c r="Z380" i="1"/>
  <c r="BP384" i="1"/>
  <c r="BN384" i="1"/>
  <c r="Z384" i="1"/>
  <c r="Z398" i="1"/>
  <c r="BP396" i="1"/>
  <c r="BN396" i="1"/>
  <c r="Z396" i="1"/>
  <c r="Y398" i="1"/>
  <c r="BP422" i="1"/>
  <c r="BN422" i="1"/>
  <c r="Z422" i="1"/>
  <c r="C608" i="1"/>
  <c r="Y59" i="1"/>
  <c r="D608" i="1"/>
  <c r="Y75" i="1"/>
  <c r="E608" i="1"/>
  <c r="Y112" i="1"/>
  <c r="F608" i="1"/>
  <c r="Y129" i="1"/>
  <c r="G608" i="1"/>
  <c r="Y157" i="1"/>
  <c r="J608" i="1"/>
  <c r="Y207" i="1"/>
  <c r="M608" i="1"/>
  <c r="Y269" i="1"/>
  <c r="U608" i="1"/>
  <c r="Y328" i="1"/>
  <c r="Y334" i="1"/>
  <c r="BP333" i="1"/>
  <c r="BN333" i="1"/>
  <c r="Z333" i="1"/>
  <c r="Y344" i="1"/>
  <c r="BP337" i="1"/>
  <c r="BN337" i="1"/>
  <c r="Z337" i="1"/>
  <c r="BP341" i="1"/>
  <c r="BN341" i="1"/>
  <c r="Z341" i="1"/>
  <c r="Y350" i="1"/>
  <c r="Y356" i="1"/>
  <c r="BP352" i="1"/>
  <c r="BN352" i="1"/>
  <c r="Z352" i="1"/>
  <c r="BP355" i="1"/>
  <c r="BN355" i="1"/>
  <c r="Z355" i="1"/>
  <c r="Y357" i="1"/>
  <c r="Y362" i="1"/>
  <c r="BP359" i="1"/>
  <c r="BN359" i="1"/>
  <c r="Z359" i="1"/>
  <c r="BP372" i="1"/>
  <c r="BN372" i="1"/>
  <c r="Z372" i="1"/>
  <c r="W608" i="1"/>
  <c r="Y387" i="1"/>
  <c r="BP378" i="1"/>
  <c r="BN378" i="1"/>
  <c r="Z378" i="1"/>
  <c r="BP382" i="1"/>
  <c r="BN382" i="1"/>
  <c r="Z382" i="1"/>
  <c r="BP386" i="1"/>
  <c r="BN386" i="1"/>
  <c r="Z386" i="1"/>
  <c r="Y388" i="1"/>
  <c r="Y393" i="1"/>
  <c r="BP390" i="1"/>
  <c r="BN390" i="1"/>
  <c r="Z390" i="1"/>
  <c r="Z392" i="1" s="1"/>
  <c r="Y399" i="1"/>
  <c r="BP402" i="1"/>
  <c r="BN402" i="1"/>
  <c r="Z402" i="1"/>
  <c r="Z403" i="1" s="1"/>
  <c r="Y404" i="1"/>
  <c r="BP408" i="1"/>
  <c r="BN408" i="1"/>
  <c r="Z408" i="1"/>
  <c r="Z411" i="1" s="1"/>
  <c r="BP420" i="1"/>
  <c r="BN420" i="1"/>
  <c r="Z420" i="1"/>
  <c r="Y424" i="1"/>
  <c r="BP438" i="1"/>
  <c r="BN438" i="1"/>
  <c r="Z438" i="1"/>
  <c r="Y459" i="1"/>
  <c r="Y463" i="1"/>
  <c r="Y482" i="1"/>
  <c r="Y485" i="1"/>
  <c r="BP484" i="1"/>
  <c r="BN484" i="1"/>
  <c r="X608" i="1"/>
  <c r="Y411" i="1"/>
  <c r="Y608" i="1"/>
  <c r="Y435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Z463" i="1" s="1"/>
  <c r="BN461" i="1"/>
  <c r="BP461" i="1"/>
  <c r="Z608" i="1"/>
  <c r="Y473" i="1"/>
  <c r="Z476" i="1"/>
  <c r="BN476" i="1"/>
  <c r="Z478" i="1"/>
  <c r="BN478" i="1"/>
  <c r="Z480" i="1"/>
  <c r="BN480" i="1"/>
  <c r="Z484" i="1"/>
  <c r="Z485" i="1" s="1"/>
  <c r="Y486" i="1"/>
  <c r="AA608" i="1"/>
  <c r="Y492" i="1"/>
  <c r="BP489" i="1"/>
  <c r="BN489" i="1"/>
  <c r="Z489" i="1"/>
  <c r="Y493" i="1"/>
  <c r="Y498" i="1"/>
  <c r="Y510" i="1"/>
  <c r="Y516" i="1"/>
  <c r="Y524" i="1"/>
  <c r="Y530" i="1"/>
  <c r="Z534" i="1"/>
  <c r="BN534" i="1"/>
  <c r="Y535" i="1"/>
  <c r="Y548" i="1"/>
  <c r="Z550" i="1"/>
  <c r="BN550" i="1"/>
  <c r="BP550" i="1"/>
  <c r="Z551" i="1"/>
  <c r="BN551" i="1"/>
  <c r="Z552" i="1"/>
  <c r="BN552" i="1"/>
  <c r="Z553" i="1"/>
  <c r="BN553" i="1"/>
  <c r="Y554" i="1"/>
  <c r="Z567" i="1"/>
  <c r="BN567" i="1"/>
  <c r="BP567" i="1"/>
  <c r="Z568" i="1"/>
  <c r="BN568" i="1"/>
  <c r="Z569" i="1"/>
  <c r="BN569" i="1"/>
  <c r="Z570" i="1"/>
  <c r="BN570" i="1"/>
  <c r="Y571" i="1"/>
  <c r="Z582" i="1"/>
  <c r="BN582" i="1"/>
  <c r="BP582" i="1"/>
  <c r="Z583" i="1"/>
  <c r="BN583" i="1"/>
  <c r="Y584" i="1"/>
  <c r="Z591" i="1"/>
  <c r="Z592" i="1" s="1"/>
  <c r="BN591" i="1"/>
  <c r="BP591" i="1"/>
  <c r="Y592" i="1"/>
  <c r="Y597" i="1"/>
  <c r="AB608" i="1"/>
  <c r="Z491" i="1"/>
  <c r="BN491" i="1"/>
  <c r="Z496" i="1"/>
  <c r="Z497" i="1" s="1"/>
  <c r="BN496" i="1"/>
  <c r="BP496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Z518" i="1"/>
  <c r="BN518" i="1"/>
  <c r="BP518" i="1"/>
  <c r="Z520" i="1"/>
  <c r="BN520" i="1"/>
  <c r="Z522" i="1"/>
  <c r="BN522" i="1"/>
  <c r="Z528" i="1"/>
  <c r="BN528" i="1"/>
  <c r="Z533" i="1"/>
  <c r="Z535" i="1" s="1"/>
  <c r="BN533" i="1"/>
  <c r="BP533" i="1"/>
  <c r="Y585" i="1"/>
  <c r="Z595" i="1"/>
  <c r="Z596" i="1" s="1"/>
  <c r="BN595" i="1"/>
  <c r="BP595" i="1"/>
  <c r="Z530" i="1" l="1"/>
  <c r="Z584" i="1"/>
  <c r="Z571" i="1"/>
  <c r="Z554" i="1"/>
  <c r="Z424" i="1"/>
  <c r="Z362" i="1"/>
  <c r="Z334" i="1"/>
  <c r="Z128" i="1"/>
  <c r="Z98" i="1"/>
  <c r="Z64" i="1"/>
  <c r="Z157" i="1"/>
  <c r="Z104" i="1"/>
  <c r="Z564" i="1"/>
  <c r="Z356" i="1"/>
  <c r="Z343" i="1"/>
  <c r="Z59" i="1"/>
  <c r="Z223" i="1"/>
  <c r="Z146" i="1"/>
  <c r="Z578" i="1"/>
  <c r="Z547" i="1"/>
  <c r="Z458" i="1"/>
  <c r="Z373" i="1"/>
  <c r="Z269" i="1"/>
  <c r="Z119" i="1"/>
  <c r="Z524" i="1"/>
  <c r="Z510" i="1"/>
  <c r="Z492" i="1"/>
  <c r="Z300" i="1"/>
  <c r="Z279" i="1"/>
  <c r="Y602" i="1"/>
  <c r="Y599" i="1"/>
  <c r="Z245" i="1"/>
  <c r="Z188" i="1"/>
  <c r="Z182" i="1"/>
  <c r="Y598" i="1"/>
  <c r="Z387" i="1"/>
  <c r="Z237" i="1"/>
  <c r="Y600" i="1"/>
  <c r="Z291" i="1"/>
  <c r="Z257" i="1"/>
  <c r="Z136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<sst xmlns="http://schemas.openxmlformats.org/spreadsheetml/2006/main" count="2494" uniqueCount="798">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</sst>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45576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1000</v>
      </c>
      <c r="Y53" s="387">
        <f t="shared" ref="Y53:Y58" si="6">IFERROR(IF(X53="",0,CEILING((X53/$H53),1)*$H53),"")</f>
        <v>1004.4000000000001</v>
      </c>
      <c r="Z53" s="36">
        <f>IFERROR(IF(Y53=0,"",ROUNDUP(Y53/H53,0)*0.02175),"")</f>
        <v>2.0227499999999998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1044.4444444444443</v>
      </c>
      <c r="BN53" s="64">
        <f t="shared" ref="BN53:BN58" si="8">IFERROR(Y53*I53/H53,"0")</f>
        <v>1049.04</v>
      </c>
      <c r="BO53" s="64">
        <f t="shared" ref="BO53:BO58" si="9">IFERROR(1/J53*(X53/H53),"0")</f>
        <v>1.653439153439153</v>
      </c>
      <c r="BP53" s="64">
        <f t="shared" ref="BP53:BP58" si="10">IFERROR(1/J53*(Y53/H53),"0")</f>
        <v>1.6607142857142856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50</v>
      </c>
      <c r="Y56" s="387">
        <f t="shared" si="6"/>
        <v>52</v>
      </c>
      <c r="Z56" s="36">
        <f>IFERROR(IF(Y56=0,"",ROUNDUP(Y56/H56,0)*0.00937),"")</f>
        <v>0.12181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53</v>
      </c>
      <c r="BN56" s="64">
        <f t="shared" si="8"/>
        <v>55.120000000000005</v>
      </c>
      <c r="BO56" s="64">
        <f t="shared" si="9"/>
        <v>0.10416666666666667</v>
      </c>
      <c r="BP56" s="64">
        <f t="shared" si="10"/>
        <v>0.10833333333333334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105.09259259259258</v>
      </c>
      <c r="Y59" s="388">
        <f>IFERROR(Y53/H53,"0")+IFERROR(Y54/H54,"0")+IFERROR(Y55/H55,"0")+IFERROR(Y56/H56,"0")+IFERROR(Y57/H57,"0")+IFERROR(Y58/H58,"0")</f>
        <v>106</v>
      </c>
      <c r="Z59" s="388">
        <f>IFERROR(IF(Z53="",0,Z53),"0")+IFERROR(IF(Z54="",0,Z54),"0")+IFERROR(IF(Z55="",0,Z55),"0")+IFERROR(IF(Z56="",0,Z56),"0")+IFERROR(IF(Z57="",0,Z57),"0")+IFERROR(IF(Z58="",0,Z58),"0")</f>
        <v>2.1445599999999998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1050</v>
      </c>
      <c r="Y60" s="388">
        <f>IFERROR(SUM(Y53:Y58),"0")</f>
        <v>1056.4000000000001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400</v>
      </c>
      <c r="Y68" s="387">
        <f t="shared" ref="Y68:Y74" si="11">IFERROR(IF(X68="",0,CEILING((X68/$H68),1)*$H68),"")</f>
        <v>410.40000000000003</v>
      </c>
      <c r="Z68" s="36">
        <f>IFERROR(IF(Y68=0,"",ROUNDUP(Y68/H68,0)*0.02175),"")</f>
        <v>0.8264999999999999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417.77777777777777</v>
      </c>
      <c r="BN68" s="64">
        <f t="shared" ref="BN68:BN74" si="13">IFERROR(Y68*I68/H68,"0")</f>
        <v>428.64</v>
      </c>
      <c r="BO68" s="64">
        <f t="shared" ref="BO68:BO74" si="14">IFERROR(1/J68*(X68/H68),"0")</f>
        <v>0.66137566137566139</v>
      </c>
      <c r="BP68" s="64">
        <f t="shared" ref="BP68:BP74" si="15">IFERROR(1/J68*(Y68/H68),"0")</f>
        <v>0.67857142857142849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200</v>
      </c>
      <c r="Y74" s="387">
        <f t="shared" si="11"/>
        <v>202.5</v>
      </c>
      <c r="Z74" s="36">
        <f>IFERROR(IF(Y74=0,"",ROUNDUP(Y74/H74,0)*0.00937),"")</f>
        <v>0.42164999999999997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210.66666666666666</v>
      </c>
      <c r="BN74" s="64">
        <f t="shared" si="13"/>
        <v>213.3</v>
      </c>
      <c r="BO74" s="64">
        <f t="shared" si="14"/>
        <v>0.37037037037037035</v>
      </c>
      <c r="BP74" s="64">
        <f t="shared" si="15"/>
        <v>0.375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81.481481481481481</v>
      </c>
      <c r="Y75" s="388">
        <f>IFERROR(Y68/H68,"0")+IFERROR(Y69/H69,"0")+IFERROR(Y70/H70,"0")+IFERROR(Y71/H71,"0")+IFERROR(Y72/H72,"0")+IFERROR(Y73/H73,"0")+IFERROR(Y74/H74,"0")</f>
        <v>83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1.2481499999999999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600</v>
      </c>
      <c r="Y76" s="388">
        <f>IFERROR(SUM(Y68:Y74),"0")</f>
        <v>612.90000000000009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1000</v>
      </c>
      <c r="Y108" s="387">
        <f>IFERROR(IF(X108="",0,CEILING((X108/$H108),1)*$H108),"")</f>
        <v>1004.4000000000001</v>
      </c>
      <c r="Z108" s="36">
        <f>IFERROR(IF(Y108=0,"",ROUNDUP(Y108/H108,0)*0.02175),"")</f>
        <v>2.0227499999999998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1044.4444444444443</v>
      </c>
      <c r="BN108" s="64">
        <f>IFERROR(Y108*I108/H108,"0")</f>
        <v>1049.04</v>
      </c>
      <c r="BO108" s="64">
        <f>IFERROR(1/J108*(X108/H108),"0")</f>
        <v>1.653439153439153</v>
      </c>
      <c r="BP108" s="64">
        <f>IFERROR(1/J108*(Y108/H108),"0")</f>
        <v>1.6607142857142856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92.592592592592581</v>
      </c>
      <c r="Y111" s="388">
        <f>IFERROR(Y108/H108,"0")+IFERROR(Y109/H109,"0")+IFERROR(Y110/H110,"0")</f>
        <v>93</v>
      </c>
      <c r="Z111" s="388">
        <f>IFERROR(IF(Z108="",0,Z108),"0")+IFERROR(IF(Z109="",0,Z109),"0")+IFERROR(IF(Z110="",0,Z110),"0")</f>
        <v>2.0227499999999998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1000</v>
      </c>
      <c r="Y112" s="388">
        <f>IFERROR(SUM(Y108:Y110),"0")</f>
        <v>1004.4000000000001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700</v>
      </c>
      <c r="Y114" s="387">
        <f>IFERROR(IF(X114="",0,CEILING((X114/$H114),1)*$H114),"")</f>
        <v>704.69999999999993</v>
      </c>
      <c r="Z114" s="36">
        <f>IFERROR(IF(Y114=0,"",ROUNDUP(Y114/H114,0)*0.02175),"")</f>
        <v>1.8922499999999998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748.74074074074076</v>
      </c>
      <c r="BN114" s="64">
        <f>IFERROR(Y114*I114/H114,"0")</f>
        <v>753.76799999999992</v>
      </c>
      <c r="BO114" s="64">
        <f>IFERROR(1/J114*(X114/H114),"0")</f>
        <v>1.5432098765432098</v>
      </c>
      <c r="BP114" s="64">
        <f>IFERROR(1/J114*(Y114/H114),"0")</f>
        <v>1.5535714285714284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100</v>
      </c>
      <c r="Y117" s="387">
        <f>IFERROR(IF(X117="",0,CEILING((X117/$H117),1)*$H117),"")</f>
        <v>100.98</v>
      </c>
      <c r="Z117" s="36">
        <f>IFERROR(IF(Y117=0,"",ROUNDUP(Y117/H117,0)*0.00753),"")</f>
        <v>0.38403000000000004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114.04040404040404</v>
      </c>
      <c r="BN117" s="64">
        <f>IFERROR(Y117*I117/H117,"0")</f>
        <v>115.158</v>
      </c>
      <c r="BO117" s="64">
        <f>IFERROR(1/J117*(X117/H117),"0")</f>
        <v>0.32375032375032375</v>
      </c>
      <c r="BP117" s="64">
        <f>IFERROR(1/J117*(Y117/H117),"0")</f>
        <v>0.32692307692307693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303.59147025813695</v>
      </c>
      <c r="Y119" s="388">
        <f>IFERROR(Y114/H114,"0")+IFERROR(Y115/H115,"0")+IFERROR(Y116/H116,"0")+IFERROR(Y117/H117,"0")+IFERROR(Y118/H118,"0")</f>
        <v>305</v>
      </c>
      <c r="Z119" s="388">
        <f>IFERROR(IF(Z114="",0,Z114),"0")+IFERROR(IF(Z115="",0,Z115),"0")+IFERROR(IF(Z116="",0,Z116),"0")+IFERROR(IF(Z117="",0,Z117),"0")+IFERROR(IF(Z118="",0,Z118),"0")</f>
        <v>3.5337899999999998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1250</v>
      </c>
      <c r="Y120" s="388">
        <f>IFERROR(SUM(Y114:Y118),"0")</f>
        <v>1256.58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1000</v>
      </c>
      <c r="Y123" s="387">
        <f>IFERROR(IF(X123="",0,CEILING((X123/$H123),1)*$H123),"")</f>
        <v>1004.4000000000001</v>
      </c>
      <c r="Z123" s="36">
        <f>IFERROR(IF(Y123=0,"",ROUNDUP(Y123/H123,0)*0.02175),"")</f>
        <v>2.0227499999999998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1044.4444444444443</v>
      </c>
      <c r="BN123" s="64">
        <f>IFERROR(Y123*I123/H123,"0")</f>
        <v>1049.04</v>
      </c>
      <c r="BO123" s="64">
        <f>IFERROR(1/J123*(X123/H123),"0")</f>
        <v>1.653439153439153</v>
      </c>
      <c r="BP123" s="64">
        <f>IFERROR(1/J123*(Y123/H123),"0")</f>
        <v>1.6607142857142856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50</v>
      </c>
      <c r="Y125" s="387">
        <f>IFERROR(IF(X125="",0,CEILING((X125/$H125),1)*$H125),"")</f>
        <v>52.5</v>
      </c>
      <c r="Z125" s="36">
        <f>IFERROR(IF(Y125=0,"",ROUNDUP(Y125/H125,0)*0.00937),"")</f>
        <v>0.13117999999999999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52.8</v>
      </c>
      <c r="BN125" s="64">
        <f>IFERROR(Y125*I125/H125,"0")</f>
        <v>55.440000000000005</v>
      </c>
      <c r="BO125" s="64">
        <f>IFERROR(1/J125*(X125/H125),"0")</f>
        <v>0.11111111111111112</v>
      </c>
      <c r="BP125" s="64">
        <f>IFERROR(1/J125*(Y125/H125),"0")</f>
        <v>0.11666666666666667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105.92592592592591</v>
      </c>
      <c r="Y128" s="388">
        <f>IFERROR(Y123/H123,"0")+IFERROR(Y124/H124,"0")+IFERROR(Y125/H125,"0")+IFERROR(Y126/H126,"0")+IFERROR(Y127/H127,"0")</f>
        <v>107</v>
      </c>
      <c r="Z128" s="388">
        <f>IFERROR(IF(Z123="",0,Z123),"0")+IFERROR(IF(Z124="",0,Z124),"0")+IFERROR(IF(Z125="",0,Z125),"0")+IFERROR(IF(Z126="",0,Z126),"0")+IFERROR(IF(Z127="",0,Z127),"0")</f>
        <v>2.1539299999999999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1050</v>
      </c>
      <c r="Y129" s="388">
        <f>IFERROR(SUM(Y123:Y127),"0")</f>
        <v>1056.9000000000001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200</v>
      </c>
      <c r="Y132" s="387">
        <f>IFERROR(IF(X132="",0,CEILING((X132/$H132),1)*$H132),"")</f>
        <v>205.20000000000002</v>
      </c>
      <c r="Z132" s="36">
        <f>IFERROR(IF(Y132=0,"",ROUNDUP(Y132/H132,0)*0.02175),"")</f>
        <v>0.41324999999999995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208.88888888888889</v>
      </c>
      <c r="BN132" s="64">
        <f>IFERROR(Y132*I132/H132,"0")</f>
        <v>214.32</v>
      </c>
      <c r="BO132" s="64">
        <f>IFERROR(1/J132*(X132/H132),"0")</f>
        <v>0.3306878306878307</v>
      </c>
      <c r="BP132" s="64">
        <f>IFERROR(1/J132*(Y132/H132),"0")</f>
        <v>0.33928571428571425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18.518518518518519</v>
      </c>
      <c r="Y136" s="388">
        <f>IFERROR(Y131/H131,"0")+IFERROR(Y132/H132,"0")+IFERROR(Y133/H133,"0")+IFERROR(Y134/H134,"0")+IFERROR(Y135/H135,"0")</f>
        <v>19</v>
      </c>
      <c r="Z136" s="388">
        <f>IFERROR(IF(Z131="",0,Z131),"0")+IFERROR(IF(Z132="",0,Z132),"0")+IFERROR(IF(Z133="",0,Z133),"0")+IFERROR(IF(Z134="",0,Z134),"0")+IFERROR(IF(Z135="",0,Z135),"0")</f>
        <v>0.41324999999999995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200</v>
      </c>
      <c r="Y137" s="388">
        <f>IFERROR(SUM(Y131:Y135),"0")</f>
        <v>205.20000000000002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1300</v>
      </c>
      <c r="Y139" s="387">
        <f t="shared" ref="Y139:Y145" si="21">IFERROR(IF(X139="",0,CEILING((X139/$H139),1)*$H139),"")</f>
        <v>1304.0999999999999</v>
      </c>
      <c r="Z139" s="36">
        <f>IFERROR(IF(Y139=0,"",ROUNDUP(Y139/H139,0)*0.02175),"")</f>
        <v>3.5017499999999999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1389.5555555555557</v>
      </c>
      <c r="BN139" s="64">
        <f t="shared" ref="BN139:BN145" si="23">IFERROR(Y139*I139/H139,"0")</f>
        <v>1393.9379999999999</v>
      </c>
      <c r="BO139" s="64">
        <f t="shared" ref="BO139:BO145" si="24">IFERROR(1/J139*(X139/H139),"0")</f>
        <v>2.8659611992945324</v>
      </c>
      <c r="BP139" s="64">
        <f t="shared" ref="BP139:BP145" si="25">IFERROR(1/J139*(Y139/H139),"0")</f>
        <v>2.875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800</v>
      </c>
      <c r="Y143" s="387">
        <f t="shared" si="21"/>
        <v>801.90000000000009</v>
      </c>
      <c r="Z143" s="36">
        <f>IFERROR(IF(Y143=0,"",ROUNDUP(Y143/H143,0)*0.00753),"")</f>
        <v>2.2364100000000002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880.5925925925925</v>
      </c>
      <c r="BN143" s="64">
        <f t="shared" si="23"/>
        <v>882.68400000000008</v>
      </c>
      <c r="BO143" s="64">
        <f t="shared" si="24"/>
        <v>1.899335232668566</v>
      </c>
      <c r="BP143" s="64">
        <f t="shared" si="25"/>
        <v>1.9038461538461537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456.79012345679013</v>
      </c>
      <c r="Y146" s="388">
        <f>IFERROR(Y139/H139,"0")+IFERROR(Y140/H140,"0")+IFERROR(Y141/H141,"0")+IFERROR(Y142/H142,"0")+IFERROR(Y143/H143,"0")+IFERROR(Y144/H144,"0")+IFERROR(Y145/H145,"0")</f>
        <v>458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5.7381600000000006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2100</v>
      </c>
      <c r="Y147" s="388">
        <f>IFERROR(SUM(Y139:Y145),"0")</f>
        <v>2106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50</v>
      </c>
      <c r="Y161" s="387">
        <f>IFERROR(IF(X161="",0,CEILING((X161/$H161),1)*$H161),"")</f>
        <v>50.4</v>
      </c>
      <c r="Z161" s="36">
        <f>IFERROR(IF(Y161=0,"",ROUNDUP(Y161/H161,0)*0.00753),"")</f>
        <v>0.13553999999999999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55.142857142857146</v>
      </c>
      <c r="BN161" s="64">
        <f>IFERROR(Y161*I161/H161,"0")</f>
        <v>55.584000000000003</v>
      </c>
      <c r="BO161" s="64">
        <f>IFERROR(1/J161*(X161/H161),"0")</f>
        <v>0.11446886446886446</v>
      </c>
      <c r="BP161" s="64">
        <f>IFERROR(1/J161*(Y161/H161),"0")</f>
        <v>0.11538461538461538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17.857142857142858</v>
      </c>
      <c r="Y162" s="388">
        <f>IFERROR(Y160/H160,"0")+IFERROR(Y161/H161,"0")</f>
        <v>18</v>
      </c>
      <c r="Z162" s="388">
        <f>IFERROR(IF(Z160="",0,Z160),"0")+IFERROR(IF(Z161="",0,Z161),"0")</f>
        <v>0.13553999999999999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50</v>
      </c>
      <c r="Y163" s="388">
        <f>IFERROR(SUM(Y160:Y161),"0")</f>
        <v>50.4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100</v>
      </c>
      <c r="Y166" s="387">
        <f>IFERROR(IF(X166="",0,CEILING((X166/$H166),1)*$H166),"")</f>
        <v>100.32000000000001</v>
      </c>
      <c r="Z166" s="36">
        <f>IFERROR(IF(Y166=0,"",ROUNDUP(Y166/H166,0)*0.00753),"")</f>
        <v>0.28614000000000001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110.90909090909091</v>
      </c>
      <c r="BN166" s="64">
        <f>IFERROR(Y166*I166/H166,"0")</f>
        <v>111.264</v>
      </c>
      <c r="BO166" s="64">
        <f>IFERROR(1/J166*(X166/H166),"0")</f>
        <v>0.24281274281274279</v>
      </c>
      <c r="BP166" s="64">
        <f>IFERROR(1/J166*(Y166/H166),"0")</f>
        <v>0.24358974358974358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37.878787878787875</v>
      </c>
      <c r="Y167" s="388">
        <f>IFERROR(Y165/H165,"0")+IFERROR(Y166/H166,"0")</f>
        <v>38</v>
      </c>
      <c r="Z167" s="388">
        <f>IFERROR(IF(Z165="",0,Z165),"0")+IFERROR(IF(Z166="",0,Z166),"0")</f>
        <v>0.28614000000000001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100</v>
      </c>
      <c r="Y168" s="388">
        <f>IFERROR(SUM(Y165:Y166),"0")</f>
        <v>100.32000000000001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100</v>
      </c>
      <c r="Y171" s="387">
        <f>IFERROR(IF(X171="",0,CEILING((X171/$H171),1)*$H171),"")</f>
        <v>100.8</v>
      </c>
      <c r="Z171" s="36">
        <f>IFERROR(IF(Y171=0,"",ROUNDUP(Y171/H171,0)*0.02175),"")</f>
        <v>0.19574999999999998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104.28571428571429</v>
      </c>
      <c r="BN171" s="64">
        <f>IFERROR(Y171*I171/H171,"0")</f>
        <v>105.12</v>
      </c>
      <c r="BO171" s="64">
        <f>IFERROR(1/J171*(X171/H171),"0")</f>
        <v>0.15943877551020408</v>
      </c>
      <c r="BP171" s="64">
        <f>IFERROR(1/J171*(Y171/H171),"0")</f>
        <v>0.1607142857142857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8.9285714285714288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0.19574999999999998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100</v>
      </c>
      <c r="Y175" s="388">
        <f>IFERROR(SUM(Y171:Y173),"0")</f>
        <v>100.8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50</v>
      </c>
      <c r="Y185" s="387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53.357142857142861</v>
      </c>
      <c r="BN185" s="64">
        <f>IFERROR(Y185*I185/H185,"0")</f>
        <v>53.784000000000006</v>
      </c>
      <c r="BO185" s="64">
        <f>IFERROR(1/J185*(X185/H185),"0")</f>
        <v>0.10629251700680271</v>
      </c>
      <c r="BP185" s="64">
        <f>IFERROR(1/J185*(Y185/H185),"0")</f>
        <v>0.10714285714285714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5.9523809523809526</v>
      </c>
      <c r="Y188" s="388">
        <f>IFERROR(Y185/H185,"0")+IFERROR(Y186/H186,"0")+IFERROR(Y187/H187,"0")</f>
        <v>6</v>
      </c>
      <c r="Z188" s="388">
        <f>IFERROR(IF(Z185="",0,Z185),"0")+IFERROR(IF(Z186="",0,Z186),"0")+IFERROR(IF(Z187="",0,Z187),"0")</f>
        <v>0.1305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50</v>
      </c>
      <c r="Y189" s="388">
        <f>IFERROR(SUM(Y185:Y187),"0")</f>
        <v>50.400000000000006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120</v>
      </c>
      <c r="Y195" s="387">
        <f t="shared" si="26"/>
        <v>121.80000000000001</v>
      </c>
      <c r="Z195" s="36">
        <f>IFERROR(IF(Y195=0,"",ROUNDUP(Y195/H195,0)*0.00753),"")</f>
        <v>0.21837000000000001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125.71428571428571</v>
      </c>
      <c r="BN195" s="64">
        <f t="shared" si="28"/>
        <v>127.60000000000001</v>
      </c>
      <c r="BO195" s="64">
        <f t="shared" si="29"/>
        <v>0.18315018315018314</v>
      </c>
      <c r="BP195" s="64">
        <f t="shared" si="30"/>
        <v>0.1858974358974359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120</v>
      </c>
      <c r="Y198" s="387">
        <f t="shared" si="26"/>
        <v>121.80000000000001</v>
      </c>
      <c r="Z198" s="36">
        <f>IFERROR(IF(Y198=0,"",ROUNDUP(Y198/H198,0)*0.00502),"")</f>
        <v>0.29116000000000003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125.71428571428571</v>
      </c>
      <c r="BN198" s="64">
        <f t="shared" si="28"/>
        <v>127.60000000000001</v>
      </c>
      <c r="BO198" s="64">
        <f t="shared" si="29"/>
        <v>0.24420024420024422</v>
      </c>
      <c r="BP198" s="64">
        <f t="shared" si="30"/>
        <v>0.2478632478632479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85.714285714285708</v>
      </c>
      <c r="Y201" s="388">
        <f>IFERROR(Y193/H193,"0")+IFERROR(Y194/H194,"0")+IFERROR(Y195/H195,"0")+IFERROR(Y196/H196,"0")+IFERROR(Y197/H197,"0")+IFERROR(Y198/H198,"0")+IFERROR(Y199/H199,"0")+IFERROR(Y200/H200,"0")</f>
        <v>87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0.50953000000000004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240</v>
      </c>
      <c r="Y202" s="388">
        <f>IFERROR(SUM(Y193:Y200),"0")</f>
        <v>243.60000000000002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300</v>
      </c>
      <c r="Y215" s="387">
        <f t="shared" ref="Y215:Y222" si="31">IFERROR(IF(X215="",0,CEILING((X215/$H215),1)*$H215),"")</f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311.66666666666663</v>
      </c>
      <c r="BN215" s="64">
        <f t="shared" ref="BN215:BN222" si="33">IFERROR(Y215*I215/H215,"0")</f>
        <v>314.16000000000003</v>
      </c>
      <c r="BO215" s="64">
        <f t="shared" ref="BO215:BO222" si="34">IFERROR(1/J215*(X215/H215),"0")</f>
        <v>0.46296296296296291</v>
      </c>
      <c r="BP215" s="64">
        <f t="shared" ref="BP215:BP222" si="35">IFERROR(1/J215*(Y215/H215),"0")</f>
        <v>0.46666666666666667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200</v>
      </c>
      <c r="Y216" s="387">
        <f t="shared" si="31"/>
        <v>205.20000000000002</v>
      </c>
      <c r="Z216" s="36">
        <f>IFERROR(IF(Y216=0,"",ROUNDUP(Y216/H216,0)*0.00937),"")</f>
        <v>0.35605999999999999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0.30864197530864196</v>
      </c>
      <c r="BP216" s="64">
        <f t="shared" si="35"/>
        <v>0.31666666666666665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300</v>
      </c>
      <c r="Y217" s="387">
        <f t="shared" si="31"/>
        <v>302.40000000000003</v>
      </c>
      <c r="Z217" s="36">
        <f>IFERROR(IF(Y217=0,"",ROUNDUP(Y217/H217,0)*0.00937),"")</f>
        <v>0.52471999999999996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311.66666666666663</v>
      </c>
      <c r="BN217" s="64">
        <f t="shared" si="33"/>
        <v>314.16000000000003</v>
      </c>
      <c r="BO217" s="64">
        <f t="shared" si="34"/>
        <v>0.46296296296296291</v>
      </c>
      <c r="BP217" s="64">
        <f t="shared" si="35"/>
        <v>0.46666666666666667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250</v>
      </c>
      <c r="Y218" s="387">
        <f t="shared" si="31"/>
        <v>253.8</v>
      </c>
      <c r="Z218" s="36">
        <f>IFERROR(IF(Y218=0,"",ROUNDUP(Y218/H218,0)*0.00937),"")</f>
        <v>0.44039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259.72222222222223</v>
      </c>
      <c r="BN218" s="64">
        <f t="shared" si="33"/>
        <v>263.67</v>
      </c>
      <c r="BO218" s="64">
        <f t="shared" si="34"/>
        <v>0.38580246913580241</v>
      </c>
      <c r="BP218" s="64">
        <f t="shared" si="35"/>
        <v>0.39166666666666666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194.4444444444444</v>
      </c>
      <c r="Y223" s="388">
        <f>IFERROR(Y215/H215,"0")+IFERROR(Y216/H216,"0")+IFERROR(Y217/H217,"0")+IFERROR(Y218/H218,"0")+IFERROR(Y219/H219,"0")+IFERROR(Y220/H220,"0")+IFERROR(Y221/H221,"0")+IFERROR(Y222/H222,"0")</f>
        <v>197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1.84589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1050</v>
      </c>
      <c r="Y224" s="388">
        <f>IFERROR(SUM(Y215:Y222),"0")</f>
        <v>1063.8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250</v>
      </c>
      <c r="Y226" s="387">
        <f t="shared" ref="Y226:Y236" si="36">IFERROR(IF(X226="",0,CEILING((X226/$H226),1)*$H226),"")</f>
        <v>251.1</v>
      </c>
      <c r="Z226" s="36">
        <f>IFERROR(IF(Y226=0,"",ROUNDUP(Y226/H226,0)*0.02175),"")</f>
        <v>0.6742499999999999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267.40740740740745</v>
      </c>
      <c r="BN226" s="64">
        <f t="shared" ref="BN226:BN236" si="38">IFERROR(Y226*I226/H226,"0")</f>
        <v>268.584</v>
      </c>
      <c r="BO226" s="64">
        <f t="shared" ref="BO226:BO236" si="39">IFERROR(1/J226*(X226/H226),"0")</f>
        <v>0.55114638447971787</v>
      </c>
      <c r="BP226" s="64">
        <f t="shared" ref="BP226:BP236" si="40">IFERROR(1/J226*(Y226/H226),"0")</f>
        <v>0.55357142857142849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250</v>
      </c>
      <c r="Y227" s="387">
        <f t="shared" si="36"/>
        <v>257.39999999999998</v>
      </c>
      <c r="Z227" s="36">
        <f>IFERROR(IF(Y227=0,"",ROUNDUP(Y227/H227,0)*0.02175),"")</f>
        <v>0.71775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268.07692307692309</v>
      </c>
      <c r="BN227" s="64">
        <f t="shared" si="38"/>
        <v>276.012</v>
      </c>
      <c r="BO227" s="64">
        <f t="shared" si="39"/>
        <v>0.57234432234432231</v>
      </c>
      <c r="BP227" s="64">
        <f t="shared" si="40"/>
        <v>0.5892857142857143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250</v>
      </c>
      <c r="Y228" s="387">
        <f t="shared" si="36"/>
        <v>251.1</v>
      </c>
      <c r="Z228" s="36">
        <f>IFERROR(IF(Y228=0,"",ROUNDUP(Y228/H228,0)*0.02175),"")</f>
        <v>0.6742499999999999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266.85185185185185</v>
      </c>
      <c r="BN228" s="64">
        <f t="shared" si="38"/>
        <v>268.02600000000001</v>
      </c>
      <c r="BO228" s="64">
        <f t="shared" si="39"/>
        <v>0.55114638447971787</v>
      </c>
      <c r="BP228" s="64">
        <f t="shared" si="40"/>
        <v>0.55357142857142849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300</v>
      </c>
      <c r="Y229" s="387">
        <f t="shared" si="36"/>
        <v>304.5</v>
      </c>
      <c r="Z229" s="36">
        <f>IFERROR(IF(Y229=0,"",ROUNDUP(Y229/H229,0)*0.02175),"")</f>
        <v>0.76124999999999998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319.44827586206895</v>
      </c>
      <c r="BN229" s="64">
        <f t="shared" si="38"/>
        <v>324.24</v>
      </c>
      <c r="BO229" s="64">
        <f t="shared" si="39"/>
        <v>0.61576354679802958</v>
      </c>
      <c r="BP229" s="64">
        <f t="shared" si="40"/>
        <v>0.625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300</v>
      </c>
      <c r="Y230" s="387">
        <f t="shared" si="36"/>
        <v>300</v>
      </c>
      <c r="Z230" s="36">
        <f t="shared" ref="Z230:Z236" si="41">IFERROR(IF(Y230=0,"",ROUNDUP(Y230/H230,0)*0.00753),"")</f>
        <v>0.94125000000000003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336.25</v>
      </c>
      <c r="BN230" s="64">
        <f t="shared" si="38"/>
        <v>336.25</v>
      </c>
      <c r="BO230" s="64">
        <f t="shared" si="39"/>
        <v>0.80128205128205121</v>
      </c>
      <c r="BP230" s="64">
        <f t="shared" si="40"/>
        <v>0.80128205128205121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300</v>
      </c>
      <c r="Y232" s="387">
        <f t="shared" si="36"/>
        <v>300</v>
      </c>
      <c r="Z232" s="36">
        <f t="shared" si="41"/>
        <v>0.94125000000000003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334</v>
      </c>
      <c r="BN232" s="64">
        <f t="shared" si="38"/>
        <v>334</v>
      </c>
      <c r="BO232" s="64">
        <f t="shared" si="39"/>
        <v>0.80128205128205121</v>
      </c>
      <c r="BP232" s="64">
        <f t="shared" si="40"/>
        <v>0.80128205128205121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300</v>
      </c>
      <c r="Y233" s="387">
        <f t="shared" si="36"/>
        <v>300</v>
      </c>
      <c r="Z233" s="36">
        <f t="shared" si="41"/>
        <v>0.94125000000000003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334</v>
      </c>
      <c r="BN233" s="64">
        <f t="shared" si="38"/>
        <v>334</v>
      </c>
      <c r="BO233" s="64">
        <f t="shared" si="39"/>
        <v>0.80128205128205121</v>
      </c>
      <c r="BP233" s="64">
        <f t="shared" si="40"/>
        <v>0.80128205128205121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669.92910240036679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673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6.91629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2350</v>
      </c>
      <c r="Y238" s="388">
        <f>IFERROR(SUM(Y226:Y236),"0")</f>
        <v>2367.2999999999997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150</v>
      </c>
      <c r="Y297" s="387">
        <f>IFERROR(IF(X297="",0,CEILING((X297/$H297),1)*$H297),"")</f>
        <v>151.19999999999999</v>
      </c>
      <c r="Z297" s="36">
        <f>IFERROR(IF(Y297=0,"",ROUNDUP(Y297/H297,0)*0.00753),"")</f>
        <v>0.47439000000000003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167</v>
      </c>
      <c r="BN297" s="64">
        <f>IFERROR(Y297*I297/H297,"0")</f>
        <v>168.33600000000001</v>
      </c>
      <c r="BO297" s="64">
        <f>IFERROR(1/J297*(X297/H297),"0")</f>
        <v>0.40064102564102561</v>
      </c>
      <c r="BP297" s="64">
        <f>IFERROR(1/J297*(Y297/H297),"0")</f>
        <v>0.40384615384615385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170</v>
      </c>
      <c r="Y298" s="387">
        <f>IFERROR(IF(X298="",0,CEILING((X298/$H298),1)*$H298),"")</f>
        <v>170.4</v>
      </c>
      <c r="Z298" s="36">
        <f>IFERROR(IF(Y298=0,"",ROUNDUP(Y298/H298,0)*0.00753),"")</f>
        <v>0.53463000000000005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184.16666666666669</v>
      </c>
      <c r="BN298" s="64">
        <f>IFERROR(Y298*I298/H298,"0")</f>
        <v>184.60000000000002</v>
      </c>
      <c r="BO298" s="64">
        <f>IFERROR(1/J298*(X298/H298),"0")</f>
        <v>0.45405982905982911</v>
      </c>
      <c r="BP298" s="64">
        <f>IFERROR(1/J298*(Y298/H298),"0")</f>
        <v>0.45512820512820512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133.33333333333334</v>
      </c>
      <c r="Y300" s="388">
        <f>IFERROR(Y295/H295,"0")+IFERROR(Y296/H296,"0")+IFERROR(Y297/H297,"0")+IFERROR(Y298/H298,"0")+IFERROR(Y299/H299,"0")</f>
        <v>134</v>
      </c>
      <c r="Z300" s="388">
        <f>IFERROR(IF(Z295="",0,Z295),"0")+IFERROR(IF(Z296="",0,Z296),"0")+IFERROR(IF(Z297="",0,Z297),"0")+IFERROR(IF(Z298="",0,Z298),"0")+IFERROR(IF(Z299="",0,Z299),"0")</f>
        <v>1.00902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320</v>
      </c>
      <c r="Y301" s="388">
        <f>IFERROR(SUM(Y295:Y299),"0")</f>
        <v>321.60000000000002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70</v>
      </c>
      <c r="Y313" s="387">
        <f>IFERROR(IF(X313="",0,CEILING((X313/$H313),1)*$H313),"")</f>
        <v>71.400000000000006</v>
      </c>
      <c r="Z313" s="36">
        <f>IFERROR(IF(Y313=0,"",ROUNDUP(Y313/H313,0)*0.00502),"")</f>
        <v>0.17068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73.333333333333329</v>
      </c>
      <c r="BN313" s="64">
        <f>IFERROR(Y313*I313/H313,"0")</f>
        <v>74.8</v>
      </c>
      <c r="BO313" s="64">
        <f>IFERROR(1/J313*(X313/H313),"0")</f>
        <v>0.14245014245014245</v>
      </c>
      <c r="BP313" s="64">
        <f>IFERROR(1/J313*(Y313/H313),"0")</f>
        <v>0.14529914529914531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33.333333333333329</v>
      </c>
      <c r="Y315" s="388">
        <f>IFERROR(Y313/H313,"0")+IFERROR(Y314/H314,"0")</f>
        <v>34</v>
      </c>
      <c r="Z315" s="388">
        <f>IFERROR(IF(Z313="",0,Z313),"0")+IFERROR(IF(Z314="",0,Z314),"0")</f>
        <v>0.17068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70</v>
      </c>
      <c r="Y316" s="388">
        <f>IFERROR(SUM(Y313:Y314),"0")</f>
        <v>71.400000000000006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150</v>
      </c>
      <c r="Y337" s="387">
        <f t="shared" ref="Y337:Y342" si="62"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160.73076923076923</v>
      </c>
      <c r="BN337" s="64">
        <f t="shared" ref="BN337:BN342" si="64">IFERROR(Y337*I337/H337,"0")</f>
        <v>167.16000000000003</v>
      </c>
      <c r="BO337" s="64">
        <f t="shared" ref="BO337:BO342" si="65">IFERROR(1/J337*(X337/H337),"0")</f>
        <v>0.34340659340659335</v>
      </c>
      <c r="BP337" s="64">
        <f t="shared" ref="BP337:BP342" si="66">IFERROR(1/J337*(Y337/H337),"0")</f>
        <v>0.3571428571428571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19.23076923076923</v>
      </c>
      <c r="Y343" s="388">
        <f>IFERROR(Y337/H337,"0")+IFERROR(Y338/H338,"0")+IFERROR(Y339/H339,"0")+IFERROR(Y340/H340,"0")+IFERROR(Y341/H341,"0")+IFERROR(Y342/H342,"0")</f>
        <v>20</v>
      </c>
      <c r="Z343" s="388">
        <f>IFERROR(IF(Z337="",0,Z337),"0")+IFERROR(IF(Z338="",0,Z338),"0")+IFERROR(IF(Z339="",0,Z339),"0")+IFERROR(IF(Z340="",0,Z340),"0")+IFERROR(IF(Z341="",0,Z341),"0")+IFERROR(IF(Z342="",0,Z342),"0")</f>
        <v>0.43499999999999994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150</v>
      </c>
      <c r="Y344" s="388">
        <f>IFERROR(SUM(Y337:Y342),"0")</f>
        <v>156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700</v>
      </c>
      <c r="Y347" s="387">
        <f>IFERROR(IF(X347="",0,CEILING((X347/$H347),1)*$H347),"")</f>
        <v>702</v>
      </c>
      <c r="Z347" s="36">
        <f>IFERROR(IF(Y347=0,"",ROUNDUP(Y347/H347,0)*0.02175),"")</f>
        <v>1.9574999999999998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750.61538461538464</v>
      </c>
      <c r="BN347" s="64">
        <f>IFERROR(Y347*I347/H347,"0")</f>
        <v>752.7600000000001</v>
      </c>
      <c r="BO347" s="64">
        <f>IFERROR(1/J347*(X347/H347),"0")</f>
        <v>1.6025641025641026</v>
      </c>
      <c r="BP347" s="64">
        <f>IFERROR(1/J347*(Y347/H347),"0")</f>
        <v>1.607142857142857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89.743589743589752</v>
      </c>
      <c r="Y349" s="388">
        <f>IFERROR(Y346/H346,"0")+IFERROR(Y347/H347,"0")+IFERROR(Y348/H348,"0")</f>
        <v>90</v>
      </c>
      <c r="Z349" s="388">
        <f>IFERROR(IF(Z346="",0,Z346),"0")+IFERROR(IF(Z347="",0,Z347),"0")+IFERROR(IF(Z348="",0,Z348),"0")</f>
        <v>1.9574999999999998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700</v>
      </c>
      <c r="Y350" s="388">
        <f>IFERROR(SUM(Y346:Y348),"0")</f>
        <v>702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20</v>
      </c>
      <c r="Y359" s="387">
        <f>IFERROR(IF(X359="",0,CEILING((X359/$H359),1)*$H359),"")</f>
        <v>20</v>
      </c>
      <c r="Z359" s="36">
        <f>IFERROR(IF(Y359=0,"",ROUNDUP(Y359/H359,0)*0.00474),"")</f>
        <v>4.7400000000000005E-2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22.400000000000002</v>
      </c>
      <c r="BN359" s="64">
        <f>IFERROR(Y359*I359/H359,"0")</f>
        <v>22.400000000000002</v>
      </c>
      <c r="BO359" s="64">
        <f>IFERROR(1/J359*(X359/H359),"0")</f>
        <v>4.2016806722689072E-2</v>
      </c>
      <c r="BP359" s="64">
        <f>IFERROR(1/J359*(Y359/H359),"0")</f>
        <v>4.2016806722689072E-2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20</v>
      </c>
      <c r="Y360" s="387">
        <f>IFERROR(IF(X360="",0,CEILING((X360/$H360),1)*$H360),"")</f>
        <v>20</v>
      </c>
      <c r="Z360" s="36">
        <f>IFERROR(IF(Y360=0,"",ROUNDUP(Y360/H360,0)*0.00474),"")</f>
        <v>4.7400000000000005E-2</v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22.400000000000002</v>
      </c>
      <c r="BN360" s="64">
        <f>IFERROR(Y360*I360/H360,"0")</f>
        <v>22.400000000000002</v>
      </c>
      <c r="BO360" s="64">
        <f>IFERROR(1/J360*(X360/H360),"0")</f>
        <v>4.2016806722689072E-2</v>
      </c>
      <c r="BP360" s="64">
        <f>IFERROR(1/J360*(Y360/H360),"0")</f>
        <v>4.2016806722689072E-2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20</v>
      </c>
      <c r="Y361" s="387">
        <f>IFERROR(IF(X361="",0,CEILING((X361/$H361),1)*$H361),"")</f>
        <v>20</v>
      </c>
      <c r="Z361" s="36">
        <f>IFERROR(IF(Y361=0,"",ROUNDUP(Y361/H361,0)*0.00474),"")</f>
        <v>4.7400000000000005E-2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22.400000000000002</v>
      </c>
      <c r="BN361" s="64">
        <f>IFERROR(Y361*I361/H361,"0")</f>
        <v>22.400000000000002</v>
      </c>
      <c r="BO361" s="64">
        <f>IFERROR(1/J361*(X361/H361),"0")</f>
        <v>4.2016806722689072E-2</v>
      </c>
      <c r="BP361" s="64">
        <f>IFERROR(1/J361*(Y361/H361),"0")</f>
        <v>4.2016806722689072E-2</v>
      </c>
    </row>
    <row r="362" spans="1:68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30</v>
      </c>
      <c r="Y362" s="388">
        <f>IFERROR(Y359/H359,"0")+IFERROR(Y360/H360,"0")+IFERROR(Y361/H361,"0")</f>
        <v>30</v>
      </c>
      <c r="Z362" s="388">
        <f>IFERROR(IF(Z359="",0,Z359),"0")+IFERROR(IF(Z360="",0,Z360),"0")+IFERROR(IF(Z361="",0,Z361),"0")</f>
        <v>0.14220000000000002</v>
      </c>
      <c r="AA362" s="389"/>
      <c r="AB362" s="389"/>
      <c r="AC362" s="389"/>
    </row>
    <row r="363" spans="1:68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60</v>
      </c>
      <c r="Y363" s="388">
        <f>IFERROR(SUM(Y359:Y361),"0")</f>
        <v>60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400</v>
      </c>
      <c r="Y371" s="387">
        <f>IFERROR(IF(X371="",0,CEILING((X371/$H371),1)*$H371),"")</f>
        <v>401.1</v>
      </c>
      <c r="Z371" s="36">
        <f>IFERROR(IF(Y371=0,"",ROUNDUP(Y371/H371,0)*0.00753),"")</f>
        <v>1.4382300000000001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451.8095238095238</v>
      </c>
      <c r="BN371" s="64">
        <f>IFERROR(Y371*I371/H371,"0")</f>
        <v>453.05200000000002</v>
      </c>
      <c r="BO371" s="64">
        <f>IFERROR(1/J371*(X371/H371),"0")</f>
        <v>1.2210012210012211</v>
      </c>
      <c r="BP371" s="64">
        <f>IFERROR(1/J371*(Y371/H371),"0")</f>
        <v>1.2243589743589742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150</v>
      </c>
      <c r="Y372" s="387">
        <f>IFERROR(IF(X372="",0,CEILING((X372/$H372),1)*$H372),"")</f>
        <v>151.20000000000002</v>
      </c>
      <c r="Z372" s="36">
        <f>IFERROR(IF(Y372=0,"",ROUNDUP(Y372/H372,0)*0.00753),"")</f>
        <v>0.54215999999999998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168.57142857142856</v>
      </c>
      <c r="BN372" s="64">
        <f>IFERROR(Y372*I372/H372,"0")</f>
        <v>169.92</v>
      </c>
      <c r="BO372" s="64">
        <f>IFERROR(1/J372*(X372/H372),"0")</f>
        <v>0.45787545787545786</v>
      </c>
      <c r="BP372" s="64">
        <f>IFERROR(1/J372*(Y372/H372),"0")</f>
        <v>0.46153846153846151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261.90476190476193</v>
      </c>
      <c r="Y373" s="388">
        <f>IFERROR(Y370/H370,"0")+IFERROR(Y371/H371,"0")+IFERROR(Y372/H372,"0")</f>
        <v>263</v>
      </c>
      <c r="Z373" s="388">
        <f>IFERROR(IF(Z370="",0,Z370),"0")+IFERROR(IF(Z371="",0,Z371),"0")+IFERROR(IF(Z372="",0,Z372),"0")</f>
        <v>1.9803900000000001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550</v>
      </c>
      <c r="Y374" s="388">
        <f>IFERROR(SUM(Y370:Y372),"0")</f>
        <v>552.30000000000007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</v>
      </c>
      <c r="Y381" s="387">
        <f t="shared" si="67"/>
        <v>105</v>
      </c>
      <c r="Z381" s="36">
        <f>IFERROR(IF(Y381=0,"",ROUNDUP(Y381/H381,0)*0.02175),"")</f>
        <v>0.15225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103.2</v>
      </c>
      <c r="BN381" s="64">
        <f t="shared" si="69"/>
        <v>108.36</v>
      </c>
      <c r="BO381" s="64">
        <f t="shared" si="70"/>
        <v>0.1388888888888889</v>
      </c>
      <c r="BP381" s="64">
        <f t="shared" si="71"/>
        <v>0.14583333333333331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40</v>
      </c>
      <c r="Y387" s="388">
        <f>IFERROR(Y378/H378,"0")+IFERROR(Y379/H379,"0")+IFERROR(Y380/H380,"0")+IFERROR(Y381/H381,"0")+IFERROR(Y382/H382,"0")+IFERROR(Y383/H383,"0")+IFERROR(Y384/H384,"0")+IFERROR(Y385/H385,"0")+IFERROR(Y386/H386,"0")</f>
        <v>41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0.89174999999999993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600</v>
      </c>
      <c r="Y388" s="388">
        <f>IFERROR(SUM(Y378:Y386),"0")</f>
        <v>615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400</v>
      </c>
      <c r="Y390" s="387">
        <f>IFERROR(IF(X390="",0,CEILING((X390/$H390),1)*$H390),"")</f>
        <v>405</v>
      </c>
      <c r="Z390" s="36">
        <f>IFERROR(IF(Y390=0,"",ROUNDUP(Y390/H390,0)*0.02175),"")</f>
        <v>0.58724999999999994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412.8</v>
      </c>
      <c r="BN390" s="64">
        <f>IFERROR(Y390*I390/H390,"0")</f>
        <v>417.96000000000004</v>
      </c>
      <c r="BO390" s="64">
        <f>IFERROR(1/J390*(X390/H390),"0")</f>
        <v>0.55555555555555558</v>
      </c>
      <c r="BP390" s="64">
        <f>IFERROR(1/J390*(Y390/H390),"0")</f>
        <v>0.5625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26.666666666666668</v>
      </c>
      <c r="Y392" s="388">
        <f>IFERROR(Y390/H390,"0")+IFERROR(Y391/H391,"0")</f>
        <v>27</v>
      </c>
      <c r="Z392" s="388">
        <f>IFERROR(IF(Z390="",0,Z390),"0")+IFERROR(IF(Z391="",0,Z391),"0")</f>
        <v>0.58724999999999994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400</v>
      </c>
      <c r="Y393" s="388">
        <f>IFERROR(SUM(Y390:Y391),"0")</f>
        <v>405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500</v>
      </c>
      <c r="Y409" s="387">
        <f>IFERROR(IF(X409="",0,CEILING((X409/$H409),1)*$H409),"")</f>
        <v>504</v>
      </c>
      <c r="Z409" s="36">
        <f>IFERROR(IF(Y409=0,"",ROUNDUP(Y409/H409,0)*0.02175),"")</f>
        <v>0.91349999999999998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520</v>
      </c>
      <c r="BN409" s="64">
        <f>IFERROR(Y409*I409/H409,"0")</f>
        <v>524.16</v>
      </c>
      <c r="BO409" s="64">
        <f>IFERROR(1/J409*(X409/H409),"0")</f>
        <v>0.74404761904761896</v>
      </c>
      <c r="BP409" s="64">
        <f>IFERROR(1/J409*(Y409/H409),"0")</f>
        <v>0.75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41.666666666666664</v>
      </c>
      <c r="Y411" s="388">
        <f>IFERROR(Y407/H407,"0")+IFERROR(Y408/H408,"0")+IFERROR(Y409/H409,"0")+IFERROR(Y410/H410,"0")</f>
        <v>42</v>
      </c>
      <c r="Z411" s="388">
        <f>IFERROR(IF(Z407="",0,Z407),"0")+IFERROR(IF(Z408="",0,Z408),"0")+IFERROR(IF(Z409="",0,Z409),"0")+IFERROR(IF(Z410="",0,Z410),"0")</f>
        <v>0.91349999999999998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500</v>
      </c>
      <c r="Y412" s="388">
        <f>IFERROR(SUM(Y407:Y410),"0")</f>
        <v>504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500</v>
      </c>
      <c r="Y422" s="387">
        <f>IFERROR(IF(X422="",0,CEILING((X422/$H422),1)*$H422),"")</f>
        <v>501.59999999999997</v>
      </c>
      <c r="Z422" s="36">
        <f>IFERROR(IF(Y422=0,"",ROUNDUP(Y422/H422,0)*0.00753),"")</f>
        <v>1.5737700000000001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559.16666666666674</v>
      </c>
      <c r="BN422" s="64">
        <f>IFERROR(Y422*I422/H422,"0")</f>
        <v>560.95600000000002</v>
      </c>
      <c r="BO422" s="64">
        <f>IFERROR(1/J422*(X422/H422),"0")</f>
        <v>1.3354700854700854</v>
      </c>
      <c r="BP422" s="64">
        <f>IFERROR(1/J422*(Y422/H422),"0")</f>
        <v>1.3397435897435896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208.33333333333334</v>
      </c>
      <c r="Y424" s="388">
        <f>IFERROR(Y419/H419,"0")+IFERROR(Y420/H420,"0")+IFERROR(Y421/H421,"0")+IFERROR(Y422/H422,"0")+IFERROR(Y423/H423,"0")</f>
        <v>209</v>
      </c>
      <c r="Z424" s="388">
        <f>IFERROR(IF(Z419="",0,Z419),"0")+IFERROR(IF(Z420="",0,Z420),"0")+IFERROR(IF(Z421="",0,Z421),"0")+IFERROR(IF(Z422="",0,Z422),"0")+IFERROR(IF(Z423="",0,Z423),"0")</f>
        <v>1.5737700000000001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500</v>
      </c>
      <c r="Y425" s="388">
        <f>IFERROR(SUM(Y419:Y423),"0")</f>
        <v>501.59999999999997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100</v>
      </c>
      <c r="Y437" s="387">
        <f t="shared" ref="Y437:Y457" si="72">IFERROR(IF(X437="",0,CEILING((X437/$H437),1)*$H437),"")</f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105.47619047619047</v>
      </c>
      <c r="BN437" s="64">
        <f t="shared" ref="BN437:BN457" si="74">IFERROR(Y437*I437/H437,"0")</f>
        <v>106.32000000000001</v>
      </c>
      <c r="BO437" s="64">
        <f t="shared" ref="BO437:BO457" si="75">IFERROR(1/J437*(X437/H437),"0")</f>
        <v>0.15262515262515264</v>
      </c>
      <c r="BP437" s="64">
        <f t="shared" ref="BP437:BP457" si="76">IFERROR(1/J437*(Y437/H437),"0")</f>
        <v>0.15384615384615385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150</v>
      </c>
      <c r="Y441" s="387">
        <f t="shared" si="72"/>
        <v>151.20000000000002</v>
      </c>
      <c r="Z441" s="36">
        <f>IFERROR(IF(Y441=0,"",ROUNDUP(Y441/H441,0)*0.00753),"")</f>
        <v>0.27107999999999999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158.21428571428569</v>
      </c>
      <c r="BN441" s="64">
        <f t="shared" si="74"/>
        <v>159.47999999999999</v>
      </c>
      <c r="BO441" s="64">
        <f t="shared" si="75"/>
        <v>0.22893772893772893</v>
      </c>
      <c r="BP441" s="64">
        <f t="shared" si="76"/>
        <v>0.23076923076923075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59.523809523809526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0.45179999999999998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250</v>
      </c>
      <c r="Y459" s="388">
        <f>IFERROR(SUM(Y437:Y457),"0")</f>
        <v>252.00000000000003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150</v>
      </c>
      <c r="Y476" s="387">
        <f t="shared" si="78"/>
        <v>151.20000000000002</v>
      </c>
      <c r="Z476" s="36">
        <f>IFERROR(IF(Y476=0,"",ROUNDUP(Y476/H476,0)*0.00753),"")</f>
        <v>0.27107999999999999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158.21428571428569</v>
      </c>
      <c r="BN476" s="64">
        <f t="shared" si="80"/>
        <v>159.47999999999999</v>
      </c>
      <c r="BO476" s="64">
        <f t="shared" si="81"/>
        <v>0.22893772893772893</v>
      </c>
      <c r="BP476" s="64">
        <f t="shared" si="82"/>
        <v>0.23076923076923075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35.714285714285715</v>
      </c>
      <c r="Y481" s="388">
        <f>IFERROR(Y475/H475,"0")+IFERROR(Y476/H476,"0")+IFERROR(Y477/H477,"0")+IFERROR(Y478/H478,"0")+IFERROR(Y479/H479,"0")+IFERROR(Y480/H480,"0")</f>
        <v>36</v>
      </c>
      <c r="Z481" s="388">
        <f>IFERROR(IF(Z475="",0,Z475),"0")+IFERROR(IF(Z476="",0,Z476),"0")+IFERROR(IF(Z477="",0,Z477),"0")+IFERROR(IF(Z478="",0,Z478),"0")+IFERROR(IF(Z479="",0,Z479),"0")+IFERROR(IF(Z480="",0,Z480),"0")</f>
        <v>0.27107999999999999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150</v>
      </c>
      <c r="Y482" s="388">
        <f>IFERROR(SUM(Y475:Y480),"0")</f>
        <v>151.20000000000002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15470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15597.699999999999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16533.185662549451</v>
      </c>
      <c r="Y599" s="388">
        <f>IFERROR(SUM(BN22:BN595),"0")</f>
        <v>16668.126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32</v>
      </c>
      <c r="Y600" s="38">
        <f>ROUNDUP(SUM(BP22:BP595),0)</f>
        <v>32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17333.185662549451</v>
      </c>
      <c r="Y601" s="388">
        <f>GrossWeightTotalR+PalletQtyTotalR*25</f>
        <v>17468.126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3180.8146366192345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3202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37.786180000000002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1056.4000000000001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612.90000000000009</v>
      </c>
      <c r="E608" s="46">
        <f>IFERROR(Y108*1,"0")+IFERROR(Y109*1,"0")+IFERROR(Y110*1,"0")+IFERROR(Y114*1,"0")+IFERROR(Y115*1,"0")+IFERROR(Y116*1,"0")+IFERROR(Y117*1,"0")+IFERROR(Y118*1,"0")</f>
        <v>2260.98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3368.1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151.19999999999999</v>
      </c>
      <c r="I608" s="46">
        <f>IFERROR(Y193*1,"0")+IFERROR(Y194*1,"0")+IFERROR(Y195*1,"0")+IFERROR(Y196*1,"0")+IFERROR(Y197*1,"0")+IFERROR(Y198*1,"0")+IFERROR(Y199*1,"0")+IFERROR(Y200*1,"0")</f>
        <v>243.60000000000002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3431.0999999999995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321.60000000000002</v>
      </c>
      <c r="S608" s="46">
        <f>IFERROR(Y304*1,"0")</f>
        <v>0</v>
      </c>
      <c r="T608" s="46">
        <f>IFERROR(Y309*1,"0")+IFERROR(Y313*1,"0")+IFERROR(Y314*1,"0")</f>
        <v>71.400000000000006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918</v>
      </c>
      <c r="V608" s="46">
        <f>IFERROR(Y366*1,"0")+IFERROR(Y370*1,"0")+IFERROR(Y371*1,"0")+IFERROR(Y372*1,"0")</f>
        <v>582.90000000000009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1020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1005.5999999999999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252.00000000000003</v>
      </c>
      <c r="Z608" s="46">
        <f>IFERROR(Y471*1,"0")+IFERROR(Y475*1,"0")+IFERROR(Y476*1,"0")+IFERROR(Y477*1,"0")+IFERROR(Y478*1,"0")+IFERROR(Y479*1,"0")+IFERROR(Y480*1,"0")+IFERROR(Y484*1,"0")</f>
        <v>151.20000000000002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250,00"/>
        <filter val="1 300,00"/>
        <filter val="100,00"/>
        <filter val="105,09"/>
        <filter val="105,93"/>
        <filter val="120,00"/>
        <filter val="133,33"/>
        <filter val="15 470,00"/>
        <filter val="150,00"/>
        <filter val="16 533,19"/>
        <filter val="16,67"/>
        <filter val="17 333,19"/>
        <filter val="17,86"/>
        <filter val="170,00"/>
        <filter val="18,52"/>
        <filter val="19,23"/>
        <filter val="194,44"/>
        <filter val="2 100,00"/>
        <filter val="2 350,00"/>
        <filter val="20,00"/>
        <filter val="200,00"/>
        <filter val="208,33"/>
        <filter val="240,00"/>
        <filter val="250,00"/>
        <filter val="26,67"/>
        <filter val="261,90"/>
        <filter val="3 180,81"/>
        <filter val="30,00"/>
        <filter val="300,00"/>
        <filter val="303,59"/>
        <filter val="32"/>
        <filter val="320,00"/>
        <filter val="33,33"/>
        <filter val="35,71"/>
        <filter val="37,88"/>
        <filter val="40,00"/>
        <filter val="400,00"/>
        <filter val="41,67"/>
        <filter val="450,00"/>
        <filter val="456,79"/>
        <filter val="5,95"/>
        <filter val="50,00"/>
        <filter val="500,00"/>
        <filter val="550,00"/>
        <filter val="59,52"/>
        <filter val="60,00"/>
        <filter val="600,00"/>
        <filter val="669,93"/>
        <filter val="70,00"/>
        <filter val="700,00"/>
        <filter val="8,93"/>
        <filter val="800,00"/>
        <filter val="81,48"/>
        <filter val="85,71"/>
        <filter val="89,74"/>
        <filter val="92,59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