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D5D499-CA9F-451D-966E-6CB8A1F45E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Y236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BO128" i="1"/>
  <c r="BM128" i="1"/>
  <c r="Y128" i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O103" i="1"/>
  <c r="BN103" i="1"/>
  <c r="BM103" i="1"/>
  <c r="Z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02" i="1" s="1"/>
  <c r="BM22" i="1"/>
  <c r="Y22" i="1"/>
  <c r="B610" i="1" s="1"/>
  <c r="P22" i="1"/>
  <c r="H10" i="1"/>
  <c r="A9" i="1"/>
  <c r="A10" i="1" s="1"/>
  <c r="D7" i="1"/>
  <c r="Q6" i="1"/>
  <c r="P2" i="1"/>
  <c r="BP145" i="1" l="1"/>
  <c r="BN145" i="1"/>
  <c r="Z145" i="1"/>
  <c r="BP198" i="1"/>
  <c r="BN198" i="1"/>
  <c r="Z198" i="1"/>
  <c r="BP229" i="1"/>
  <c r="BN229" i="1"/>
  <c r="Z229" i="1"/>
  <c r="BP250" i="1"/>
  <c r="BN250" i="1"/>
  <c r="Z250" i="1"/>
  <c r="P610" i="1"/>
  <c r="Y283" i="1"/>
  <c r="BP282" i="1"/>
  <c r="BN282" i="1"/>
  <c r="Z282" i="1"/>
  <c r="Z283" i="1" s="1"/>
  <c r="BP287" i="1"/>
  <c r="BN287" i="1"/>
  <c r="Z287" i="1"/>
  <c r="BP324" i="1"/>
  <c r="BN324" i="1"/>
  <c r="Z324" i="1"/>
  <c r="BP360" i="1"/>
  <c r="BN360" i="1"/>
  <c r="Z360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X601" i="1"/>
  <c r="X603" i="1" s="1"/>
  <c r="X604" i="1"/>
  <c r="Z30" i="1"/>
  <c r="BN30" i="1"/>
  <c r="Z31" i="1"/>
  <c r="BN31" i="1"/>
  <c r="Z32" i="1"/>
  <c r="BN32" i="1"/>
  <c r="Z52" i="1"/>
  <c r="BN52" i="1"/>
  <c r="Z79" i="1"/>
  <c r="BN79" i="1"/>
  <c r="Y86" i="1"/>
  <c r="Z96" i="1"/>
  <c r="BN96" i="1"/>
  <c r="Y99" i="1"/>
  <c r="Z111" i="1"/>
  <c r="BN111" i="1"/>
  <c r="Z122" i="1"/>
  <c r="BN122" i="1"/>
  <c r="BP167" i="1"/>
  <c r="BN167" i="1"/>
  <c r="Z167" i="1"/>
  <c r="BP219" i="1"/>
  <c r="BN219" i="1"/>
  <c r="Z219" i="1"/>
  <c r="BP239" i="1"/>
  <c r="BN239" i="1"/>
  <c r="Z239" i="1"/>
  <c r="BP263" i="1"/>
  <c r="BN263" i="1"/>
  <c r="Z263" i="1"/>
  <c r="BP298" i="1"/>
  <c r="BN298" i="1"/>
  <c r="Z298" i="1"/>
  <c r="BP338" i="1"/>
  <c r="BN338" i="1"/>
  <c r="Z338" i="1"/>
  <c r="Y388" i="1"/>
  <c r="BP381" i="1"/>
  <c r="BN381" i="1"/>
  <c r="Z381" i="1"/>
  <c r="BP413" i="1"/>
  <c r="BN413" i="1"/>
  <c r="Z413" i="1"/>
  <c r="BP447" i="1"/>
  <c r="BN447" i="1"/>
  <c r="Z447" i="1"/>
  <c r="Z610" i="1"/>
  <c r="BP480" i="1"/>
  <c r="BN480" i="1"/>
  <c r="Z480" i="1"/>
  <c r="BP509" i="1"/>
  <c r="BN509" i="1"/>
  <c r="Z509" i="1"/>
  <c r="Y586" i="1"/>
  <c r="BP584" i="1"/>
  <c r="BN584" i="1"/>
  <c r="Z584" i="1"/>
  <c r="Z586" i="1" s="1"/>
  <c r="Y290" i="1"/>
  <c r="Y115" i="1"/>
  <c r="BP109" i="1"/>
  <c r="BN109" i="1"/>
  <c r="Z109" i="1"/>
  <c r="BP120" i="1"/>
  <c r="BN120" i="1"/>
  <c r="Z120" i="1"/>
  <c r="BP127" i="1"/>
  <c r="BN127" i="1"/>
  <c r="Z127" i="1"/>
  <c r="BP139" i="1"/>
  <c r="BN139" i="1"/>
  <c r="Z139" i="1"/>
  <c r="Y162" i="1"/>
  <c r="BP160" i="1"/>
  <c r="BN160" i="1"/>
  <c r="Z160" i="1"/>
  <c r="BP181" i="1"/>
  <c r="BN181" i="1"/>
  <c r="Z181" i="1"/>
  <c r="BP196" i="1"/>
  <c r="BN196" i="1"/>
  <c r="Z196" i="1"/>
  <c r="BP217" i="1"/>
  <c r="BN217" i="1"/>
  <c r="Z217" i="1"/>
  <c r="BP227" i="1"/>
  <c r="BN227" i="1"/>
  <c r="Z227" i="1"/>
  <c r="BP235" i="1"/>
  <c r="BN235" i="1"/>
  <c r="Z235" i="1"/>
  <c r="BP248" i="1"/>
  <c r="BN248" i="1"/>
  <c r="Z248" i="1"/>
  <c r="BP261" i="1"/>
  <c r="BN261" i="1"/>
  <c r="Z261" i="1"/>
  <c r="BP272" i="1"/>
  <c r="BN272" i="1"/>
  <c r="Z272" i="1"/>
  <c r="Z278" i="1" s="1"/>
  <c r="BP277" i="1"/>
  <c r="BN277" i="1"/>
  <c r="Z277" i="1"/>
  <c r="BP296" i="1"/>
  <c r="BN296" i="1"/>
  <c r="Z296" i="1"/>
  <c r="BP322" i="1"/>
  <c r="BN322" i="1"/>
  <c r="Z322" i="1"/>
  <c r="BP336" i="1"/>
  <c r="BN336" i="1"/>
  <c r="Z336" i="1"/>
  <c r="BP354" i="1"/>
  <c r="BN354" i="1"/>
  <c r="Z354" i="1"/>
  <c r="BP358" i="1"/>
  <c r="BN358" i="1"/>
  <c r="Z358" i="1"/>
  <c r="BP379" i="1"/>
  <c r="BN379" i="1"/>
  <c r="Z379" i="1"/>
  <c r="BP387" i="1"/>
  <c r="BN387" i="1"/>
  <c r="Z387" i="1"/>
  <c r="BP411" i="1"/>
  <c r="BN411" i="1"/>
  <c r="Z411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6" i="1"/>
  <c r="Z75" i="1"/>
  <c r="BN75" i="1"/>
  <c r="Y85" i="1"/>
  <c r="Z81" i="1"/>
  <c r="BN81" i="1"/>
  <c r="Y94" i="1"/>
  <c r="Z92" i="1"/>
  <c r="BN92" i="1"/>
  <c r="Y100" i="1"/>
  <c r="Z98" i="1"/>
  <c r="BN98" i="1"/>
  <c r="BP113" i="1"/>
  <c r="BN113" i="1"/>
  <c r="Z113" i="1"/>
  <c r="Y132" i="1"/>
  <c r="BP126" i="1"/>
  <c r="BN126" i="1"/>
  <c r="Z126" i="1"/>
  <c r="BP130" i="1"/>
  <c r="BN130" i="1"/>
  <c r="Z130" i="1"/>
  <c r="BP150" i="1"/>
  <c r="BN150" i="1"/>
  <c r="Z150" i="1"/>
  <c r="Y178" i="1"/>
  <c r="BP173" i="1"/>
  <c r="BN173" i="1"/>
  <c r="Z173" i="1"/>
  <c r="Y189" i="1"/>
  <c r="BP188" i="1"/>
  <c r="BN188" i="1"/>
  <c r="Z188" i="1"/>
  <c r="Z189" i="1" s="1"/>
  <c r="BP192" i="1"/>
  <c r="BN192" i="1"/>
  <c r="Z192" i="1"/>
  <c r="BP205" i="1"/>
  <c r="BN205" i="1"/>
  <c r="Z205" i="1"/>
  <c r="BP209" i="1"/>
  <c r="BN209" i="1"/>
  <c r="Z209" i="1"/>
  <c r="BP221" i="1"/>
  <c r="BN221" i="1"/>
  <c r="Z221" i="1"/>
  <c r="BP231" i="1"/>
  <c r="BN231" i="1"/>
  <c r="Z231" i="1"/>
  <c r="BP241" i="1"/>
  <c r="BN241" i="1"/>
  <c r="Z241" i="1"/>
  <c r="BP252" i="1"/>
  <c r="BN252" i="1"/>
  <c r="Z252" i="1"/>
  <c r="BP265" i="1"/>
  <c r="BN265" i="1"/>
  <c r="Z265" i="1"/>
  <c r="BP273" i="1"/>
  <c r="BN273" i="1"/>
  <c r="Z273" i="1"/>
  <c r="BP289" i="1"/>
  <c r="BN289" i="1"/>
  <c r="Z289" i="1"/>
  <c r="S610" i="1"/>
  <c r="Y304" i="1"/>
  <c r="BP303" i="1"/>
  <c r="BN303" i="1"/>
  <c r="Z303" i="1"/>
  <c r="Z304" i="1" s="1"/>
  <c r="Y309" i="1"/>
  <c r="BP308" i="1"/>
  <c r="BN308" i="1"/>
  <c r="Z308" i="1"/>
  <c r="Z309" i="1" s="1"/>
  <c r="Y314" i="1"/>
  <c r="BP312" i="1"/>
  <c r="BN312" i="1"/>
  <c r="Z312" i="1"/>
  <c r="BP330" i="1"/>
  <c r="BN330" i="1"/>
  <c r="Z330" i="1"/>
  <c r="BP340" i="1"/>
  <c r="BN340" i="1"/>
  <c r="Z340" i="1"/>
  <c r="V610" i="1"/>
  <c r="Y366" i="1"/>
  <c r="BP365" i="1"/>
  <c r="BN365" i="1"/>
  <c r="Z365" i="1"/>
  <c r="Z366" i="1" s="1"/>
  <c r="Y373" i="1"/>
  <c r="BP369" i="1"/>
  <c r="BN369" i="1"/>
  <c r="Z369" i="1"/>
  <c r="BP383" i="1"/>
  <c r="BN383" i="1"/>
  <c r="Z383" i="1"/>
  <c r="BP397" i="1"/>
  <c r="BN397" i="1"/>
  <c r="Z397" i="1"/>
  <c r="BP419" i="1"/>
  <c r="BN419" i="1"/>
  <c r="Z419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106" i="1"/>
  <c r="Y114" i="1"/>
  <c r="Y131" i="1"/>
  <c r="Y141" i="1"/>
  <c r="Y153" i="1"/>
  <c r="Y163" i="1"/>
  <c r="H610" i="1"/>
  <c r="Y245" i="1"/>
  <c r="R610" i="1"/>
  <c r="Y315" i="1"/>
  <c r="Y349" i="1"/>
  <c r="Y356" i="1"/>
  <c r="Y355" i="1"/>
  <c r="Y361" i="1"/>
  <c r="Y393" i="1"/>
  <c r="Y42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Z556" i="1" s="1"/>
  <c r="BP554" i="1"/>
  <c r="BN554" i="1"/>
  <c r="Z554" i="1"/>
  <c r="BP570" i="1"/>
  <c r="BN570" i="1"/>
  <c r="Z570" i="1"/>
  <c r="BP572" i="1"/>
  <c r="BN572" i="1"/>
  <c r="Z572" i="1"/>
  <c r="Y466" i="1"/>
  <c r="Y533" i="1"/>
  <c r="Y532" i="1"/>
  <c r="AE610" i="1"/>
  <c r="F9" i="1"/>
  <c r="J9" i="1"/>
  <c r="F10" i="1"/>
  <c r="Z22" i="1"/>
  <c r="Z23" i="1" s="1"/>
  <c r="BN22" i="1"/>
  <c r="BP22" i="1"/>
  <c r="Y23" i="1"/>
  <c r="X600" i="1"/>
  <c r="Z27" i="1"/>
  <c r="BN27" i="1"/>
  <c r="BP27" i="1"/>
  <c r="Z29" i="1"/>
  <c r="BN29" i="1"/>
  <c r="Z33" i="1"/>
  <c r="BN33" i="1"/>
  <c r="C610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4" i="1"/>
  <c r="BN74" i="1"/>
  <c r="Y77" i="1"/>
  <c r="Z80" i="1"/>
  <c r="BN80" i="1"/>
  <c r="BP80" i="1"/>
  <c r="Z82" i="1"/>
  <c r="BN82" i="1"/>
  <c r="Z84" i="1"/>
  <c r="BN84" i="1"/>
  <c r="Z91" i="1"/>
  <c r="Z93" i="1" s="1"/>
  <c r="BN91" i="1"/>
  <c r="BP91" i="1"/>
  <c r="Z97" i="1"/>
  <c r="Z99" i="1" s="1"/>
  <c r="BN97" i="1"/>
  <c r="BP97" i="1"/>
  <c r="E610" i="1"/>
  <c r="Z104" i="1"/>
  <c r="Z106" i="1" s="1"/>
  <c r="BN104" i="1"/>
  <c r="BP104" i="1"/>
  <c r="Y107" i="1"/>
  <c r="Z110" i="1"/>
  <c r="BN110" i="1"/>
  <c r="BP110" i="1"/>
  <c r="Z112" i="1"/>
  <c r="BN112" i="1"/>
  <c r="F610" i="1"/>
  <c r="Z119" i="1"/>
  <c r="BN119" i="1"/>
  <c r="BP119" i="1"/>
  <c r="Z121" i="1"/>
  <c r="BN121" i="1"/>
  <c r="Y124" i="1"/>
  <c r="Z128" i="1"/>
  <c r="BN128" i="1"/>
  <c r="BP128" i="1"/>
  <c r="Z129" i="1"/>
  <c r="BN129" i="1"/>
  <c r="Z135" i="1"/>
  <c r="BN135" i="1"/>
  <c r="BP135" i="1"/>
  <c r="Z136" i="1"/>
  <c r="BN136" i="1"/>
  <c r="Z138" i="1"/>
  <c r="BN138" i="1"/>
  <c r="Z140" i="1"/>
  <c r="BN140" i="1"/>
  <c r="Z144" i="1"/>
  <c r="Z146" i="1" s="1"/>
  <c r="BN144" i="1"/>
  <c r="BP144" i="1"/>
  <c r="Y147" i="1"/>
  <c r="G610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0" i="1"/>
  <c r="Y190" i="1"/>
  <c r="Y200" i="1"/>
  <c r="Z193" i="1"/>
  <c r="BN193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Y211" i="1"/>
  <c r="BP216" i="1"/>
  <c r="BN216" i="1"/>
  <c r="Z216" i="1"/>
  <c r="BP220" i="1"/>
  <c r="BN220" i="1"/>
  <c r="Z220" i="1"/>
  <c r="Y237" i="1"/>
  <c r="BP228" i="1"/>
  <c r="BN228" i="1"/>
  <c r="Z228" i="1"/>
  <c r="BP232" i="1"/>
  <c r="BN232" i="1"/>
  <c r="Z232" i="1"/>
  <c r="BP240" i="1"/>
  <c r="BN240" i="1"/>
  <c r="Z240" i="1"/>
  <c r="Y244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6" i="1"/>
  <c r="BN276" i="1"/>
  <c r="Z276" i="1"/>
  <c r="Y299" i="1"/>
  <c r="BP295" i="1"/>
  <c r="BN295" i="1"/>
  <c r="Z295" i="1"/>
  <c r="H9" i="1"/>
  <c r="Y24" i="1"/>
  <c r="Y170" i="1"/>
  <c r="BP197" i="1"/>
  <c r="BN197" i="1"/>
  <c r="Z197" i="1"/>
  <c r="BP210" i="1"/>
  <c r="BN210" i="1"/>
  <c r="Z210" i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BP242" i="1"/>
  <c r="BN242" i="1"/>
  <c r="Z242" i="1"/>
  <c r="BP251" i="1"/>
  <c r="BN251" i="1"/>
  <c r="Z251" i="1"/>
  <c r="BP255" i="1"/>
  <c r="BN255" i="1"/>
  <c r="Z255" i="1"/>
  <c r="Y257" i="1"/>
  <c r="M610" i="1"/>
  <c r="Y269" i="1"/>
  <c r="BP260" i="1"/>
  <c r="BN260" i="1"/>
  <c r="Z260" i="1"/>
  <c r="BP264" i="1"/>
  <c r="BN264" i="1"/>
  <c r="Z264" i="1"/>
  <c r="Y268" i="1"/>
  <c r="BP274" i="1"/>
  <c r="BN274" i="1"/>
  <c r="Z274" i="1"/>
  <c r="Y278" i="1"/>
  <c r="BP288" i="1"/>
  <c r="BN288" i="1"/>
  <c r="Z288" i="1"/>
  <c r="Z290" i="1" s="1"/>
  <c r="K610" i="1"/>
  <c r="Y256" i="1"/>
  <c r="O610" i="1"/>
  <c r="Y279" i="1"/>
  <c r="Y284" i="1"/>
  <c r="Q610" i="1"/>
  <c r="Y291" i="1"/>
  <c r="Z297" i="1"/>
  <c r="BN297" i="1"/>
  <c r="Y300" i="1"/>
  <c r="Y305" i="1"/>
  <c r="T610" i="1"/>
  <c r="Y310" i="1"/>
  <c r="Z313" i="1"/>
  <c r="Z314" i="1" s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Z355" i="1" s="1"/>
  <c r="Y362" i="1"/>
  <c r="BP370" i="1"/>
  <c r="BN370" i="1"/>
  <c r="Z370" i="1"/>
  <c r="Z372" i="1" s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U610" i="1"/>
  <c r="Y326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BP359" i="1"/>
  <c r="BN359" i="1"/>
  <c r="Z359" i="1"/>
  <c r="Z361" i="1" s="1"/>
  <c r="BP378" i="1"/>
  <c r="BN378" i="1"/>
  <c r="Z378" i="1"/>
  <c r="BP382" i="1"/>
  <c r="BN382" i="1"/>
  <c r="Z382" i="1"/>
  <c r="Z388" i="1" s="1"/>
  <c r="BP386" i="1"/>
  <c r="BN386" i="1"/>
  <c r="Z386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Y367" i="1"/>
  <c r="W610" i="1"/>
  <c r="Y389" i="1"/>
  <c r="Y610" i="1"/>
  <c r="Y439" i="1"/>
  <c r="Y483" i="1"/>
  <c r="BP482" i="1"/>
  <c r="BN482" i="1"/>
  <c r="Z482" i="1"/>
  <c r="Z483" i="1" s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Z532" i="1" s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28" i="1" l="1"/>
  <c r="Z348" i="1"/>
  <c r="Z342" i="1"/>
  <c r="Z211" i="1"/>
  <c r="Z183" i="1"/>
  <c r="Z177" i="1"/>
  <c r="Z169" i="1"/>
  <c r="Z131" i="1"/>
  <c r="Z123" i="1"/>
  <c r="Z114" i="1"/>
  <c r="Z85" i="1"/>
  <c r="Z76" i="1"/>
  <c r="Z70" i="1"/>
  <c r="Z461" i="1"/>
  <c r="Z236" i="1"/>
  <c r="Z573" i="1"/>
  <c r="Z222" i="1"/>
  <c r="Z299" i="1"/>
  <c r="Z244" i="1"/>
  <c r="Z200" i="1"/>
  <c r="Z141" i="1"/>
  <c r="Z54" i="1"/>
  <c r="Z605" i="1" s="1"/>
  <c r="Z35" i="1"/>
  <c r="Z537" i="1"/>
  <c r="Z580" i="1"/>
  <c r="Z566" i="1"/>
  <c r="Z526" i="1"/>
  <c r="Z512" i="1"/>
  <c r="Z399" i="1"/>
  <c r="Z326" i="1"/>
  <c r="Z268" i="1"/>
  <c r="Y604" i="1"/>
  <c r="Y601" i="1"/>
  <c r="Z549" i="1"/>
  <c r="Z415" i="1"/>
  <c r="Y600" i="1"/>
  <c r="Z256" i="1"/>
  <c r="Y602" i="1"/>
  <c r="Y603" i="1" l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<sst xmlns="http://schemas.openxmlformats.org/spreadsheetml/2006/main" count="2793" uniqueCount="985">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</sst>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103" sqref="AA103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45579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0.54166666666666663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400</v>
      </c>
      <c r="Y103" s="702">
        <f>IFERROR(IF(X103="",0,CEILING((X103/$H103),1)*$H103),"")</f>
        <v>410.40000000000003</v>
      </c>
      <c r="Z103" s="36">
        <f>IFERROR(IF(Y103=0,"",ROUNDUP(Y103/H103,0)*0.02175),"")</f>
        <v>0.8264999999999999</v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417.77777777777777</v>
      </c>
      <c r="BN103" s="64">
        <f>IFERROR(Y103*I103/H103,"0")</f>
        <v>428.64</v>
      </c>
      <c r="BO103" s="64">
        <f>IFERROR(1/J103*(X103/H103),"0")</f>
        <v>0.66137566137566139</v>
      </c>
      <c r="BP103" s="64">
        <f>IFERROR(1/J103*(Y103/H103),"0")</f>
        <v>0.67857142857142849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37.037037037037038</v>
      </c>
      <c r="Y106" s="703">
        <f>IFERROR(Y103/H103,"0")+IFERROR(Y104/H104,"0")+IFERROR(Y105/H105,"0")</f>
        <v>38</v>
      </c>
      <c r="Z106" s="703">
        <f>IFERROR(IF(Z103="",0,Z103),"0")+IFERROR(IF(Z104="",0,Z104),"0")+IFERROR(IF(Z105="",0,Z105),"0")</f>
        <v>0.8264999999999999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400</v>
      </c>
      <c r="Y107" s="703">
        <f>IFERROR(SUM(Y103:Y105),"0")</f>
        <v>410.40000000000003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600</v>
      </c>
      <c r="Y109" s="702">
        <f>IFERROR(IF(X109="",0,CEILING((X109/$H109),1)*$H109),"")</f>
        <v>604.80000000000007</v>
      </c>
      <c r="Z109" s="36">
        <f>IFERROR(IF(Y109=0,"",ROUNDUP(Y109/H109,0)*0.02175),"")</f>
        <v>1.5659999999999998</v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640.28571428571433</v>
      </c>
      <c r="BN109" s="64">
        <f>IFERROR(Y109*I109/H109,"0")</f>
        <v>645.40800000000013</v>
      </c>
      <c r="BO109" s="64">
        <f>IFERROR(1/J109*(X109/H109),"0")</f>
        <v>1.2755102040816326</v>
      </c>
      <c r="BP109" s="64">
        <f>IFERROR(1/J109*(Y109/H109),"0")</f>
        <v>1.2857142857142856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360</v>
      </c>
      <c r="Y111" s="702">
        <f>IFERROR(IF(X111="",0,CEILING((X111/$H111),1)*$H111),"")</f>
        <v>361.8</v>
      </c>
      <c r="Z111" s="36">
        <f>IFERROR(IF(Y111=0,"",ROUNDUP(Y111/H111,0)*0.00753),"")</f>
        <v>1.00902</v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396.26666666666665</v>
      </c>
      <c r="BN111" s="64">
        <f>IFERROR(Y111*I111/H111,"0")</f>
        <v>398.24799999999999</v>
      </c>
      <c r="BO111" s="64">
        <f>IFERROR(1/J111*(X111/H111),"0")</f>
        <v>0.85470085470085455</v>
      </c>
      <c r="BP111" s="64">
        <f>IFERROR(1/J111*(Y111/H111),"0")</f>
        <v>0.85897435897435892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204.76190476190476</v>
      </c>
      <c r="Y114" s="703">
        <f>IFERROR(Y109/H109,"0")+IFERROR(Y110/H110,"0")+IFERROR(Y111/H111,"0")+IFERROR(Y112/H112,"0")+IFERROR(Y113/H113,"0")</f>
        <v>206</v>
      </c>
      <c r="Z114" s="703">
        <f>IFERROR(IF(Z109="",0,Z109),"0")+IFERROR(IF(Z110="",0,Z110),"0")+IFERROR(IF(Z111="",0,Z111),"0")+IFERROR(IF(Z112="",0,Z112),"0")+IFERROR(IF(Z113="",0,Z113),"0")</f>
        <v>2.5750199999999999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960</v>
      </c>
      <c r="Y115" s="703">
        <f>IFERROR(SUM(Y109:Y113),"0")</f>
        <v>966.60000000000014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400</v>
      </c>
      <c r="Y228" s="702">
        <f t="shared" si="36"/>
        <v>400.2</v>
      </c>
      <c r="Z228" s="36">
        <f>IFERROR(IF(Y228=0,"",ROUNDUP(Y228/H228,0)*0.02175),"")</f>
        <v>1.0004999999999999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425.93103448275866</v>
      </c>
      <c r="BN228" s="64">
        <f t="shared" si="38"/>
        <v>426.14400000000001</v>
      </c>
      <c r="BO228" s="64">
        <f t="shared" si="39"/>
        <v>0.82101806239737274</v>
      </c>
      <c r="BP228" s="64">
        <f t="shared" si="40"/>
        <v>0.8214285714285714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280</v>
      </c>
      <c r="Y232" s="702">
        <f t="shared" si="36"/>
        <v>280.8</v>
      </c>
      <c r="Z232" s="36">
        <f t="shared" si="41"/>
        <v>0.88101000000000007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311.73333333333341</v>
      </c>
      <c r="BN232" s="64">
        <f t="shared" si="38"/>
        <v>312.62400000000008</v>
      </c>
      <c r="BO232" s="64">
        <f t="shared" si="39"/>
        <v>0.74786324786324787</v>
      </c>
      <c r="BP232" s="64">
        <f t="shared" si="40"/>
        <v>0.75000000000000011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162.64367816091954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163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1.88151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680</v>
      </c>
      <c r="Y237" s="703">
        <f>IFERROR(SUM(Y225:Y235),"0")</f>
        <v>681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hidden="1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200</v>
      </c>
      <c r="Y336" s="702">
        <f t="shared" ref="Y336:Y341" si="62">IFERROR(IF(X336="",0,CEILING((X336/$H336),1)*$H336),"")</f>
        <v>202.79999999999998</v>
      </c>
      <c r="Z336" s="36">
        <f>IFERROR(IF(Y336=0,"",ROUNDUP(Y336/H336,0)*0.02175),"")</f>
        <v>0.5655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214.30769230769232</v>
      </c>
      <c r="BN336" s="64">
        <f t="shared" ref="BN336:BN341" si="64">IFERROR(Y336*I336/H336,"0")</f>
        <v>217.30800000000002</v>
      </c>
      <c r="BO336" s="64">
        <f t="shared" ref="BO336:BO341" si="65">IFERROR(1/J336*(X336/H336),"0")</f>
        <v>0.45787545787545786</v>
      </c>
      <c r="BP336" s="64">
        <f t="shared" ref="BP336:BP341" si="66">IFERROR(1/J336*(Y336/H336),"0")</f>
        <v>0.46428571428571425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25.641025641025642</v>
      </c>
      <c r="Y342" s="703">
        <f>IFERROR(Y336/H336,"0")+IFERROR(Y337/H337,"0")+IFERROR(Y338/H338,"0")+IFERROR(Y339/H339,"0")+IFERROR(Y340/H340,"0")+IFERROR(Y341/H341,"0")</f>
        <v>26</v>
      </c>
      <c r="Z342" s="703">
        <f>IFERROR(IF(Z336="",0,Z336),"0")+IFERROR(IF(Z337="",0,Z337),"0")+IFERROR(IF(Z338="",0,Z338),"0")+IFERROR(IF(Z339="",0,Z339),"0")+IFERROR(IF(Z340="",0,Z340),"0")+IFERROR(IF(Z341="",0,Z341),"0")</f>
        <v>0.5655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200</v>
      </c>
      <c r="Y343" s="703">
        <f>IFERROR(SUM(Y336:Y341),"0")</f>
        <v>202.79999999999998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100</v>
      </c>
      <c r="Y345" s="702">
        <f>IFERROR(IF(X345="",0,CEILING((X345/$H345),1)*$H345),"")</f>
        <v>100.80000000000001</v>
      </c>
      <c r="Z345" s="36">
        <f>IFERROR(IF(Y345=0,"",ROUNDUP(Y345/H345,0)*0.02175),"")</f>
        <v>0.26100000000000001</v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106.71428571428572</v>
      </c>
      <c r="BN345" s="64">
        <f>IFERROR(Y345*I345/H345,"0")</f>
        <v>107.56800000000001</v>
      </c>
      <c r="BO345" s="64">
        <f>IFERROR(1/J345*(X345/H345),"0")</f>
        <v>0.21258503401360543</v>
      </c>
      <c r="BP345" s="64">
        <f>IFERROR(1/J345*(Y345/H345),"0")</f>
        <v>0.21428571428571427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1000</v>
      </c>
      <c r="Y346" s="702">
        <f>IFERROR(IF(X346="",0,CEILING((X346/$H346),1)*$H346),"")</f>
        <v>1006.1999999999999</v>
      </c>
      <c r="Z346" s="36">
        <f>IFERROR(IF(Y346=0,"",ROUNDUP(Y346/H346,0)*0.02175),"")</f>
        <v>2.8057499999999997</v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1072.3076923076924</v>
      </c>
      <c r="BN346" s="64">
        <f>IFERROR(Y346*I346/H346,"0")</f>
        <v>1078.9559999999999</v>
      </c>
      <c r="BO346" s="64">
        <f>IFERROR(1/J346*(X346/H346),"0")</f>
        <v>2.2893772893772892</v>
      </c>
      <c r="BP346" s="64">
        <f>IFERROR(1/J346*(Y346/H346),"0")</f>
        <v>2.3035714285714284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140.1098901098901</v>
      </c>
      <c r="Y348" s="703">
        <f>IFERROR(Y345/H345,"0")+IFERROR(Y346/H346,"0")+IFERROR(Y347/H347,"0")</f>
        <v>141</v>
      </c>
      <c r="Z348" s="703">
        <f>IFERROR(IF(Z345="",0,Z345),"0")+IFERROR(IF(Z346="",0,Z346),"0")+IFERROR(IF(Z347="",0,Z347),"0")</f>
        <v>3.0667499999999999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1100</v>
      </c>
      <c r="Y349" s="703">
        <f>IFERROR(SUM(Y345:Y347),"0")</f>
        <v>1107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51.000000000000007</v>
      </c>
      <c r="Y354" s="702">
        <f>IFERROR(IF(X354="",0,CEILING((X354/$H354),1)*$H354),"")</f>
        <v>51</v>
      </c>
      <c r="Z354" s="36">
        <f>IFERROR(IF(Y354=0,"",ROUNDUP(Y354/H354,0)*0.00753),"")</f>
        <v>0.15060000000000001</v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58.000000000000007</v>
      </c>
      <c r="BN354" s="64">
        <f>IFERROR(Y354*I354/H354,"0")</f>
        <v>58.000000000000007</v>
      </c>
      <c r="BO354" s="64">
        <f>IFERROR(1/J354*(X354/H354),"0")</f>
        <v>0.12820512820512822</v>
      </c>
      <c r="BP354" s="64">
        <f>IFERROR(1/J354*(Y354/H354),"0")</f>
        <v>0.12820512820512819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20.000000000000004</v>
      </c>
      <c r="Y355" s="703">
        <f>IFERROR(Y351/H351,"0")+IFERROR(Y352/H352,"0")+IFERROR(Y353/H353,"0")+IFERROR(Y354/H354,"0")</f>
        <v>20</v>
      </c>
      <c r="Z355" s="703">
        <f>IFERROR(IF(Z351="",0,Z351),"0")+IFERROR(IF(Z352="",0,Z352),"0")+IFERROR(IF(Z353="",0,Z353),"0")+IFERROR(IF(Z354="",0,Z354),"0")</f>
        <v>0.15060000000000001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51.000000000000007</v>
      </c>
      <c r="Y356" s="703">
        <f>IFERROR(SUM(Y351:Y354),"0")</f>
        <v>51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504</v>
      </c>
      <c r="Y370" s="702">
        <f>IFERROR(IF(X370="",0,CEILING((X370/$H370),1)*$H370),"")</f>
        <v>504</v>
      </c>
      <c r="Z370" s="36">
        <f>IFERROR(IF(Y370=0,"",ROUNDUP(Y370/H370,0)*0.00753),"")</f>
        <v>1.8072000000000001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569.27999999999986</v>
      </c>
      <c r="BN370" s="64">
        <f>IFERROR(Y370*I370/H370,"0")</f>
        <v>569.27999999999986</v>
      </c>
      <c r="BO370" s="64">
        <f>IFERROR(1/J370*(X370/H370),"0")</f>
        <v>1.5384615384615383</v>
      </c>
      <c r="BP370" s="64">
        <f>IFERROR(1/J370*(Y370/H370),"0")</f>
        <v>1.5384615384615383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210</v>
      </c>
      <c r="Y371" s="702">
        <f>IFERROR(IF(X371="",0,CEILING((X371/$H371),1)*$H371),"")</f>
        <v>210</v>
      </c>
      <c r="Z371" s="36">
        <f>IFERROR(IF(Y371=0,"",ROUNDUP(Y371/H371,0)*0.00753),"")</f>
        <v>0.753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235.99999999999997</v>
      </c>
      <c r="BN371" s="64">
        <f>IFERROR(Y371*I371/H371,"0")</f>
        <v>235.99999999999997</v>
      </c>
      <c r="BO371" s="64">
        <f>IFERROR(1/J371*(X371/H371),"0")</f>
        <v>0.64102564102564097</v>
      </c>
      <c r="BP371" s="64">
        <f>IFERROR(1/J371*(Y371/H371),"0")</f>
        <v>0.64102564102564097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340</v>
      </c>
      <c r="Y372" s="703">
        <f>IFERROR(Y369/H369,"0")+IFERROR(Y370/H370,"0")+IFERROR(Y371/H371,"0")</f>
        <v>340</v>
      </c>
      <c r="Z372" s="703">
        <f>IFERROR(IF(Z369="",0,Z369),"0")+IFERROR(IF(Z370="",0,Z370),"0")+IFERROR(IF(Z371="",0,Z371),"0")</f>
        <v>2.5602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714</v>
      </c>
      <c r="Y373" s="703">
        <f>IFERROR(SUM(Y369:Y371),"0")</f>
        <v>714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4000</v>
      </c>
      <c r="Y377" s="702">
        <f t="shared" ref="Y377:Y387" si="67">IFERROR(IF(X377="",0,CEILING((X377/$H377),1)*$H377),"")</f>
        <v>4005</v>
      </c>
      <c r="Z377" s="36">
        <f>IFERROR(IF(Y377=0,"",ROUNDUP(Y377/H377,0)*0.02175),"")</f>
        <v>5.8072499999999998</v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4128</v>
      </c>
      <c r="BN377" s="64">
        <f t="shared" ref="BN377:BN387" si="69">IFERROR(Y377*I377/H377,"0")</f>
        <v>4133.16</v>
      </c>
      <c r="BO377" s="64">
        <f t="shared" ref="BO377:BO387" si="70">IFERROR(1/J377*(X377/H377),"0")</f>
        <v>5.5555555555555554</v>
      </c>
      <c r="BP377" s="64">
        <f t="shared" ref="BP377:BP387" si="71">IFERROR(1/J377*(Y377/H377),"0")</f>
        <v>5.5625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5000</v>
      </c>
      <c r="Y382" s="702">
        <f t="shared" si="67"/>
        <v>5010</v>
      </c>
      <c r="Z382" s="36">
        <f>IFERROR(IF(Y382=0,"",ROUNDUP(Y382/H382,0)*0.02175),"")</f>
        <v>7.2644999999999991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5160</v>
      </c>
      <c r="BN382" s="64">
        <f t="shared" si="69"/>
        <v>5170.3200000000006</v>
      </c>
      <c r="BO382" s="64">
        <f t="shared" si="70"/>
        <v>6.9444444444444438</v>
      </c>
      <c r="BP382" s="64">
        <f t="shared" si="71"/>
        <v>6.958333333333333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600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601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13.071749999999998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9000</v>
      </c>
      <c r="Y389" s="703">
        <f>IFERROR(SUM(Y377:Y387),"0")</f>
        <v>9015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hidden="1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hidden="1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300</v>
      </c>
      <c r="Y505" s="702">
        <f t="shared" si="84"/>
        <v>300.96000000000004</v>
      </c>
      <c r="Z505" s="36">
        <f t="shared" si="85"/>
        <v>0.68171999999999999</v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320.45454545454544</v>
      </c>
      <c r="BN505" s="64">
        <f t="shared" si="87"/>
        <v>321.48</v>
      </c>
      <c r="BO505" s="64">
        <f t="shared" si="88"/>
        <v>0.54632867132867136</v>
      </c>
      <c r="BP505" s="64">
        <f t="shared" si="89"/>
        <v>0.54807692307692313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3000</v>
      </c>
      <c r="Y509" s="702">
        <f t="shared" si="84"/>
        <v>3004.32</v>
      </c>
      <c r="Z509" s="36">
        <f t="shared" si="85"/>
        <v>6.8052400000000004</v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3204.5454545454545</v>
      </c>
      <c r="BN509" s="64">
        <f t="shared" si="87"/>
        <v>3209.16</v>
      </c>
      <c r="BO509" s="64">
        <f t="shared" si="88"/>
        <v>5.4632867132867133</v>
      </c>
      <c r="BP509" s="64">
        <f t="shared" si="89"/>
        <v>5.4711538461538467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625</v>
      </c>
      <c r="Y512" s="703">
        <f>IFERROR(Y504/H504,"0")+IFERROR(Y505/H505,"0")+IFERROR(Y506/H506,"0")+IFERROR(Y507/H507,"0")+IFERROR(Y508/H508,"0")+IFERROR(Y509/H509,"0")+IFERROR(Y510/H510,"0")+IFERROR(Y511/H511,"0")</f>
        <v>626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7.4869600000000007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3300</v>
      </c>
      <c r="Y513" s="703">
        <f>IFERROR(SUM(Y504:Y511),"0")</f>
        <v>3305.28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hidden="1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500</v>
      </c>
      <c r="Y544" s="702">
        <f t="shared" si="95"/>
        <v>504</v>
      </c>
      <c r="Z544" s="36">
        <f>IFERROR(IF(Y544=0,"",ROUNDUP(Y544/H544,0)*0.02175),"")</f>
        <v>0.91349999999999998</v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520</v>
      </c>
      <c r="BN544" s="64">
        <f t="shared" si="97"/>
        <v>524.16</v>
      </c>
      <c r="BO544" s="64">
        <f t="shared" si="98"/>
        <v>0.74404761904761896</v>
      </c>
      <c r="BP544" s="64">
        <f t="shared" si="99"/>
        <v>0.75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41.666666666666664</v>
      </c>
      <c r="Y549" s="703">
        <f>IFERROR(Y542/H542,"0")+IFERROR(Y543/H543,"0")+IFERROR(Y544/H544,"0")+IFERROR(Y545/H545,"0")+IFERROR(Y546/H546,"0")+IFERROR(Y547/H547,"0")+IFERROR(Y548/H548,"0")</f>
        <v>42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0.91349999999999998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500</v>
      </c>
      <c r="Y550" s="703">
        <f>IFERROR(SUM(Y542:Y548),"0")</f>
        <v>504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500</v>
      </c>
      <c r="Y569" s="702">
        <f>IFERROR(IF(X569="",0,CEILING((X569/$H569),1)*$H569),"")</f>
        <v>507</v>
      </c>
      <c r="Z569" s="36">
        <f>IFERROR(IF(Y569=0,"",ROUNDUP(Y569/H569,0)*0.02175),"")</f>
        <v>1.4137499999999998</v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536.15384615384619</v>
      </c>
      <c r="BN569" s="64">
        <f>IFERROR(Y569*I569/H569,"0")</f>
        <v>543.66000000000008</v>
      </c>
      <c r="BO569" s="64">
        <f>IFERROR(1/J569*(X569/H569),"0")</f>
        <v>1.1446886446886446</v>
      </c>
      <c r="BP569" s="64">
        <f>IFERROR(1/J569*(Y569/H569),"0")</f>
        <v>1.1607142857142856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64.102564102564102</v>
      </c>
      <c r="Y573" s="703">
        <f>IFERROR(Y569/H569,"0")+IFERROR(Y570/H570,"0")+IFERROR(Y571/H571,"0")+IFERROR(Y572/H572,"0")</f>
        <v>65</v>
      </c>
      <c r="Z573" s="703">
        <f>IFERROR(IF(Z569="",0,Z569),"0")+IFERROR(IF(Z570="",0,Z570),"0")+IFERROR(IF(Z571="",0,Z571),"0")+IFERROR(IF(Z572="",0,Z572),"0")</f>
        <v>1.4137499999999998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500</v>
      </c>
      <c r="Y574" s="703">
        <f>IFERROR(SUM(Y569:Y572),"0")</f>
        <v>507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17405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17464.079999999998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18317.758043029768</v>
      </c>
      <c r="Y601" s="703">
        <f>IFERROR(SUM(BN22:BN597),"0")</f>
        <v>18380.115999999998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31</v>
      </c>
      <c r="Y602" s="38">
        <f>ROUNDUP(SUM(BP22:BP597),0)</f>
        <v>31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19092.758043029768</v>
      </c>
      <c r="Y603" s="703">
        <f>GrossWeightTotalR+PalletQtyTotalR*25</f>
        <v>19155.115999999998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2260.9627664800073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2268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34.512039999999999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1377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681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1360.8</v>
      </c>
      <c r="V610" s="46">
        <f>IFERROR(Y365*1,"0")+IFERROR(Y369*1,"0")+IFERROR(Y370*1,"0")+IFERROR(Y371*1,"0")</f>
        <v>714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9015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3305.28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1011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00,00"/>
        <filter val="140,11"/>
        <filter val="162,64"/>
        <filter val="17 405,00"/>
        <filter val="18 317,76"/>
        <filter val="19 092,76"/>
        <filter val="2 260,96"/>
        <filter val="20,00"/>
        <filter val="200,00"/>
        <filter val="204,76"/>
        <filter val="210,00"/>
        <filter val="25,64"/>
        <filter val="280,00"/>
        <filter val="3 000,00"/>
        <filter val="3 300,00"/>
        <filter val="300,00"/>
        <filter val="31"/>
        <filter val="340,00"/>
        <filter val="360,00"/>
        <filter val="37,04"/>
        <filter val="4 000,00"/>
        <filter val="400,00"/>
        <filter val="41,67"/>
        <filter val="5 000,00"/>
        <filter val="500,00"/>
        <filter val="504,00"/>
        <filter val="51,00"/>
        <filter val="600,00"/>
        <filter val="625,00"/>
        <filter val="64,10"/>
        <filter val="680,00"/>
        <filter val="714,00"/>
        <filter val="9 000,00"/>
        <filter val="960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