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3B604A-232B-4F82-97E7-A674EE3F68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1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10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1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82" i="1" l="1"/>
  <c r="BN182" i="1"/>
  <c r="Z182" i="1"/>
  <c r="BP209" i="1"/>
  <c r="BN209" i="1"/>
  <c r="Z209" i="1"/>
  <c r="BP231" i="1"/>
  <c r="BN231" i="1"/>
  <c r="Z231" i="1"/>
  <c r="BP252" i="1"/>
  <c r="BN252" i="1"/>
  <c r="Z252" i="1"/>
  <c r="BP277" i="1"/>
  <c r="BN277" i="1"/>
  <c r="Z277" i="1"/>
  <c r="BP324" i="1"/>
  <c r="BN324" i="1"/>
  <c r="Z324" i="1"/>
  <c r="BP360" i="1"/>
  <c r="BN360" i="1"/>
  <c r="Z360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X600" i="1"/>
  <c r="Z27" i="1"/>
  <c r="BN27" i="1"/>
  <c r="Z51" i="1"/>
  <c r="BN51" i="1"/>
  <c r="Z66" i="1"/>
  <c r="BN66" i="1"/>
  <c r="Z84" i="1"/>
  <c r="BN84" i="1"/>
  <c r="Z91" i="1"/>
  <c r="BN91" i="1"/>
  <c r="Z112" i="1"/>
  <c r="BN112" i="1"/>
  <c r="F610" i="1"/>
  <c r="Z144" i="1"/>
  <c r="BN144" i="1"/>
  <c r="G610" i="1"/>
  <c r="Z166" i="1"/>
  <c r="BN166" i="1"/>
  <c r="BP172" i="1"/>
  <c r="BN172" i="1"/>
  <c r="Z172" i="1"/>
  <c r="BP193" i="1"/>
  <c r="BN193" i="1"/>
  <c r="Z193" i="1"/>
  <c r="BP194" i="1"/>
  <c r="BN194" i="1"/>
  <c r="Z194" i="1"/>
  <c r="BP221" i="1"/>
  <c r="BN221" i="1"/>
  <c r="Z221" i="1"/>
  <c r="BP241" i="1"/>
  <c r="BN241" i="1"/>
  <c r="Z241" i="1"/>
  <c r="BP265" i="1"/>
  <c r="BN265" i="1"/>
  <c r="Z265" i="1"/>
  <c r="BP298" i="1"/>
  <c r="BN298" i="1"/>
  <c r="Z298" i="1"/>
  <c r="BP338" i="1"/>
  <c r="BN338" i="1"/>
  <c r="Z338" i="1"/>
  <c r="BP381" i="1"/>
  <c r="BN381" i="1"/>
  <c r="Z381" i="1"/>
  <c r="BP413" i="1"/>
  <c r="BN413" i="1"/>
  <c r="Z413" i="1"/>
  <c r="BP447" i="1"/>
  <c r="BN447" i="1"/>
  <c r="Z447" i="1"/>
  <c r="Z610" i="1"/>
  <c r="BP480" i="1"/>
  <c r="BN480" i="1"/>
  <c r="Z480" i="1"/>
  <c r="BP509" i="1"/>
  <c r="BN509" i="1"/>
  <c r="Z509" i="1"/>
  <c r="Y586" i="1"/>
  <c r="BP584" i="1"/>
  <c r="BN584" i="1"/>
  <c r="Z584" i="1"/>
  <c r="Z586" i="1" s="1"/>
  <c r="BP67" i="1"/>
  <c r="BN67" i="1"/>
  <c r="Z67" i="1"/>
  <c r="BP74" i="1"/>
  <c r="BN74" i="1"/>
  <c r="Z74" i="1"/>
  <c r="BP97" i="1"/>
  <c r="BN97" i="1"/>
  <c r="Z97" i="1"/>
  <c r="BP119" i="1"/>
  <c r="BN119" i="1"/>
  <c r="Z119" i="1"/>
  <c r="BP136" i="1"/>
  <c r="BN136" i="1"/>
  <c r="Z136" i="1"/>
  <c r="BP151" i="1"/>
  <c r="BN151" i="1"/>
  <c r="Z151" i="1"/>
  <c r="BP168" i="1"/>
  <c r="BN168" i="1"/>
  <c r="Z168" i="1"/>
  <c r="Y184" i="1"/>
  <c r="BP180" i="1"/>
  <c r="BN180" i="1"/>
  <c r="Z180" i="1"/>
  <c r="BP205" i="1"/>
  <c r="BN205" i="1"/>
  <c r="Z205" i="1"/>
  <c r="BP219" i="1"/>
  <c r="BN219" i="1"/>
  <c r="Z219" i="1"/>
  <c r="BP229" i="1"/>
  <c r="BN229" i="1"/>
  <c r="Z229" i="1"/>
  <c r="BP239" i="1"/>
  <c r="BN239" i="1"/>
  <c r="Z239" i="1"/>
  <c r="Z244" i="1" s="1"/>
  <c r="BP250" i="1"/>
  <c r="BN250" i="1"/>
  <c r="Z250" i="1"/>
  <c r="BP263" i="1"/>
  <c r="BN263" i="1"/>
  <c r="Z263" i="1"/>
  <c r="BP275" i="1"/>
  <c r="BN275" i="1"/>
  <c r="Z275" i="1"/>
  <c r="BP296" i="1"/>
  <c r="BN296" i="1"/>
  <c r="Z296" i="1"/>
  <c r="BP322" i="1"/>
  <c r="BN322" i="1"/>
  <c r="Z322" i="1"/>
  <c r="BP336" i="1"/>
  <c r="BN336" i="1"/>
  <c r="Z336" i="1"/>
  <c r="BP354" i="1"/>
  <c r="BN354" i="1"/>
  <c r="Z354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4" i="1"/>
  <c r="BN64" i="1"/>
  <c r="Y76" i="1"/>
  <c r="BP73" i="1"/>
  <c r="BN73" i="1"/>
  <c r="Z73" i="1"/>
  <c r="BP82" i="1"/>
  <c r="BN82" i="1"/>
  <c r="Z82" i="1"/>
  <c r="Y114" i="1"/>
  <c r="BP110" i="1"/>
  <c r="BN110" i="1"/>
  <c r="Z110" i="1"/>
  <c r="Y142" i="1"/>
  <c r="BP135" i="1"/>
  <c r="BN135" i="1"/>
  <c r="Z135" i="1"/>
  <c r="BP140" i="1"/>
  <c r="BN140" i="1"/>
  <c r="Z140" i="1"/>
  <c r="BP161" i="1"/>
  <c r="BN161" i="1"/>
  <c r="Z161" i="1"/>
  <c r="BP174" i="1"/>
  <c r="BN174" i="1"/>
  <c r="Z174" i="1"/>
  <c r="BP196" i="1"/>
  <c r="BN196" i="1"/>
  <c r="Z196" i="1"/>
  <c r="BP215" i="1"/>
  <c r="BN215" i="1"/>
  <c r="Z215" i="1"/>
  <c r="Y237" i="1"/>
  <c r="BP225" i="1"/>
  <c r="BN225" i="1"/>
  <c r="Z225" i="1"/>
  <c r="BP233" i="1"/>
  <c r="BN233" i="1"/>
  <c r="Z233" i="1"/>
  <c r="BP243" i="1"/>
  <c r="BN243" i="1"/>
  <c r="Z243" i="1"/>
  <c r="BP254" i="1"/>
  <c r="BN254" i="1"/>
  <c r="Z254" i="1"/>
  <c r="BP267" i="1"/>
  <c r="BN267" i="1"/>
  <c r="Z267" i="1"/>
  <c r="P610" i="1"/>
  <c r="Y283" i="1"/>
  <c r="BP282" i="1"/>
  <c r="BN282" i="1"/>
  <c r="Z282" i="1"/>
  <c r="Z283" i="1" s="1"/>
  <c r="BP287" i="1"/>
  <c r="BN287" i="1"/>
  <c r="Z287" i="1"/>
  <c r="S610" i="1"/>
  <c r="Y304" i="1"/>
  <c r="BP303" i="1"/>
  <c r="BN303" i="1"/>
  <c r="Z303" i="1"/>
  <c r="Z304" i="1" s="1"/>
  <c r="Y309" i="1"/>
  <c r="BP308" i="1"/>
  <c r="BN308" i="1"/>
  <c r="Z308" i="1"/>
  <c r="Z309" i="1" s="1"/>
  <c r="BP312" i="1"/>
  <c r="BN312" i="1"/>
  <c r="Z312" i="1"/>
  <c r="BP330" i="1"/>
  <c r="BN330" i="1"/>
  <c r="Z330" i="1"/>
  <c r="BP340" i="1"/>
  <c r="BN340" i="1"/>
  <c r="Z340" i="1"/>
  <c r="V610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BP419" i="1"/>
  <c r="BN419" i="1"/>
  <c r="Z419" i="1"/>
  <c r="Y86" i="1"/>
  <c r="Y93" i="1"/>
  <c r="E610" i="1"/>
  <c r="Y146" i="1"/>
  <c r="Y157" i="1"/>
  <c r="Y170" i="1"/>
  <c r="Y178" i="1"/>
  <c r="I610" i="1"/>
  <c r="Y200" i="1"/>
  <c r="Y211" i="1"/>
  <c r="Y356" i="1"/>
  <c r="Y355" i="1"/>
  <c r="Y393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E610" i="1"/>
  <c r="F9" i="1"/>
  <c r="J9" i="1"/>
  <c r="F10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Y244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6" i="1"/>
  <c r="BN276" i="1"/>
  <c r="Z276" i="1"/>
  <c r="BP295" i="1"/>
  <c r="BN295" i="1"/>
  <c r="Z295" i="1"/>
  <c r="Y299" i="1"/>
  <c r="BP313" i="1"/>
  <c r="BN313" i="1"/>
  <c r="Z313" i="1"/>
  <c r="Y315" i="1"/>
  <c r="U610" i="1"/>
  <c r="Y326" i="1"/>
  <c r="BP318" i="1"/>
  <c r="BN318" i="1"/>
  <c r="Z318" i="1"/>
  <c r="BP323" i="1"/>
  <c r="BN323" i="1"/>
  <c r="Z323" i="1"/>
  <c r="BP378" i="1"/>
  <c r="BN378" i="1"/>
  <c r="Z378" i="1"/>
  <c r="Y388" i="1"/>
  <c r="BP382" i="1"/>
  <c r="BN382" i="1"/>
  <c r="Z382" i="1"/>
  <c r="BP386" i="1"/>
  <c r="BN386" i="1"/>
  <c r="Z386" i="1"/>
  <c r="BP410" i="1"/>
  <c r="BN410" i="1"/>
  <c r="Z410" i="1"/>
  <c r="BP414" i="1"/>
  <c r="BN414" i="1"/>
  <c r="Z414" i="1"/>
  <c r="Y416" i="1"/>
  <c r="Y421" i="1"/>
  <c r="BP418" i="1"/>
  <c r="BN418" i="1"/>
  <c r="Z418" i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H610" i="1"/>
  <c r="H9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BN150" i="1"/>
  <c r="BP150" i="1"/>
  <c r="Y153" i="1"/>
  <c r="Z156" i="1"/>
  <c r="Z157" i="1" s="1"/>
  <c r="BN156" i="1"/>
  <c r="Z160" i="1"/>
  <c r="BN160" i="1"/>
  <c r="BP160" i="1"/>
  <c r="Z167" i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5" i="1"/>
  <c r="BP242" i="1"/>
  <c r="BN242" i="1"/>
  <c r="Z242" i="1"/>
  <c r="BP251" i="1"/>
  <c r="BN251" i="1"/>
  <c r="Z251" i="1"/>
  <c r="BP255" i="1"/>
  <c r="BN255" i="1"/>
  <c r="Z255" i="1"/>
  <c r="Y257" i="1"/>
  <c r="M610" i="1"/>
  <c r="Y269" i="1"/>
  <c r="BP260" i="1"/>
  <c r="BN260" i="1"/>
  <c r="Z260" i="1"/>
  <c r="BP264" i="1"/>
  <c r="BN264" i="1"/>
  <c r="Z264" i="1"/>
  <c r="Y268" i="1"/>
  <c r="BP274" i="1"/>
  <c r="BN274" i="1"/>
  <c r="Z274" i="1"/>
  <c r="Z278" i="1" s="1"/>
  <c r="Y278" i="1"/>
  <c r="BP288" i="1"/>
  <c r="BN288" i="1"/>
  <c r="Z288" i="1"/>
  <c r="Z290" i="1" s="1"/>
  <c r="R610" i="1"/>
  <c r="BP297" i="1"/>
  <c r="BN297" i="1"/>
  <c r="Z297" i="1"/>
  <c r="Y314" i="1"/>
  <c r="BP321" i="1"/>
  <c r="BN321" i="1"/>
  <c r="Z321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49" i="1"/>
  <c r="BP359" i="1"/>
  <c r="BN359" i="1"/>
  <c r="Z359" i="1"/>
  <c r="Z361" i="1" s="1"/>
  <c r="Y361" i="1"/>
  <c r="BP398" i="1"/>
  <c r="BN398" i="1"/>
  <c r="Z398" i="1"/>
  <c r="Y400" i="1"/>
  <c r="Y405" i="1"/>
  <c r="BP402" i="1"/>
  <c r="BN402" i="1"/>
  <c r="Z402" i="1"/>
  <c r="Z404" i="1" s="1"/>
  <c r="Y404" i="1"/>
  <c r="BP426" i="1"/>
  <c r="BN426" i="1"/>
  <c r="Z426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K610" i="1"/>
  <c r="Y256" i="1"/>
  <c r="O610" i="1"/>
  <c r="Y279" i="1"/>
  <c r="Y284" i="1"/>
  <c r="Q610" i="1"/>
  <c r="Y291" i="1"/>
  <c r="Y300" i="1"/>
  <c r="Y305" i="1"/>
  <c r="T610" i="1"/>
  <c r="Y310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Z37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Z415" i="1" s="1"/>
  <c r="BP412" i="1"/>
  <c r="BN412" i="1"/>
  <c r="Z412" i="1"/>
  <c r="Z428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367" i="1"/>
  <c r="W610" i="1"/>
  <c r="Y389" i="1"/>
  <c r="Y610" i="1"/>
  <c r="Y439" i="1"/>
  <c r="Y483" i="1"/>
  <c r="BP482" i="1"/>
  <c r="BN482" i="1"/>
  <c r="Z482" i="1"/>
  <c r="Z483" i="1" s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32" i="1" l="1"/>
  <c r="Z256" i="1"/>
  <c r="Z236" i="1"/>
  <c r="Z183" i="1"/>
  <c r="Z177" i="1"/>
  <c r="Z169" i="1"/>
  <c r="Z420" i="1"/>
  <c r="Z314" i="1"/>
  <c r="Z388" i="1"/>
  <c r="Z537" i="1"/>
  <c r="Z461" i="1"/>
  <c r="Z399" i="1"/>
  <c r="Z342" i="1"/>
  <c r="Z333" i="1"/>
  <c r="Z299" i="1"/>
  <c r="Z162" i="1"/>
  <c r="Z152" i="1"/>
  <c r="Z131" i="1"/>
  <c r="Z123" i="1"/>
  <c r="Z99" i="1"/>
  <c r="Z85" i="1"/>
  <c r="Z76" i="1"/>
  <c r="Z70" i="1"/>
  <c r="Z54" i="1"/>
  <c r="Y602" i="1"/>
  <c r="Y601" i="1"/>
  <c r="Y604" i="1"/>
  <c r="Z556" i="1"/>
  <c r="Z573" i="1"/>
  <c r="Y603" i="1"/>
  <c r="Z549" i="1"/>
  <c r="Z348" i="1"/>
  <c r="Y600" i="1"/>
  <c r="Z526" i="1"/>
  <c r="Z512" i="1"/>
  <c r="Z580" i="1"/>
  <c r="Z566" i="1"/>
  <c r="Z268" i="1"/>
  <c r="Z222" i="1"/>
  <c r="Z200" i="1"/>
  <c r="Z141" i="1"/>
  <c r="Z114" i="1"/>
  <c r="Z106" i="1"/>
  <c r="Z93" i="1"/>
  <c r="Z35" i="1"/>
  <c r="X603" i="1"/>
  <c r="Z326" i="1"/>
  <c r="Z605" i="1" l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<sst xmlns="http://schemas.openxmlformats.org/spreadsheetml/2006/main" count="2793" uniqueCount="985">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</sst>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138" sqref="AA13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45579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0.58333333333333337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233.33333333333331</v>
      </c>
      <c r="Y141" s="703">
        <f>IFERROR(Y134/H134,"0")+IFERROR(Y135/H135,"0")+IFERROR(Y136/H136,"0")+IFERROR(Y137/H137,"0")+IFERROR(Y138/H138,"0")+IFERROR(Y139/H139,"0")+IFERROR(Y140/H140,"0")</f>
        <v>234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1.7620200000000001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630</v>
      </c>
      <c r="Y142" s="703">
        <f>IFERROR(SUM(Y134:Y140),"0")</f>
        <v>631.80000000000007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2000</v>
      </c>
      <c r="Y379" s="702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133.33333333333334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134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2.9144999999999999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2000</v>
      </c>
      <c r="Y389" s="703">
        <f>IFERROR(SUM(Y377:Y387),"0")</f>
        <v>2010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4000</v>
      </c>
      <c r="Y391" s="702">
        <f>IFERROR(IF(X391="",0,CEILING((X391/$H391),1)*$H391),"")</f>
        <v>4005</v>
      </c>
      <c r="Z391" s="36">
        <f>IFERROR(IF(Y391=0,"",ROUNDUP(Y391/H391,0)*0.02175),"")</f>
        <v>5.8072499999999998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4128</v>
      </c>
      <c r="BN391" s="64">
        <f>IFERROR(Y391*I391/H391,"0")</f>
        <v>4133.16</v>
      </c>
      <c r="BO391" s="64">
        <f>IFERROR(1/J391*(X391/H391),"0")</f>
        <v>5.5555555555555554</v>
      </c>
      <c r="BP391" s="64">
        <f>IFERROR(1/J391*(Y391/H391),"0")</f>
        <v>5.5625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266.66666666666669</v>
      </c>
      <c r="Y393" s="703">
        <f>IFERROR(Y391/H391,"0")+IFERROR(Y392/H392,"0")</f>
        <v>267</v>
      </c>
      <c r="Z393" s="703">
        <f>IFERROR(IF(Z391="",0,Z391),"0")+IFERROR(IF(Z392="",0,Z392),"0")</f>
        <v>5.8072499999999998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4000</v>
      </c>
      <c r="Y394" s="703">
        <f>IFERROR(SUM(Y391:Y392),"0")</f>
        <v>4005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7000</v>
      </c>
      <c r="Y423" s="702">
        <f>IFERROR(IF(X423="",0,CEILING((X423/$H423),1)*$H423),"")</f>
        <v>7004.4</v>
      </c>
      <c r="Z423" s="36">
        <f>IFERROR(IF(Y423=0,"",ROUNDUP(Y423/H423,0)*0.02175),"")</f>
        <v>19.531499999999998</v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7506.1538461538476</v>
      </c>
      <c r="BN423" s="64">
        <f>IFERROR(Y423*I423/H423,"0")</f>
        <v>7510.8720000000003</v>
      </c>
      <c r="BO423" s="64">
        <f>IFERROR(1/J423*(X423/H423),"0")</f>
        <v>16.025641025641026</v>
      </c>
      <c r="BP423" s="64">
        <f>IFERROR(1/J423*(Y423/H423),"0")</f>
        <v>16.035714285714285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897.43589743589746</v>
      </c>
      <c r="Y428" s="703">
        <f>IFERROR(Y423/H423,"0")+IFERROR(Y424/H424,"0")+IFERROR(Y425/H425,"0")+IFERROR(Y426/H426,"0")+IFERROR(Y427/H427,"0")</f>
        <v>898</v>
      </c>
      <c r="Z428" s="703">
        <f>IFERROR(IF(Z423="",0,Z423),"0")+IFERROR(IF(Z424="",0,Z424),"0")+IFERROR(IF(Z425="",0,Z425),"0")+IFERROR(IF(Z426="",0,Z426),"0")+IFERROR(IF(Z427="",0,Z427),"0")</f>
        <v>19.531499999999998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7000</v>
      </c>
      <c r="Y429" s="703">
        <f>IFERROR(SUM(Y423:Y427),"0")</f>
        <v>7004.4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4000</v>
      </c>
      <c r="Y515" s="702">
        <f>IFERROR(IF(X515="",0,CEILING((X515/$H515),1)*$H515),"")</f>
        <v>4002.2400000000002</v>
      </c>
      <c r="Z515" s="36">
        <f>IFERROR(IF(Y515=0,"",ROUNDUP(Y515/H515,0)*0.01196),"")</f>
        <v>9.0656800000000004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4272.727272727273</v>
      </c>
      <c r="BN515" s="64">
        <f>IFERROR(Y515*I515/H515,"0")</f>
        <v>4275.12</v>
      </c>
      <c r="BO515" s="64">
        <f>IFERROR(1/J515*(X515/H515),"0")</f>
        <v>7.2843822843822839</v>
      </c>
      <c r="BP515" s="64">
        <f>IFERROR(1/J515*(Y515/H515),"0")</f>
        <v>7.2884615384615392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757.57575757575751</v>
      </c>
      <c r="Y517" s="703">
        <f>IFERROR(Y515/H515,"0")+IFERROR(Y516/H516,"0")</f>
        <v>758</v>
      </c>
      <c r="Z517" s="703">
        <f>IFERROR(IF(Z515="",0,Z515),"0")+IFERROR(IF(Z516="",0,Z516),"0")</f>
        <v>9.0656800000000004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4000</v>
      </c>
      <c r="Y518" s="703">
        <f>IFERROR(SUM(Y515:Y516),"0")</f>
        <v>4002.2400000000002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17630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17653.440000000002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18664.347785547787</v>
      </c>
      <c r="Y601" s="703">
        <f>IFERROR(SUM(BN22:BN597),"0")</f>
        <v>18688.919999999998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34</v>
      </c>
      <c r="Y602" s="38">
        <f>ROUNDUP(SUM(BP22:BP597),0)</f>
        <v>34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19514.347785547787</v>
      </c>
      <c r="Y603" s="703">
        <f>GrossWeightTotalR+PalletQtyTotalR*25</f>
        <v>19538.919999999998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2288.3449883449885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2291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39.080950000000001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631.80000000000007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6015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7004.4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4002.2400000000002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33,33"/>
        <filter val="17 630,00"/>
        <filter val="18 664,35"/>
        <filter val="19 514,35"/>
        <filter val="2 000,00"/>
        <filter val="2 288,34"/>
        <filter val="233,33"/>
        <filter val="266,67"/>
        <filter val="34"/>
        <filter val="4 000,00"/>
        <filter val="630,00"/>
        <filter val="7 000,00"/>
        <filter val="757,58"/>
        <filter val="897,44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