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5A2AFA-B66F-45DC-B0A3-1041EC8FCB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X367" i="1"/>
  <c r="X366" i="1"/>
  <c r="BO365" i="1"/>
  <c r="BM365" i="1"/>
  <c r="Y365" i="1"/>
  <c r="Z365" i="1" s="1"/>
  <c r="Z366" i="1" s="1"/>
  <c r="P365" i="1"/>
  <c r="X362" i="1"/>
  <c r="X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BP318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P128" i="1"/>
  <c r="BO127" i="1"/>
  <c r="BM127" i="1"/>
  <c r="Y127" i="1"/>
  <c r="BP127" i="1" s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BP88" i="1" s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Z228" i="1" l="1"/>
  <c r="BN228" i="1"/>
  <c r="Z358" i="1"/>
  <c r="BN358" i="1"/>
  <c r="Z521" i="1"/>
  <c r="BN521" i="1"/>
  <c r="Z30" i="1"/>
  <c r="BN30" i="1"/>
  <c r="Z31" i="1"/>
  <c r="BN31" i="1"/>
  <c r="Z32" i="1"/>
  <c r="BN32" i="1"/>
  <c r="Z79" i="1"/>
  <c r="BN79" i="1"/>
  <c r="Y86" i="1"/>
  <c r="Z96" i="1"/>
  <c r="BN96" i="1"/>
  <c r="Y99" i="1"/>
  <c r="Z120" i="1"/>
  <c r="BN120" i="1"/>
  <c r="Z150" i="1"/>
  <c r="BN150" i="1"/>
  <c r="Y153" i="1"/>
  <c r="Z216" i="1"/>
  <c r="BN216" i="1"/>
  <c r="Z240" i="1"/>
  <c r="BN240" i="1"/>
  <c r="Z264" i="1"/>
  <c r="BN264" i="1"/>
  <c r="Z276" i="1"/>
  <c r="BN276" i="1"/>
  <c r="Z338" i="1"/>
  <c r="BN338" i="1"/>
  <c r="Z371" i="1"/>
  <c r="BN371" i="1"/>
  <c r="Z397" i="1"/>
  <c r="BN397" i="1"/>
  <c r="Z411" i="1"/>
  <c r="BN411" i="1"/>
  <c r="Z445" i="1"/>
  <c r="BN445" i="1"/>
  <c r="Z460" i="1"/>
  <c r="BN460" i="1"/>
  <c r="Z507" i="1"/>
  <c r="BN507" i="1"/>
  <c r="Z531" i="1"/>
  <c r="BN531" i="1"/>
  <c r="BP351" i="1"/>
  <c r="BN351" i="1"/>
  <c r="Z351" i="1"/>
  <c r="BP387" i="1"/>
  <c r="BN387" i="1"/>
  <c r="Z387" i="1"/>
  <c r="Y433" i="1"/>
  <c r="Y432" i="1"/>
  <c r="BP431" i="1"/>
  <c r="BN431" i="1"/>
  <c r="Z431" i="1"/>
  <c r="Z432" i="1" s="1"/>
  <c r="Y438" i="1"/>
  <c r="BP437" i="1"/>
  <c r="BN437" i="1"/>
  <c r="Z437" i="1"/>
  <c r="Z438" i="1" s="1"/>
  <c r="BP441" i="1"/>
  <c r="BN441" i="1"/>
  <c r="Z441" i="1"/>
  <c r="BP456" i="1"/>
  <c r="BN456" i="1"/>
  <c r="Z456" i="1"/>
  <c r="BP492" i="1"/>
  <c r="BN492" i="1"/>
  <c r="Z492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B610" i="1"/>
  <c r="X602" i="1"/>
  <c r="Z26" i="1"/>
  <c r="BN26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Y71" i="1"/>
  <c r="Z83" i="1"/>
  <c r="BN83" i="1"/>
  <c r="Z88" i="1"/>
  <c r="BN88" i="1"/>
  <c r="Z89" i="1"/>
  <c r="BN89" i="1"/>
  <c r="Z90" i="1"/>
  <c r="BN90" i="1"/>
  <c r="Y93" i="1"/>
  <c r="Z103" i="1"/>
  <c r="BN103" i="1"/>
  <c r="Y106" i="1"/>
  <c r="Z113" i="1"/>
  <c r="BN113" i="1"/>
  <c r="Z126" i="1"/>
  <c r="BN126" i="1"/>
  <c r="Z127" i="1"/>
  <c r="BN127" i="1"/>
  <c r="Y131" i="1"/>
  <c r="Z130" i="1"/>
  <c r="BN130" i="1"/>
  <c r="Y141" i="1"/>
  <c r="Z139" i="1"/>
  <c r="BN139" i="1"/>
  <c r="Z160" i="1"/>
  <c r="BN160" i="1"/>
  <c r="Y163" i="1"/>
  <c r="H610" i="1"/>
  <c r="Z180" i="1"/>
  <c r="BN180" i="1"/>
  <c r="Y183" i="1"/>
  <c r="Z195" i="1"/>
  <c r="BN195" i="1"/>
  <c r="Z210" i="1"/>
  <c r="BN210" i="1"/>
  <c r="Y222" i="1"/>
  <c r="Z220" i="1"/>
  <c r="BN220" i="1"/>
  <c r="Y237" i="1"/>
  <c r="Z232" i="1"/>
  <c r="BN232" i="1"/>
  <c r="Z249" i="1"/>
  <c r="BN249" i="1"/>
  <c r="Z260" i="1"/>
  <c r="BN260" i="1"/>
  <c r="Y269" i="1"/>
  <c r="Z295" i="1"/>
  <c r="BN295" i="1"/>
  <c r="Z332" i="1"/>
  <c r="BN332" i="1"/>
  <c r="BP346" i="1"/>
  <c r="BN346" i="1"/>
  <c r="Z346" i="1"/>
  <c r="BP352" i="1"/>
  <c r="BN352" i="1"/>
  <c r="Z352" i="1"/>
  <c r="BP379" i="1"/>
  <c r="BN379" i="1"/>
  <c r="Z379" i="1"/>
  <c r="BP419" i="1"/>
  <c r="BN419" i="1"/>
  <c r="Z419" i="1"/>
  <c r="BP449" i="1"/>
  <c r="BN449" i="1"/>
  <c r="Z449" i="1"/>
  <c r="BP478" i="1"/>
  <c r="BN478" i="1"/>
  <c r="Z478" i="1"/>
  <c r="BP511" i="1"/>
  <c r="BN511" i="1"/>
  <c r="Z51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342" i="1"/>
  <c r="X610" i="1"/>
  <c r="Y581" i="1"/>
  <c r="Y373" i="1"/>
  <c r="BP369" i="1"/>
  <c r="BN369" i="1"/>
  <c r="Z369" i="1"/>
  <c r="BP381" i="1"/>
  <c r="BN381" i="1"/>
  <c r="Z381" i="1"/>
  <c r="Y393" i="1"/>
  <c r="BP391" i="1"/>
  <c r="BN391" i="1"/>
  <c r="Z391" i="1"/>
  <c r="BP409" i="1"/>
  <c r="BN409" i="1"/>
  <c r="Z409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BP480" i="1"/>
  <c r="BN480" i="1"/>
  <c r="Z480" i="1"/>
  <c r="BP505" i="1"/>
  <c r="BN505" i="1"/>
  <c r="Z505" i="1"/>
  <c r="BP515" i="1"/>
  <c r="BN515" i="1"/>
  <c r="Z515" i="1"/>
  <c r="Y533" i="1"/>
  <c r="BP529" i="1"/>
  <c r="BN529" i="1"/>
  <c r="Z529" i="1"/>
  <c r="BP585" i="1"/>
  <c r="BN585" i="1"/>
  <c r="Z585" i="1"/>
  <c r="Y595" i="1"/>
  <c r="Y594" i="1"/>
  <c r="BP593" i="1"/>
  <c r="BN593" i="1"/>
  <c r="Z593" i="1"/>
  <c r="Z594" i="1" s="1"/>
  <c r="X601" i="1"/>
  <c r="X604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6" i="1"/>
  <c r="Z75" i="1"/>
  <c r="BN75" i="1"/>
  <c r="Y85" i="1"/>
  <c r="Z81" i="1"/>
  <c r="BN81" i="1"/>
  <c r="Y94" i="1"/>
  <c r="Z92" i="1"/>
  <c r="BN92" i="1"/>
  <c r="Y100" i="1"/>
  <c r="Z98" i="1"/>
  <c r="BN98" i="1"/>
  <c r="Z105" i="1"/>
  <c r="BN105" i="1"/>
  <c r="Y115" i="1"/>
  <c r="Z111" i="1"/>
  <c r="BN111" i="1"/>
  <c r="Z118" i="1"/>
  <c r="BN118" i="1"/>
  <c r="Y123" i="1"/>
  <c r="Z122" i="1"/>
  <c r="BN122" i="1"/>
  <c r="Y132" i="1"/>
  <c r="Z134" i="1"/>
  <c r="BN134" i="1"/>
  <c r="BP134" i="1"/>
  <c r="Y142" i="1"/>
  <c r="Z137" i="1"/>
  <c r="BN137" i="1"/>
  <c r="Z145" i="1"/>
  <c r="BN145" i="1"/>
  <c r="Z156" i="1"/>
  <c r="BN156" i="1"/>
  <c r="Y162" i="1"/>
  <c r="Z167" i="1"/>
  <c r="BN167" i="1"/>
  <c r="Y178" i="1"/>
  <c r="Z176" i="1"/>
  <c r="BN176" i="1"/>
  <c r="Z182" i="1"/>
  <c r="BN182" i="1"/>
  <c r="Z193" i="1"/>
  <c r="BN193" i="1"/>
  <c r="Z197" i="1"/>
  <c r="BN197" i="1"/>
  <c r="Z204" i="1"/>
  <c r="BN204" i="1"/>
  <c r="Z214" i="1"/>
  <c r="BN214" i="1"/>
  <c r="BP214" i="1"/>
  <c r="Y223" i="1"/>
  <c r="Z218" i="1"/>
  <c r="BN218" i="1"/>
  <c r="Z226" i="1"/>
  <c r="BN226" i="1"/>
  <c r="Z230" i="1"/>
  <c r="BN230" i="1"/>
  <c r="Z234" i="1"/>
  <c r="BN234" i="1"/>
  <c r="Y245" i="1"/>
  <c r="Z242" i="1"/>
  <c r="BN242" i="1"/>
  <c r="K610" i="1"/>
  <c r="Z251" i="1"/>
  <c r="BN251" i="1"/>
  <c r="Z255" i="1"/>
  <c r="BN255" i="1"/>
  <c r="Z262" i="1"/>
  <c r="BN262" i="1"/>
  <c r="Z266" i="1"/>
  <c r="BN266" i="1"/>
  <c r="O610" i="1"/>
  <c r="Z274" i="1"/>
  <c r="BN274" i="1"/>
  <c r="Z288" i="1"/>
  <c r="BN288" i="1"/>
  <c r="R610" i="1"/>
  <c r="Z297" i="1"/>
  <c r="BN297" i="1"/>
  <c r="Z318" i="1"/>
  <c r="BN318" i="1"/>
  <c r="Z321" i="1"/>
  <c r="BN321" i="1"/>
  <c r="Z322" i="1"/>
  <c r="BN322" i="1"/>
  <c r="Z330" i="1"/>
  <c r="BN330" i="1"/>
  <c r="Z336" i="1"/>
  <c r="BN336" i="1"/>
  <c r="BP336" i="1"/>
  <c r="Z340" i="1"/>
  <c r="BN340" i="1"/>
  <c r="Y356" i="1"/>
  <c r="Z354" i="1"/>
  <c r="BN354" i="1"/>
  <c r="Y362" i="1"/>
  <c r="Z360" i="1"/>
  <c r="BN360" i="1"/>
  <c r="Y366" i="1"/>
  <c r="BP365" i="1"/>
  <c r="BN365" i="1"/>
  <c r="BP377" i="1"/>
  <c r="BN377" i="1"/>
  <c r="Z377" i="1"/>
  <c r="BP385" i="1"/>
  <c r="BN385" i="1"/>
  <c r="Z385" i="1"/>
  <c r="BP403" i="1"/>
  <c r="BN403" i="1"/>
  <c r="Z403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BP481" i="1"/>
  <c r="BN481" i="1"/>
  <c r="Z481" i="1"/>
  <c r="BP509" i="1"/>
  <c r="BN509" i="1"/>
  <c r="Z509" i="1"/>
  <c r="BP523" i="1"/>
  <c r="BN523" i="1"/>
  <c r="Z523" i="1"/>
  <c r="Y532" i="1"/>
  <c r="AE610" i="1"/>
  <c r="Y586" i="1"/>
  <c r="BP584" i="1"/>
  <c r="BN584" i="1"/>
  <c r="Z584" i="1"/>
  <c r="Y399" i="1"/>
  <c r="Y462" i="1"/>
  <c r="F9" i="1"/>
  <c r="J9" i="1"/>
  <c r="F10" i="1"/>
  <c r="Z22" i="1"/>
  <c r="Z23" i="1" s="1"/>
  <c r="BN22" i="1"/>
  <c r="BP22" i="1"/>
  <c r="Y23" i="1"/>
  <c r="X600" i="1"/>
  <c r="Z27" i="1"/>
  <c r="BN27" i="1"/>
  <c r="BP27" i="1"/>
  <c r="Z29" i="1"/>
  <c r="BN29" i="1"/>
  <c r="Z33" i="1"/>
  <c r="BN33" i="1"/>
  <c r="C610" i="1"/>
  <c r="Z49" i="1"/>
  <c r="BN49" i="1"/>
  <c r="BP49" i="1"/>
  <c r="Z51" i="1"/>
  <c r="BN51" i="1"/>
  <c r="Z53" i="1"/>
  <c r="BN53" i="1"/>
  <c r="Y54" i="1"/>
  <c r="Z57" i="1"/>
  <c r="BN57" i="1"/>
  <c r="BP57" i="1"/>
  <c r="Y60" i="1"/>
  <c r="D610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4" i="1"/>
  <c r="BN74" i="1"/>
  <c r="Y77" i="1"/>
  <c r="Z80" i="1"/>
  <c r="BN80" i="1"/>
  <c r="BP80" i="1"/>
  <c r="Z82" i="1"/>
  <c r="BN82" i="1"/>
  <c r="Z84" i="1"/>
  <c r="BN84" i="1"/>
  <c r="Z91" i="1"/>
  <c r="BN91" i="1"/>
  <c r="BP91" i="1"/>
  <c r="Z97" i="1"/>
  <c r="BN97" i="1"/>
  <c r="BP97" i="1"/>
  <c r="E610" i="1"/>
  <c r="Z104" i="1"/>
  <c r="BN104" i="1"/>
  <c r="BP104" i="1"/>
  <c r="Y107" i="1"/>
  <c r="Z110" i="1"/>
  <c r="BN110" i="1"/>
  <c r="BP110" i="1"/>
  <c r="Z112" i="1"/>
  <c r="BN112" i="1"/>
  <c r="F610" i="1"/>
  <c r="Z119" i="1"/>
  <c r="BN119" i="1"/>
  <c r="BP119" i="1"/>
  <c r="Z121" i="1"/>
  <c r="BN121" i="1"/>
  <c r="Y124" i="1"/>
  <c r="Z128" i="1"/>
  <c r="BN128" i="1"/>
  <c r="BP128" i="1"/>
  <c r="Z129" i="1"/>
  <c r="BN129" i="1"/>
  <c r="Z135" i="1"/>
  <c r="BN135" i="1"/>
  <c r="BP135" i="1"/>
  <c r="Z136" i="1"/>
  <c r="BN136" i="1"/>
  <c r="Z138" i="1"/>
  <c r="BN138" i="1"/>
  <c r="Z140" i="1"/>
  <c r="BN140" i="1"/>
  <c r="Z144" i="1"/>
  <c r="BN144" i="1"/>
  <c r="BP144" i="1"/>
  <c r="Y147" i="1"/>
  <c r="G610" i="1"/>
  <c r="Z151" i="1"/>
  <c r="Z152" i="1" s="1"/>
  <c r="BN151" i="1"/>
  <c r="BP151" i="1"/>
  <c r="Y152" i="1"/>
  <c r="Z155" i="1"/>
  <c r="Z157" i="1" s="1"/>
  <c r="BN155" i="1"/>
  <c r="BP155" i="1"/>
  <c r="Y158" i="1"/>
  <c r="Z161" i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I610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1" i="1"/>
  <c r="Y212" i="1"/>
  <c r="BP209" i="1"/>
  <c r="BN209" i="1"/>
  <c r="Z209" i="1"/>
  <c r="Z211" i="1" s="1"/>
  <c r="H9" i="1"/>
  <c r="Y24" i="1"/>
  <c r="Y170" i="1"/>
  <c r="Y177" i="1"/>
  <c r="BP181" i="1"/>
  <c r="BN181" i="1"/>
  <c r="Z181" i="1"/>
  <c r="BP194" i="1"/>
  <c r="BN194" i="1"/>
  <c r="Z194" i="1"/>
  <c r="BP198" i="1"/>
  <c r="BN198" i="1"/>
  <c r="Z198" i="1"/>
  <c r="J610" i="1"/>
  <c r="Y206" i="1"/>
  <c r="Z215" i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BP261" i="1"/>
  <c r="Z263" i="1"/>
  <c r="BN263" i="1"/>
  <c r="Z265" i="1"/>
  <c r="BN265" i="1"/>
  <c r="Z267" i="1"/>
  <c r="BN26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Y315" i="1"/>
  <c r="U610" i="1"/>
  <c r="Y326" i="1"/>
  <c r="Z319" i="1"/>
  <c r="BN319" i="1"/>
  <c r="Z320" i="1"/>
  <c r="BN320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49" i="1"/>
  <c r="Y256" i="1"/>
  <c r="Y279" i="1"/>
  <c r="Y284" i="1"/>
  <c r="Y291" i="1"/>
  <c r="Y300" i="1"/>
  <c r="Y305" i="1"/>
  <c r="Y310" i="1"/>
  <c r="BP323" i="1"/>
  <c r="BN323" i="1"/>
  <c r="Z323" i="1"/>
  <c r="BP331" i="1"/>
  <c r="BN331" i="1"/>
  <c r="Z331" i="1"/>
  <c r="BP339" i="1"/>
  <c r="BN339" i="1"/>
  <c r="Z339" i="1"/>
  <c r="BP347" i="1"/>
  <c r="BN347" i="1"/>
  <c r="Z347" i="1"/>
  <c r="Y355" i="1"/>
  <c r="Y361" i="1"/>
  <c r="Y372" i="1"/>
  <c r="Y388" i="1"/>
  <c r="Y394" i="1"/>
  <c r="Y400" i="1"/>
  <c r="Y404" i="1"/>
  <c r="Y416" i="1"/>
  <c r="Y420" i="1"/>
  <c r="Y428" i="1"/>
  <c r="Y461" i="1"/>
  <c r="Y467" i="1"/>
  <c r="Y471" i="1"/>
  <c r="Z610" i="1"/>
  <c r="Y476" i="1"/>
  <c r="BP479" i="1"/>
  <c r="BN479" i="1"/>
  <c r="Z479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AD610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Z353" i="1"/>
  <c r="BN353" i="1"/>
  <c r="Z359" i="1"/>
  <c r="Z361" i="1" s="1"/>
  <c r="BN359" i="1"/>
  <c r="V610" i="1"/>
  <c r="Y367" i="1"/>
  <c r="Z370" i="1"/>
  <c r="BN370" i="1"/>
  <c r="W610" i="1"/>
  <c r="Z378" i="1"/>
  <c r="BN378" i="1"/>
  <c r="Z380" i="1"/>
  <c r="BN380" i="1"/>
  <c r="Z382" i="1"/>
  <c r="BN382" i="1"/>
  <c r="Z384" i="1"/>
  <c r="BN384" i="1"/>
  <c r="Z386" i="1"/>
  <c r="BN386" i="1"/>
  <c r="Y389" i="1"/>
  <c r="Z392" i="1"/>
  <c r="BN392" i="1"/>
  <c r="Z396" i="1"/>
  <c r="BN396" i="1"/>
  <c r="BP396" i="1"/>
  <c r="Z398" i="1"/>
  <c r="BN398" i="1"/>
  <c r="Z402" i="1"/>
  <c r="Z404" i="1" s="1"/>
  <c r="BN402" i="1"/>
  <c r="BP402" i="1"/>
  <c r="Z408" i="1"/>
  <c r="BN408" i="1"/>
  <c r="BP408" i="1"/>
  <c r="Z410" i="1"/>
  <c r="BN410" i="1"/>
  <c r="Z412" i="1"/>
  <c r="BN412" i="1"/>
  <c r="Z414" i="1"/>
  <c r="BN414" i="1"/>
  <c r="Y415" i="1"/>
  <c r="Z418" i="1"/>
  <c r="BN418" i="1"/>
  <c r="BP418" i="1"/>
  <c r="Z424" i="1"/>
  <c r="BN424" i="1"/>
  <c r="Z426" i="1"/>
  <c r="BN426" i="1"/>
  <c r="Y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Y526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0" i="1"/>
  <c r="BP576" i="1"/>
  <c r="BN576" i="1"/>
  <c r="Z576" i="1"/>
  <c r="BP578" i="1"/>
  <c r="BN578" i="1"/>
  <c r="Z578" i="1"/>
  <c r="Y587" i="1"/>
  <c r="Z580" i="1" l="1"/>
  <c r="Z532" i="1"/>
  <c r="Z494" i="1"/>
  <c r="Z420" i="1"/>
  <c r="Z393" i="1"/>
  <c r="Z372" i="1"/>
  <c r="Z355" i="1"/>
  <c r="Z342" i="1"/>
  <c r="Z183" i="1"/>
  <c r="Z177" i="1"/>
  <c r="Z169" i="1"/>
  <c r="Z146" i="1"/>
  <c r="Z131" i="1"/>
  <c r="Z123" i="1"/>
  <c r="Z114" i="1"/>
  <c r="Z106" i="1"/>
  <c r="Z99" i="1"/>
  <c r="Z85" i="1"/>
  <c r="Z76" i="1"/>
  <c r="Z70" i="1"/>
  <c r="Z586" i="1"/>
  <c r="Z573" i="1"/>
  <c r="Z162" i="1"/>
  <c r="Z93" i="1"/>
  <c r="X603" i="1"/>
  <c r="Z537" i="1"/>
  <c r="Z556" i="1"/>
  <c r="Z483" i="1"/>
  <c r="Z461" i="1"/>
  <c r="Z428" i="1"/>
  <c r="Z388" i="1"/>
  <c r="Z326" i="1"/>
  <c r="Z299" i="1"/>
  <c r="Z290" i="1"/>
  <c r="Z278" i="1"/>
  <c r="Z268" i="1"/>
  <c r="Z222" i="1"/>
  <c r="Z141" i="1"/>
  <c r="Z59" i="1"/>
  <c r="Z54" i="1"/>
  <c r="Z35" i="1"/>
  <c r="Z566" i="1"/>
  <c r="Z549" i="1"/>
  <c r="Z526" i="1"/>
  <c r="Z512" i="1"/>
  <c r="Y600" i="1"/>
  <c r="Z200" i="1"/>
  <c r="Y602" i="1"/>
  <c r="Z415" i="1"/>
  <c r="Z399" i="1"/>
  <c r="Z348" i="1"/>
  <c r="Z333" i="1"/>
  <c r="Z256" i="1"/>
  <c r="Z244" i="1"/>
  <c r="Z236" i="1"/>
  <c r="Y604" i="1"/>
  <c r="Y601" i="1"/>
  <c r="Y603" i="1" l="1"/>
  <c r="Z605" i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<sst xmlns="http://schemas.openxmlformats.org/spreadsheetml/2006/main" count="2792" uniqueCount="984">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</sst>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/>
      <c r="I5" s="993"/>
      <c r="J5" s="993"/>
      <c r="K5" s="993"/>
      <c r="L5" s="993"/>
      <c r="M5" s="798"/>
      <c r="N5" s="58"/>
      <c r="P5" s="24" t="s">
        <v>10</v>
      </c>
      <c r="Q5" s="1077">
        <v>45581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Среда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60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62.666666666666657</v>
      </c>
      <c r="BN48" s="64">
        <f t="shared" ref="BN48:BN53" si="8">IFERROR(Y48*I48/H48,"0")</f>
        <v>67.680000000000007</v>
      </c>
      <c r="BO48" s="64">
        <f t="shared" ref="BO48:BO53" si="9">IFERROR(1/J48*(X48/H48),"0")</f>
        <v>9.9206349206349201E-2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24</v>
      </c>
      <c r="Y51" s="702">
        <f t="shared" si="6"/>
        <v>24</v>
      </c>
      <c r="Z51" s="36">
        <f>IFERROR(IF(Y51=0,"",ROUNDUP(Y51/H51,0)*0.00902),"")</f>
        <v>5.4120000000000001E-2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25.259999999999998</v>
      </c>
      <c r="BN51" s="64">
        <f t="shared" si="8"/>
        <v>25.259999999999998</v>
      </c>
      <c r="BO51" s="64">
        <f t="shared" si="9"/>
        <v>4.5454545454545456E-2</v>
      </c>
      <c r="BP51" s="64">
        <f t="shared" si="10"/>
        <v>4.5454545454545456E-2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11.555555555555555</v>
      </c>
      <c r="Y54" s="703">
        <f>IFERROR(Y48/H48,"0")+IFERROR(Y49/H49,"0")+IFERROR(Y50/H50,"0")+IFERROR(Y51/H51,"0")+IFERROR(Y52/H52,"0")+IFERROR(Y53/H53,"0")</f>
        <v>12</v>
      </c>
      <c r="Z54" s="703">
        <f>IFERROR(IF(Z48="",0,Z48),"0")+IFERROR(IF(Z49="",0,Z49),"0")+IFERROR(IF(Z50="",0,Z50),"0")+IFERROR(IF(Z51="",0,Z51),"0")+IFERROR(IF(Z52="",0,Z52),"0")+IFERROR(IF(Z53="",0,Z53),"0")</f>
        <v>0.18462000000000001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84</v>
      </c>
      <c r="Y55" s="703">
        <f>IFERROR(SUM(Y48:Y53),"0")</f>
        <v>88.800000000000011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780</v>
      </c>
      <c r="Y63" s="702">
        <f t="shared" ref="Y63:Y69" si="11">IFERROR(IF(X63="",0,CEILING((X63/$H63),1)*$H63),"")</f>
        <v>788.40000000000009</v>
      </c>
      <c r="Z63" s="36">
        <f>IFERROR(IF(Y63=0,"",ROUNDUP(Y63/H63,0)*0.02175),"")</f>
        <v>1.58775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814.66666666666663</v>
      </c>
      <c r="BN63" s="64">
        <f t="shared" ref="BN63:BN69" si="13">IFERROR(Y63*I63/H63,"0")</f>
        <v>823.43999999999994</v>
      </c>
      <c r="BO63" s="64">
        <f t="shared" ref="BO63:BO69" si="14">IFERROR(1/J63*(X63/H63),"0")</f>
        <v>1.2896825396825395</v>
      </c>
      <c r="BP63" s="64">
        <f t="shared" ref="BP63:BP69" si="15">IFERROR(1/J63*(Y63/H63),"0")</f>
        <v>1.3035714285714286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396</v>
      </c>
      <c r="Y69" s="702">
        <f t="shared" si="11"/>
        <v>396</v>
      </c>
      <c r="Z69" s="36">
        <f>IFERROR(IF(Y69=0,"",ROUNDUP(Y69/H69,0)*0.00937),"")</f>
        <v>0.82455999999999996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417.12000000000006</v>
      </c>
      <c r="BN69" s="64">
        <f t="shared" si="13"/>
        <v>417.12000000000006</v>
      </c>
      <c r="BO69" s="64">
        <f t="shared" si="14"/>
        <v>0.73333333333333328</v>
      </c>
      <c r="BP69" s="64">
        <f t="shared" si="15"/>
        <v>0.73333333333333328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160.22222222222223</v>
      </c>
      <c r="Y70" s="703">
        <f>IFERROR(Y63/H63,"0")+IFERROR(Y64/H64,"0")+IFERROR(Y65/H65,"0")+IFERROR(Y66/H66,"0")+IFERROR(Y67/H67,"0")+IFERROR(Y68/H68,"0")+IFERROR(Y69/H69,"0")</f>
        <v>161</v>
      </c>
      <c r="Z70" s="703">
        <f>IFERROR(IF(Z63="",0,Z63),"0")+IFERROR(IF(Z64="",0,Z64),"0")+IFERROR(IF(Z65="",0,Z65),"0")+IFERROR(IF(Z66="",0,Z66),"0")+IFERROR(IF(Z67="",0,Z67),"0")+IFERROR(IF(Z68="",0,Z68),"0")+IFERROR(IF(Z69="",0,Z69),"0")</f>
        <v>2.4123099999999997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1176</v>
      </c>
      <c r="Y71" s="703">
        <f>IFERROR(SUM(Y63:Y69),"0")</f>
        <v>1184.4000000000001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580</v>
      </c>
      <c r="Y73" s="702">
        <f>IFERROR(IF(X73="",0,CEILING((X73/$H73),1)*$H73),"")</f>
        <v>583.20000000000005</v>
      </c>
      <c r="Z73" s="36">
        <f>IFERROR(IF(Y73=0,"",ROUNDUP(Y73/H73,0)*0.02175),"")</f>
        <v>1.1744999999999999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605.77777777777771</v>
      </c>
      <c r="BN73" s="64">
        <f>IFERROR(Y73*I73/H73,"0")</f>
        <v>609.12</v>
      </c>
      <c r="BO73" s="64">
        <f>IFERROR(1/J73*(X73/H73),"0")</f>
        <v>0.95899470899470896</v>
      </c>
      <c r="BP73" s="64">
        <f>IFERROR(1/J73*(Y73/H73),"0")</f>
        <v>0.96428571428571419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163.80000000000001</v>
      </c>
      <c r="Y75" s="702">
        <f>IFERROR(IF(X75="",0,CEILING((X75/$H75),1)*$H75),"")</f>
        <v>164.70000000000002</v>
      </c>
      <c r="Z75" s="36">
        <f>IFERROR(IF(Y75=0,"",ROUNDUP(Y75/H75,0)*0.00753),"")</f>
        <v>0.45933000000000002</v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175.93333333333334</v>
      </c>
      <c r="BN75" s="64">
        <f>IFERROR(Y75*I75/H75,"0")</f>
        <v>176.9</v>
      </c>
      <c r="BO75" s="64">
        <f>IFERROR(1/J75*(X75/H75),"0")</f>
        <v>0.38888888888888884</v>
      </c>
      <c r="BP75" s="64">
        <f>IFERROR(1/J75*(Y75/H75),"0")</f>
        <v>0.39102564102564102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114.37037037037037</v>
      </c>
      <c r="Y76" s="703">
        <f>IFERROR(Y73/H73,"0")+IFERROR(Y74/H74,"0")+IFERROR(Y75/H75,"0")</f>
        <v>115</v>
      </c>
      <c r="Z76" s="703">
        <f>IFERROR(IF(Z73="",0,Z73),"0")+IFERROR(IF(Z74="",0,Z74),"0")+IFERROR(IF(Z75="",0,Z75),"0")</f>
        <v>1.6338299999999999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743.8</v>
      </c>
      <c r="Y77" s="703">
        <f>IFERROR(SUM(Y73:Y75),"0")</f>
        <v>747.90000000000009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90</v>
      </c>
      <c r="Y103" s="702">
        <f>IFERROR(IF(X103="",0,CEILING((X103/$H103),1)*$H103),"")</f>
        <v>97.2</v>
      </c>
      <c r="Z103" s="36">
        <f>IFERROR(IF(Y103=0,"",ROUNDUP(Y103/H103,0)*0.02175),"")</f>
        <v>0.19574999999999998</v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93.999999999999986</v>
      </c>
      <c r="BN103" s="64">
        <f>IFERROR(Y103*I103/H103,"0")</f>
        <v>101.51999999999998</v>
      </c>
      <c r="BO103" s="64">
        <f>IFERROR(1/J103*(X103/H103),"0")</f>
        <v>0.14880952380952378</v>
      </c>
      <c r="BP103" s="64">
        <f>IFERROR(1/J103*(Y103/H103),"0")</f>
        <v>0.1607142857142857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117</v>
      </c>
      <c r="Y105" s="702">
        <f>IFERROR(IF(X105="",0,CEILING((X105/$H105),1)*$H105),"")</f>
        <v>117</v>
      </c>
      <c r="Z105" s="36">
        <f>IFERROR(IF(Y105=0,"",ROUNDUP(Y105/H105,0)*0.00937),"")</f>
        <v>0.24362</v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122.46000000000001</v>
      </c>
      <c r="BN105" s="64">
        <f>IFERROR(Y105*I105/H105,"0")</f>
        <v>122.46000000000001</v>
      </c>
      <c r="BO105" s="64">
        <f>IFERROR(1/J105*(X105/H105),"0")</f>
        <v>0.21666666666666667</v>
      </c>
      <c r="BP105" s="64">
        <f>IFERROR(1/J105*(Y105/H105),"0")</f>
        <v>0.21666666666666667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34.333333333333329</v>
      </c>
      <c r="Y106" s="703">
        <f>IFERROR(Y103/H103,"0")+IFERROR(Y104/H104,"0")+IFERROR(Y105/H105,"0")</f>
        <v>35</v>
      </c>
      <c r="Z106" s="703">
        <f>IFERROR(IF(Z103="",0,Z103),"0")+IFERROR(IF(Z104="",0,Z104),"0")+IFERROR(IF(Z105="",0,Z105),"0")</f>
        <v>0.43936999999999998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207</v>
      </c>
      <c r="Y107" s="703">
        <f>IFERROR(SUM(Y103:Y105),"0")</f>
        <v>214.2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115</v>
      </c>
      <c r="Y109" s="702">
        <f>IFERROR(IF(X109="",0,CEILING((X109/$H109),1)*$H109),"")</f>
        <v>117.60000000000001</v>
      </c>
      <c r="Z109" s="36">
        <f>IFERROR(IF(Y109=0,"",ROUNDUP(Y109/H109,0)*0.02175),"")</f>
        <v>0.30449999999999999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122.72142857142858</v>
      </c>
      <c r="BN109" s="64">
        <f>IFERROR(Y109*I109/H109,"0")</f>
        <v>125.49600000000001</v>
      </c>
      <c r="BO109" s="64">
        <f>IFERROR(1/J109*(X109/H109),"0")</f>
        <v>0.24447278911564624</v>
      </c>
      <c r="BP109" s="64">
        <f>IFERROR(1/J109*(Y109/H109),"0")</f>
        <v>0.25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13.5</v>
      </c>
      <c r="Y111" s="702">
        <f>IFERROR(IF(X111="",0,CEILING((X111/$H111),1)*$H111),"")</f>
        <v>13.5</v>
      </c>
      <c r="Z111" s="36">
        <f>IFERROR(IF(Y111=0,"",ROUNDUP(Y111/H111,0)*0.00753),"")</f>
        <v>3.7650000000000003E-2</v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14.86</v>
      </c>
      <c r="BN111" s="64">
        <f>IFERROR(Y111*I111/H111,"0")</f>
        <v>14.86</v>
      </c>
      <c r="BO111" s="64">
        <f>IFERROR(1/J111*(X111/H111),"0")</f>
        <v>3.2051282051282048E-2</v>
      </c>
      <c r="BP111" s="64">
        <f>IFERROR(1/J111*(Y111/H111),"0")</f>
        <v>3.2051282051282048E-2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18.69047619047619</v>
      </c>
      <c r="Y114" s="703">
        <f>IFERROR(Y109/H109,"0")+IFERROR(Y110/H110,"0")+IFERROR(Y111/H111,"0")+IFERROR(Y112/H112,"0")+IFERROR(Y113/H113,"0")</f>
        <v>19</v>
      </c>
      <c r="Z114" s="703">
        <f>IFERROR(IF(Z109="",0,Z109),"0")+IFERROR(IF(Z110="",0,Z110),"0")+IFERROR(IF(Z111="",0,Z111),"0")+IFERROR(IF(Z112="",0,Z112),"0")+IFERROR(IF(Z113="",0,Z113),"0")</f>
        <v>0.34215000000000001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128.5</v>
      </c>
      <c r="Y115" s="703">
        <f>IFERROR(SUM(Y109:Y113),"0")</f>
        <v>131.10000000000002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7.5</v>
      </c>
      <c r="Y120" s="702">
        <f>IFERROR(IF(X120="",0,CEILING((X120/$H120),1)*$H120),"")</f>
        <v>7.5</v>
      </c>
      <c r="Z120" s="36">
        <f>IFERROR(IF(Y120=0,"",ROUNDUP(Y120/H120,0)*0.00902),"")</f>
        <v>1.804E-2</v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7.92</v>
      </c>
      <c r="BN120" s="64">
        <f>IFERROR(Y120*I120/H120,"0")</f>
        <v>7.92</v>
      </c>
      <c r="BO120" s="64">
        <f>IFERROR(1/J120*(X120/H120),"0")</f>
        <v>1.5151515151515152E-2</v>
      </c>
      <c r="BP120" s="64">
        <f>IFERROR(1/J120*(Y120/H120),"0")</f>
        <v>1.5151515151515152E-2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2</v>
      </c>
      <c r="Y123" s="703">
        <f>IFERROR(Y118/H118,"0")+IFERROR(Y119/H119,"0")+IFERROR(Y120/H120,"0")+IFERROR(Y121/H121,"0")+IFERROR(Y122/H122,"0")</f>
        <v>2</v>
      </c>
      <c r="Z123" s="703">
        <f>IFERROR(IF(Z118="",0,Z118),"0")+IFERROR(IF(Z119="",0,Z119),"0")+IFERROR(IF(Z120="",0,Z120),"0")+IFERROR(IF(Z121="",0,Z121),"0")+IFERROR(IF(Z122="",0,Z122),"0")</f>
        <v>1.804E-2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7.5</v>
      </c>
      <c r="Y124" s="703">
        <f>IFERROR(SUM(Y118:Y122),"0")</f>
        <v>7.5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40</v>
      </c>
      <c r="Y135" s="702">
        <f t="shared" si="21"/>
        <v>42</v>
      </c>
      <c r="Z135" s="36">
        <f>IFERROR(IF(Y135=0,"",ROUNDUP(Y135/H135,0)*0.02175),"")</f>
        <v>0.10874999999999999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42.657142857142851</v>
      </c>
      <c r="BN135" s="64">
        <f t="shared" si="23"/>
        <v>44.79</v>
      </c>
      <c r="BO135" s="64">
        <f t="shared" si="24"/>
        <v>8.5034013605442174E-2</v>
      </c>
      <c r="BP135" s="64">
        <f t="shared" si="25"/>
        <v>8.9285714285714274E-2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33.299999999999997</v>
      </c>
      <c r="Y138" s="702">
        <f t="shared" si="21"/>
        <v>35.1</v>
      </c>
      <c r="Z138" s="36">
        <f>IFERROR(IF(Y138=0,"",ROUNDUP(Y138/H138,0)*0.00753),"")</f>
        <v>9.7890000000000005E-2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36.654666666666664</v>
      </c>
      <c r="BN138" s="64">
        <f t="shared" si="23"/>
        <v>38.635999999999996</v>
      </c>
      <c r="BO138" s="64">
        <f t="shared" si="24"/>
        <v>7.9059829059829043E-2</v>
      </c>
      <c r="BP138" s="64">
        <f t="shared" si="25"/>
        <v>8.3333333333333329E-2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17.095238095238095</v>
      </c>
      <c r="Y141" s="703">
        <f>IFERROR(Y134/H134,"0")+IFERROR(Y135/H135,"0")+IFERROR(Y136/H136,"0")+IFERROR(Y137/H137,"0")+IFERROR(Y138/H138,"0")+IFERROR(Y139/H139,"0")+IFERROR(Y140/H140,"0")</f>
        <v>18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0.20663999999999999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73.3</v>
      </c>
      <c r="Y142" s="703">
        <f>IFERROR(SUM(Y134:Y140),"0")</f>
        <v>77.099999999999994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15.2</v>
      </c>
      <c r="Y150" s="702">
        <f>IFERROR(IF(X150="",0,CEILING((X150/$H150),1)*$H150),"")</f>
        <v>16</v>
      </c>
      <c r="Z150" s="36">
        <f>IFERROR(IF(Y150=0,"",ROUNDUP(Y150/H150,0)*0.00753),"")</f>
        <v>3.7650000000000003E-2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16.149999999999999</v>
      </c>
      <c r="BN150" s="64">
        <f>IFERROR(Y150*I150/H150,"0")</f>
        <v>17</v>
      </c>
      <c r="BO150" s="64">
        <f>IFERROR(1/J150*(X150/H150),"0")</f>
        <v>3.0448717948717941E-2</v>
      </c>
      <c r="BP150" s="64">
        <f>IFERROR(1/J150*(Y150/H150),"0")</f>
        <v>3.2051282051282048E-2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4.7499999999999991</v>
      </c>
      <c r="Y152" s="703">
        <f>IFERROR(Y150/H150,"0")+IFERROR(Y151/H151,"0")</f>
        <v>5</v>
      </c>
      <c r="Z152" s="703">
        <f>IFERROR(IF(Z150="",0,Z150),"0")+IFERROR(IF(Z151="",0,Z151),"0")</f>
        <v>3.7650000000000003E-2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15.2</v>
      </c>
      <c r="Y153" s="703">
        <f>IFERROR(SUM(Y150:Y151),"0")</f>
        <v>16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7</v>
      </c>
      <c r="Y156" s="702">
        <f>IFERROR(IF(X156="",0,CEILING((X156/$H156),1)*$H156),"")</f>
        <v>8.3999999999999986</v>
      </c>
      <c r="Z156" s="36">
        <f>IFERROR(IF(Y156=0,"",ROUNDUP(Y156/H156,0)*0.00753),"")</f>
        <v>2.2589999999999999E-2</v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7.7200000000000006</v>
      </c>
      <c r="BN156" s="64">
        <f>IFERROR(Y156*I156/H156,"0")</f>
        <v>9.2639999999999993</v>
      </c>
      <c r="BO156" s="64">
        <f>IFERROR(1/J156*(X156/H156),"0")</f>
        <v>1.6025641025641024E-2</v>
      </c>
      <c r="BP156" s="64">
        <f>IFERROR(1/J156*(Y156/H156),"0")</f>
        <v>1.9230769230769228E-2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2.5</v>
      </c>
      <c r="Y157" s="703">
        <f>IFERROR(Y155/H155,"0")+IFERROR(Y156/H156,"0")</f>
        <v>2.9999999999999996</v>
      </c>
      <c r="Z157" s="703">
        <f>IFERROR(IF(Z155="",0,Z155),"0")+IFERROR(IF(Z156="",0,Z156),"0")</f>
        <v>2.2589999999999999E-2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7</v>
      </c>
      <c r="Y158" s="703">
        <f>IFERROR(SUM(Y155:Y156),"0")</f>
        <v>8.3999999999999986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30</v>
      </c>
      <c r="Y166" s="702">
        <f>IFERROR(IF(X166="",0,CEILING((X166/$H166),1)*$H166),"")</f>
        <v>33.599999999999994</v>
      </c>
      <c r="Z166" s="36">
        <f>IFERROR(IF(Y166=0,"",ROUNDUP(Y166/H166,0)*0.02175),"")</f>
        <v>6.5250000000000002E-2</v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31.285714285714285</v>
      </c>
      <c r="BN166" s="64">
        <f>IFERROR(Y166*I166/H166,"0")</f>
        <v>35.039999999999992</v>
      </c>
      <c r="BO166" s="64">
        <f>IFERROR(1/J166*(X166/H166),"0")</f>
        <v>4.7831632653061229E-2</v>
      </c>
      <c r="BP166" s="64">
        <f>IFERROR(1/J166*(Y166/H166),"0")</f>
        <v>5.3571428571428562E-2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10</v>
      </c>
      <c r="Y167" s="702">
        <f>IFERROR(IF(X167="",0,CEILING((X167/$H167),1)*$H167),"")</f>
        <v>12</v>
      </c>
      <c r="Z167" s="36">
        <f>IFERROR(IF(Y167=0,"",ROUNDUP(Y167/H167,0)*0.00753),"")</f>
        <v>3.0120000000000001E-2</v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10.666666666666666</v>
      </c>
      <c r="BN167" s="64">
        <f>IFERROR(Y167*I167/H167,"0")</f>
        <v>12.800000000000002</v>
      </c>
      <c r="BO167" s="64">
        <f>IFERROR(1/J167*(X167/H167),"0")</f>
        <v>2.1367521367521368E-2</v>
      </c>
      <c r="BP167" s="64">
        <f>IFERROR(1/J167*(Y167/H167),"0")</f>
        <v>2.564102564102564E-2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6.0119047619047628</v>
      </c>
      <c r="Y169" s="703">
        <f>IFERROR(Y166/H166,"0")+IFERROR(Y167/H167,"0")+IFERROR(Y168/H168,"0")</f>
        <v>7</v>
      </c>
      <c r="Z169" s="703">
        <f>IFERROR(IF(Z166="",0,Z166),"0")+IFERROR(IF(Z167="",0,Z167),"0")+IFERROR(IF(Z168="",0,Z168),"0")</f>
        <v>9.537000000000001E-2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40</v>
      </c>
      <c r="Y170" s="703">
        <f>IFERROR(SUM(Y166:Y168),"0")</f>
        <v>45.599999999999994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65</v>
      </c>
      <c r="Y172" s="702">
        <f>IFERROR(IF(X172="",0,CEILING((X172/$H172),1)*$H172),"")</f>
        <v>72</v>
      </c>
      <c r="Z172" s="36">
        <f>IFERROR(IF(Y172=0,"",ROUNDUP(Y172/H172,0)*0.02175),"")</f>
        <v>0.17399999999999999</v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69.550000000000011</v>
      </c>
      <c r="BN172" s="64">
        <f>IFERROR(Y172*I172/H172,"0")</f>
        <v>77.040000000000006</v>
      </c>
      <c r="BO172" s="64">
        <f>IFERROR(1/J172*(X172/H172),"0")</f>
        <v>0.12896825396825395</v>
      </c>
      <c r="BP172" s="64">
        <f>IFERROR(1/J172*(Y172/H172),"0")</f>
        <v>0.14285714285714285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16</v>
      </c>
      <c r="Y174" s="702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17.12</v>
      </c>
      <c r="BN174" s="64">
        <f>IFERROR(Y174*I174/H174,"0")</f>
        <v>19.260000000000002</v>
      </c>
      <c r="BO174" s="64">
        <f>IFERROR(1/J174*(X174/H174),"0")</f>
        <v>3.1746031746031744E-2</v>
      </c>
      <c r="BP174" s="64">
        <f>IFERROR(1/J174*(Y174/H174),"0")</f>
        <v>3.5714285714285712E-2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9</v>
      </c>
      <c r="Y177" s="703">
        <f>IFERROR(Y172/H172,"0")+IFERROR(Y173/H173,"0")+IFERROR(Y174/H174,"0")+IFERROR(Y175/H175,"0")+IFERROR(Y176/H176,"0")</f>
        <v>10</v>
      </c>
      <c r="Z177" s="703">
        <f>IFERROR(IF(Z172="",0,Z172),"0")+IFERROR(IF(Z173="",0,Z173),"0")+IFERROR(IF(Z174="",0,Z174),"0")+IFERROR(IF(Z175="",0,Z175),"0")+IFERROR(IF(Z176="",0,Z176),"0")</f>
        <v>0.21749999999999997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81</v>
      </c>
      <c r="Y178" s="703">
        <f>IFERROR(SUM(Y172:Y176),"0")</f>
        <v>90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140</v>
      </c>
      <c r="Y180" s="702">
        <f>IFERROR(IF(X180="",0,CEILING((X180/$H180),1)*$H180),"")</f>
        <v>142.80000000000001</v>
      </c>
      <c r="Z180" s="36">
        <f>IFERROR(IF(Y180=0,"",ROUNDUP(Y180/H180,0)*0.02175),"")</f>
        <v>0.36974999999999997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149.4</v>
      </c>
      <c r="BN180" s="64">
        <f>IFERROR(Y180*I180/H180,"0")</f>
        <v>152.38800000000001</v>
      </c>
      <c r="BO180" s="64">
        <f>IFERROR(1/J180*(X180/H180),"0")</f>
        <v>0.29761904761904756</v>
      </c>
      <c r="BP180" s="64">
        <f>IFERROR(1/J180*(Y180/H180),"0")</f>
        <v>0.30357142857142855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7.5</v>
      </c>
      <c r="Y182" s="702">
        <f>IFERROR(IF(X182="",0,CEILING((X182/$H182),1)*$H182),"")</f>
        <v>9</v>
      </c>
      <c r="Z182" s="36">
        <f>IFERROR(IF(Y182=0,"",ROUNDUP(Y182/H182,0)*0.00753),"")</f>
        <v>2.2589999999999999E-2</v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8.18</v>
      </c>
      <c r="BN182" s="64">
        <f>IFERROR(Y182*I182/H182,"0")</f>
        <v>9.8159999999999989</v>
      </c>
      <c r="BO182" s="64">
        <f>IFERROR(1/J182*(X182/H182),"0")</f>
        <v>1.6025641025641024E-2</v>
      </c>
      <c r="BP182" s="64">
        <f>IFERROR(1/J182*(Y182/H182),"0")</f>
        <v>1.9230769230769232E-2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19.166666666666664</v>
      </c>
      <c r="Y183" s="703">
        <f>IFERROR(Y180/H180,"0")+IFERROR(Y181/H181,"0")+IFERROR(Y182/H182,"0")</f>
        <v>20</v>
      </c>
      <c r="Z183" s="703">
        <f>IFERROR(IF(Z180="",0,Z180),"0")+IFERROR(IF(Z181="",0,Z181),"0")+IFERROR(IF(Z182="",0,Z182),"0")</f>
        <v>0.39233999999999997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147.5</v>
      </c>
      <c r="Y184" s="703">
        <f>IFERROR(SUM(Y180:Y182),"0")</f>
        <v>151.80000000000001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19</v>
      </c>
      <c r="Y192" s="702">
        <f t="shared" ref="Y192:Y199" si="26">IFERROR(IF(X192="",0,CEILING((X192/$H192),1)*$H192),"")</f>
        <v>21</v>
      </c>
      <c r="Z192" s="36">
        <f>IFERROR(IF(Y192=0,"",ROUNDUP(Y192/H192,0)*0.00753),"")</f>
        <v>3.7650000000000003E-2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20.176190476190474</v>
      </c>
      <c r="BN192" s="64">
        <f t="shared" ref="BN192:BN199" si="28">IFERROR(Y192*I192/H192,"0")</f>
        <v>22.299999999999997</v>
      </c>
      <c r="BO192" s="64">
        <f t="shared" ref="BO192:BO199" si="29">IFERROR(1/J192*(X192/H192),"0")</f>
        <v>2.8998778998778996E-2</v>
      </c>
      <c r="BP192" s="64">
        <f t="shared" ref="BP192:BP199" si="30">IFERROR(1/J192*(Y192/H192),"0")</f>
        <v>3.2051282051282048E-2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6.3</v>
      </c>
      <c r="Y195" s="702">
        <f t="shared" si="26"/>
        <v>6.3000000000000007</v>
      </c>
      <c r="Z195" s="36">
        <f>IFERROR(IF(Y195=0,"",ROUNDUP(Y195/H195,0)*0.00502),"")</f>
        <v>1.506E-2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6.6899999999999995</v>
      </c>
      <c r="BN195" s="64">
        <f t="shared" si="28"/>
        <v>6.69</v>
      </c>
      <c r="BO195" s="64">
        <f t="shared" si="29"/>
        <v>1.2820512820512822E-2</v>
      </c>
      <c r="BP195" s="64">
        <f t="shared" si="30"/>
        <v>1.2820512820512822E-2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7.5238095238095237</v>
      </c>
      <c r="Y200" s="703">
        <f>IFERROR(Y192/H192,"0")+IFERROR(Y193/H193,"0")+IFERROR(Y194/H194,"0")+IFERROR(Y195/H195,"0")+IFERROR(Y196/H196,"0")+IFERROR(Y197/H197,"0")+IFERROR(Y198/H198,"0")+IFERROR(Y199/H199,"0")</f>
        <v>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5.2710000000000007E-2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25.3</v>
      </c>
      <c r="Y201" s="703">
        <f>IFERROR(SUM(Y192:Y199),"0")</f>
        <v>27.3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55</v>
      </c>
      <c r="Y214" s="702">
        <f t="shared" ref="Y214:Y221" si="31">IFERROR(IF(X214="",0,CEILING((X214/$H214),1)*$H214),"")</f>
        <v>59.400000000000006</v>
      </c>
      <c r="Z214" s="36">
        <f>IFERROR(IF(Y214=0,"",ROUNDUP(Y214/H214,0)*0.00937),"")</f>
        <v>0.10306999999999999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57.138888888888886</v>
      </c>
      <c r="BN214" s="64">
        <f t="shared" ref="BN214:BN221" si="33">IFERROR(Y214*I214/H214,"0")</f>
        <v>61.71</v>
      </c>
      <c r="BO214" s="64">
        <f t="shared" ref="BO214:BO221" si="34">IFERROR(1/J214*(X214/H214),"0")</f>
        <v>8.4876543209876545E-2</v>
      </c>
      <c r="BP214" s="64">
        <f t="shared" ref="BP214:BP221" si="35">IFERROR(1/J214*(Y214/H214),"0")</f>
        <v>9.166666666666666E-2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15</v>
      </c>
      <c r="Y215" s="702">
        <f t="shared" si="31"/>
        <v>16.200000000000003</v>
      </c>
      <c r="Z215" s="36">
        <f>IFERROR(IF(Y215=0,"",ROUNDUP(Y215/H215,0)*0.00937),"")</f>
        <v>2.811E-2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15.583333333333334</v>
      </c>
      <c r="BN215" s="64">
        <f t="shared" si="33"/>
        <v>16.830000000000002</v>
      </c>
      <c r="BO215" s="64">
        <f t="shared" si="34"/>
        <v>2.3148148148148147E-2</v>
      </c>
      <c r="BP215" s="64">
        <f t="shared" si="35"/>
        <v>2.5000000000000005E-2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20</v>
      </c>
      <c r="Y216" s="702">
        <f t="shared" si="31"/>
        <v>21.6</v>
      </c>
      <c r="Z216" s="36">
        <f>IFERROR(IF(Y216=0,"",ROUNDUP(Y216/H216,0)*0.00937),"")</f>
        <v>3.7479999999999999E-2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20.777777777777779</v>
      </c>
      <c r="BN216" s="64">
        <f t="shared" si="33"/>
        <v>22.44</v>
      </c>
      <c r="BO216" s="64">
        <f t="shared" si="34"/>
        <v>3.0864197530864192E-2</v>
      </c>
      <c r="BP216" s="64">
        <f t="shared" si="35"/>
        <v>3.3333333333333333E-2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20</v>
      </c>
      <c r="Y217" s="702">
        <f t="shared" si="31"/>
        <v>21.6</v>
      </c>
      <c r="Z217" s="36">
        <f>IFERROR(IF(Y217=0,"",ROUNDUP(Y217/H217,0)*0.00937),"")</f>
        <v>3.7479999999999999E-2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20.777777777777779</v>
      </c>
      <c r="BN217" s="64">
        <f t="shared" si="33"/>
        <v>22.44</v>
      </c>
      <c r="BO217" s="64">
        <f t="shared" si="34"/>
        <v>3.0864197530864192E-2</v>
      </c>
      <c r="BP217" s="64">
        <f t="shared" si="35"/>
        <v>3.3333333333333333E-2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20.370370370370367</v>
      </c>
      <c r="Y222" s="703">
        <f>IFERROR(Y214/H214,"0")+IFERROR(Y215/H215,"0")+IFERROR(Y216/H216,"0")+IFERROR(Y217/H217,"0")+IFERROR(Y218/H218,"0")+IFERROR(Y219/H219,"0")+IFERROR(Y220/H220,"0")+IFERROR(Y221/H221,"0")</f>
        <v>22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0.20613999999999999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110</v>
      </c>
      <c r="Y223" s="703">
        <f>IFERROR(SUM(Y214:Y221),"0")</f>
        <v>118.80000000000001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20</v>
      </c>
      <c r="Y226" s="702">
        <f t="shared" si="36"/>
        <v>23.4</v>
      </c>
      <c r="Z226" s="36">
        <f>IFERROR(IF(Y226=0,"",ROUNDUP(Y226/H226,0)*0.02175),"")</f>
        <v>6.5250000000000002E-2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21.446153846153852</v>
      </c>
      <c r="BN226" s="64">
        <f t="shared" si="38"/>
        <v>25.092000000000002</v>
      </c>
      <c r="BO226" s="64">
        <f t="shared" si="39"/>
        <v>4.5787545787545791E-2</v>
      </c>
      <c r="BP226" s="64">
        <f t="shared" si="40"/>
        <v>5.3571428571428568E-2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27</v>
      </c>
      <c r="Y231" s="702">
        <f t="shared" si="36"/>
        <v>28.799999999999997</v>
      </c>
      <c r="Z231" s="36">
        <f t="shared" si="41"/>
        <v>9.0359999999999996E-2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30.060000000000002</v>
      </c>
      <c r="BN231" s="64">
        <f t="shared" si="38"/>
        <v>32.064</v>
      </c>
      <c r="BO231" s="64">
        <f t="shared" si="39"/>
        <v>7.2115384615384609E-2</v>
      </c>
      <c r="BP231" s="64">
        <f t="shared" si="40"/>
        <v>7.6923076923076927E-2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9</v>
      </c>
      <c r="Y232" s="702">
        <f t="shared" si="36"/>
        <v>9.6</v>
      </c>
      <c r="Z232" s="36">
        <f t="shared" si="41"/>
        <v>3.0120000000000001E-2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10.020000000000001</v>
      </c>
      <c r="BN232" s="64">
        <f t="shared" si="38"/>
        <v>10.688000000000001</v>
      </c>
      <c r="BO232" s="64">
        <f t="shared" si="39"/>
        <v>2.4038461538461536E-2</v>
      </c>
      <c r="BP232" s="64">
        <f t="shared" si="40"/>
        <v>2.564102564102564E-2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17.564102564102562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0.18573000000000001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56</v>
      </c>
      <c r="Y237" s="703">
        <f>IFERROR(SUM(Y225:Y235),"0")</f>
        <v>61.8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60</v>
      </c>
      <c r="Y272" s="702">
        <f t="shared" ref="Y272:Y277" si="52">IFERROR(IF(X272="",0,CEILING((X272/$H272),1)*$H272),"")</f>
        <v>64.800000000000011</v>
      </c>
      <c r="Z272" s="36">
        <f>IFERROR(IF(Y272=0,"",ROUNDUP(Y272/H272,0)*0.02175),"")</f>
        <v>0.1305</v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62.666666666666657</v>
      </c>
      <c r="BN272" s="64">
        <f t="shared" ref="BN272:BN277" si="54">IFERROR(Y272*I272/H272,"0")</f>
        <v>67.680000000000007</v>
      </c>
      <c r="BO272" s="64">
        <f t="shared" ref="BO272:BO277" si="55">IFERROR(1/J272*(X272/H272),"0")</f>
        <v>9.9206349206349201E-2</v>
      </c>
      <c r="BP272" s="64">
        <f t="shared" ref="BP272:BP277" si="56">IFERROR(1/J272*(Y272/H272),"0")</f>
        <v>0.10714285714285715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200</v>
      </c>
      <c r="Y274" s="702">
        <f t="shared" si="52"/>
        <v>205.20000000000002</v>
      </c>
      <c r="Z274" s="36">
        <f>IFERROR(IF(Y274=0,"",ROUNDUP(Y274/H274,0)*0.02175),"")</f>
        <v>0.41324999999999995</v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208.88888888888889</v>
      </c>
      <c r="BN274" s="64">
        <f t="shared" si="54"/>
        <v>214.32</v>
      </c>
      <c r="BO274" s="64">
        <f t="shared" si="55"/>
        <v>0.3306878306878307</v>
      </c>
      <c r="BP274" s="64">
        <f t="shared" si="56"/>
        <v>0.33928571428571425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30</v>
      </c>
      <c r="Y275" s="702">
        <f t="shared" si="52"/>
        <v>32.400000000000006</v>
      </c>
      <c r="Z275" s="36">
        <f>IFERROR(IF(Y275=0,"",ROUNDUP(Y275/H275,0)*0.02175),"")</f>
        <v>6.5250000000000002E-2</v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31.333333333333329</v>
      </c>
      <c r="BN275" s="64">
        <f t="shared" si="54"/>
        <v>33.840000000000003</v>
      </c>
      <c r="BO275" s="64">
        <f t="shared" si="55"/>
        <v>4.96031746031746E-2</v>
      </c>
      <c r="BP275" s="64">
        <f t="shared" si="56"/>
        <v>5.3571428571428575E-2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25</v>
      </c>
      <c r="Y276" s="702">
        <f t="shared" si="52"/>
        <v>28</v>
      </c>
      <c r="Z276" s="36">
        <f>IFERROR(IF(Y276=0,"",ROUNDUP(Y276/H276,0)*0.00937),"")</f>
        <v>6.5589999999999996E-2</v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26.5</v>
      </c>
      <c r="BN276" s="64">
        <f t="shared" si="54"/>
        <v>29.68</v>
      </c>
      <c r="BO276" s="64">
        <f t="shared" si="55"/>
        <v>5.2083333333333336E-2</v>
      </c>
      <c r="BP276" s="64">
        <f t="shared" si="56"/>
        <v>5.8333333333333334E-2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52</v>
      </c>
      <c r="Y277" s="702">
        <f t="shared" si="52"/>
        <v>52</v>
      </c>
      <c r="Z277" s="36">
        <f>IFERROR(IF(Y277=0,"",ROUNDUP(Y277/H277,0)*0.00937),"")</f>
        <v>0.12181</v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55.120000000000005</v>
      </c>
      <c r="BN277" s="64">
        <f t="shared" si="54"/>
        <v>55.120000000000005</v>
      </c>
      <c r="BO277" s="64">
        <f t="shared" si="55"/>
        <v>0.10833333333333334</v>
      </c>
      <c r="BP277" s="64">
        <f t="shared" si="56"/>
        <v>0.10833333333333334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46.101851851851855</v>
      </c>
      <c r="Y278" s="703">
        <f>IFERROR(Y272/H272,"0")+IFERROR(Y273/H273,"0")+IFERROR(Y274/H274,"0")+IFERROR(Y275/H275,"0")+IFERROR(Y276/H276,"0")+IFERROR(Y277/H277,"0")</f>
        <v>48</v>
      </c>
      <c r="Z278" s="703">
        <f>IFERROR(IF(Z272="",0,Z272),"0")+IFERROR(IF(Z273="",0,Z273),"0")+IFERROR(IF(Z274="",0,Z274),"0")+IFERROR(IF(Z275="",0,Z275),"0")+IFERROR(IF(Z276="",0,Z276),"0")+IFERROR(IF(Z277="",0,Z277),"0")</f>
        <v>0.7964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367</v>
      </c>
      <c r="Y279" s="703">
        <f>IFERROR(SUM(Y272:Y277),"0")</f>
        <v>382.4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13.3</v>
      </c>
      <c r="Y312" s="702">
        <f>IFERROR(IF(X312="",0,CEILING((X312/$H312),1)*$H312),"")</f>
        <v>14.700000000000001</v>
      </c>
      <c r="Z312" s="36">
        <f>IFERROR(IF(Y312=0,"",ROUNDUP(Y312/H312,0)*0.00502),"")</f>
        <v>3.5140000000000005E-2</v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13.933333333333335</v>
      </c>
      <c r="BN312" s="64">
        <f>IFERROR(Y312*I312/H312,"0")</f>
        <v>15.4</v>
      </c>
      <c r="BO312" s="64">
        <f>IFERROR(1/J312*(X312/H312),"0")</f>
        <v>2.7065527065527065E-2</v>
      </c>
      <c r="BP312" s="64">
        <f>IFERROR(1/J312*(Y312/H312),"0")</f>
        <v>2.9914529914529919E-2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6.333333333333333</v>
      </c>
      <c r="Y314" s="703">
        <f>IFERROR(Y312/H312,"0")+IFERROR(Y313/H313,"0")</f>
        <v>7</v>
      </c>
      <c r="Z314" s="703">
        <f>IFERROR(IF(Z312="",0,Z312),"0")+IFERROR(IF(Z313="",0,Z313),"0")</f>
        <v>3.5140000000000005E-2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13.3</v>
      </c>
      <c r="Y315" s="703">
        <f>IFERROR(SUM(Y312:Y313),"0")</f>
        <v>14.700000000000001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150</v>
      </c>
      <c r="Y318" s="702">
        <f t="shared" ref="Y318:Y325" si="57">IFERROR(IF(X318="",0,CEILING((X318/$H318),1)*$H318),"")</f>
        <v>151.20000000000002</v>
      </c>
      <c r="Z318" s="36">
        <f>IFERROR(IF(Y318=0,"",ROUNDUP(Y318/H318,0)*0.02175),"")</f>
        <v>0.30449999999999999</v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156.66666666666666</v>
      </c>
      <c r="BN318" s="64">
        <f t="shared" ref="BN318:BN325" si="59">IFERROR(Y318*I318/H318,"0")</f>
        <v>157.91999999999999</v>
      </c>
      <c r="BO318" s="64">
        <f t="shared" ref="BO318:BO325" si="60">IFERROR(1/J318*(X318/H318),"0")</f>
        <v>0.24801587301587297</v>
      </c>
      <c r="BP318" s="64">
        <f t="shared" ref="BP318:BP325" si="61">IFERROR(1/J318*(Y318/H318),"0")</f>
        <v>0.25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100</v>
      </c>
      <c r="Y319" s="702">
        <f t="shared" si="57"/>
        <v>108</v>
      </c>
      <c r="Z319" s="36">
        <f>IFERROR(IF(Y319=0,"",ROUNDUP(Y319/H319,0)*0.02175),"")</f>
        <v>0.21749999999999997</v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104.44444444444444</v>
      </c>
      <c r="BN319" s="64">
        <f t="shared" si="59"/>
        <v>112.8</v>
      </c>
      <c r="BO319" s="64">
        <f t="shared" si="60"/>
        <v>0.16534391534391535</v>
      </c>
      <c r="BP319" s="64">
        <f t="shared" si="61"/>
        <v>0.17857142857142855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790</v>
      </c>
      <c r="Y321" s="702">
        <f t="shared" si="57"/>
        <v>799.2</v>
      </c>
      <c r="Z321" s="36">
        <f>IFERROR(IF(Y321=0,"",ROUNDUP(Y321/H321,0)*0.02175),"")</f>
        <v>1.6094999999999999</v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825.11111111111097</v>
      </c>
      <c r="BN321" s="64">
        <f t="shared" si="59"/>
        <v>834.72</v>
      </c>
      <c r="BO321" s="64">
        <f t="shared" si="60"/>
        <v>1.3062169312169309</v>
      </c>
      <c r="BP321" s="64">
        <f t="shared" si="61"/>
        <v>1.3214285714285714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12</v>
      </c>
      <c r="Y322" s="702">
        <f t="shared" si="57"/>
        <v>12</v>
      </c>
      <c r="Z322" s="36">
        <f>IFERROR(IF(Y322=0,"",ROUNDUP(Y322/H322,0)*0.00937),"")</f>
        <v>2.811E-2</v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12.72</v>
      </c>
      <c r="BN322" s="64">
        <f t="shared" si="59"/>
        <v>12.72</v>
      </c>
      <c r="BO322" s="64">
        <f t="shared" si="60"/>
        <v>2.5000000000000001E-2</v>
      </c>
      <c r="BP322" s="64">
        <f t="shared" si="61"/>
        <v>2.5000000000000001E-2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115</v>
      </c>
      <c r="Y325" s="702">
        <f t="shared" si="57"/>
        <v>116</v>
      </c>
      <c r="Z325" s="36">
        <f>IFERROR(IF(Y325=0,"",ROUNDUP(Y325/H325,0)*0.00937),"")</f>
        <v>0.27172999999999997</v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121.9</v>
      </c>
      <c r="BN325" s="64">
        <f t="shared" si="59"/>
        <v>122.96000000000001</v>
      </c>
      <c r="BO325" s="64">
        <f t="shared" si="60"/>
        <v>0.23958333333333334</v>
      </c>
      <c r="BP325" s="64">
        <f t="shared" si="61"/>
        <v>0.24166666666666667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128.04629629629628</v>
      </c>
      <c r="Y326" s="703">
        <f>IFERROR(Y318/H318,"0")+IFERROR(Y319/H319,"0")+IFERROR(Y320/H320,"0")+IFERROR(Y321/H321,"0")+IFERROR(Y322/H322,"0")+IFERROR(Y323/H323,"0")+IFERROR(Y324/H324,"0")+IFERROR(Y325/H325,"0")</f>
        <v>130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2.4313399999999996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1167</v>
      </c>
      <c r="Y327" s="703">
        <f>IFERROR(SUM(Y318:Y325),"0")</f>
        <v>1186.4000000000001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257</v>
      </c>
      <c r="Y329" s="702">
        <f>IFERROR(IF(X329="",0,CEILING((X329/$H329),1)*$H329),"")</f>
        <v>260.40000000000003</v>
      </c>
      <c r="Z329" s="36">
        <f>IFERROR(IF(Y329=0,"",ROUNDUP(Y329/H329,0)*0.00753),"")</f>
        <v>0.46686</v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272.90952380952382</v>
      </c>
      <c r="BN329" s="64">
        <f>IFERROR(Y329*I329/H329,"0")</f>
        <v>276.52000000000004</v>
      </c>
      <c r="BO329" s="64">
        <f>IFERROR(1/J329*(X329/H329),"0")</f>
        <v>0.39224664224664224</v>
      </c>
      <c r="BP329" s="64">
        <f>IFERROR(1/J329*(Y329/H329),"0")</f>
        <v>0.39743589743589747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398</v>
      </c>
      <c r="Y330" s="702">
        <f>IFERROR(IF(X330="",0,CEILING((X330/$H330),1)*$H330),"")</f>
        <v>399</v>
      </c>
      <c r="Z330" s="36">
        <f>IFERROR(IF(Y330=0,"",ROUNDUP(Y330/H330,0)*0.00753),"")</f>
        <v>0.71535000000000004</v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422.63809523809522</v>
      </c>
      <c r="BN330" s="64">
        <f>IFERROR(Y330*I330/H330,"0")</f>
        <v>423.7</v>
      </c>
      <c r="BO330" s="64">
        <f>IFERROR(1/J330*(X330/H330),"0")</f>
        <v>0.6074481074481074</v>
      </c>
      <c r="BP330" s="64">
        <f>IFERROR(1/J330*(Y330/H330),"0")</f>
        <v>0.60897435897435892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73.5</v>
      </c>
      <c r="Y332" s="702">
        <f>IFERROR(IF(X332="",0,CEILING((X332/$H332),1)*$H332),"")</f>
        <v>73.5</v>
      </c>
      <c r="Z332" s="36">
        <f>IFERROR(IF(Y332=0,"",ROUNDUP(Y332/H332,0)*0.00502),"")</f>
        <v>0.1757</v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78.05</v>
      </c>
      <c r="BN332" s="64">
        <f>IFERROR(Y332*I332/H332,"0")</f>
        <v>78.05</v>
      </c>
      <c r="BO332" s="64">
        <f>IFERROR(1/J332*(X332/H332),"0")</f>
        <v>0.1495726495726496</v>
      </c>
      <c r="BP332" s="64">
        <f>IFERROR(1/J332*(Y332/H332),"0")</f>
        <v>0.1495726495726496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190.95238095238096</v>
      </c>
      <c r="Y333" s="703">
        <f>IFERROR(Y329/H329,"0")+IFERROR(Y330/H330,"0")+IFERROR(Y331/H331,"0")+IFERROR(Y332/H332,"0")</f>
        <v>192</v>
      </c>
      <c r="Z333" s="703">
        <f>IFERROR(IF(Z329="",0,Z329),"0")+IFERROR(IF(Z330="",0,Z330),"0")+IFERROR(IF(Z331="",0,Z331),"0")+IFERROR(IF(Z332="",0,Z332),"0")</f>
        <v>1.35791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728.5</v>
      </c>
      <c r="Y334" s="703">
        <f>IFERROR(SUM(Y329:Y332),"0")</f>
        <v>732.90000000000009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5080</v>
      </c>
      <c r="Y336" s="702">
        <f t="shared" ref="Y336:Y341" si="62">IFERROR(IF(X336="",0,CEILING((X336/$H336),1)*$H336),"")</f>
        <v>5085.5999999999995</v>
      </c>
      <c r="Z336" s="36">
        <f>IFERROR(IF(Y336=0,"",ROUNDUP(Y336/H336,0)*0.02175),"")</f>
        <v>14.180999999999999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5443.4153846153849</v>
      </c>
      <c r="BN336" s="64">
        <f t="shared" ref="BN336:BN341" si="64">IFERROR(Y336*I336/H336,"0")</f>
        <v>5449.4160000000002</v>
      </c>
      <c r="BO336" s="64">
        <f t="shared" ref="BO336:BO341" si="65">IFERROR(1/J336*(X336/H336),"0")</f>
        <v>11.63003663003663</v>
      </c>
      <c r="BP336" s="64">
        <f t="shared" ref="BP336:BP341" si="66">IFERROR(1/J336*(Y336/H336),"0")</f>
        <v>11.642857142857142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10.8</v>
      </c>
      <c r="Y339" s="702">
        <f t="shared" si="62"/>
        <v>12</v>
      </c>
      <c r="Z339" s="36">
        <f>IFERROR(IF(Y339=0,"",ROUNDUP(Y339/H339,0)*0.00753),"")</f>
        <v>3.0120000000000001E-2</v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11.757600000000002</v>
      </c>
      <c r="BN339" s="64">
        <f t="shared" si="64"/>
        <v>13.064</v>
      </c>
      <c r="BO339" s="64">
        <f t="shared" si="65"/>
        <v>2.3076923076923078E-2</v>
      </c>
      <c r="BP339" s="64">
        <f t="shared" si="66"/>
        <v>2.564102564102564E-2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654.88205128205129</v>
      </c>
      <c r="Y342" s="703">
        <f>IFERROR(Y336/H336,"0")+IFERROR(Y337/H337,"0")+IFERROR(Y338/H338,"0")+IFERROR(Y339/H339,"0")+IFERROR(Y340/H340,"0")+IFERROR(Y341/H341,"0")</f>
        <v>656</v>
      </c>
      <c r="Z342" s="703">
        <f>IFERROR(IF(Z336="",0,Z336),"0")+IFERROR(IF(Z337="",0,Z337),"0")+IFERROR(IF(Z338="",0,Z338),"0")+IFERROR(IF(Z339="",0,Z339),"0")+IFERROR(IF(Z340="",0,Z340),"0")+IFERROR(IF(Z341="",0,Z341),"0")</f>
        <v>14.211119999999999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5090.8</v>
      </c>
      <c r="Y343" s="703">
        <f>IFERROR(SUM(Y336:Y341),"0")</f>
        <v>5097.5999999999995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8</v>
      </c>
      <c r="Y345" s="702">
        <f>IFERROR(IF(X345="",0,CEILING((X345/$H345),1)*$H345),"")</f>
        <v>8.4</v>
      </c>
      <c r="Z345" s="36">
        <f>IFERROR(IF(Y345=0,"",ROUNDUP(Y345/H345,0)*0.02175),"")</f>
        <v>2.1749999999999999E-2</v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8.5371428571428574</v>
      </c>
      <c r="BN345" s="64">
        <f>IFERROR(Y345*I345/H345,"0")</f>
        <v>8.9640000000000004</v>
      </c>
      <c r="BO345" s="64">
        <f>IFERROR(1/J345*(X345/H345),"0")</f>
        <v>1.7006802721088433E-2</v>
      </c>
      <c r="BP345" s="64">
        <f>IFERROR(1/J345*(Y345/H345),"0")</f>
        <v>1.7857142857142856E-2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264</v>
      </c>
      <c r="Y346" s="702">
        <f>IFERROR(IF(X346="",0,CEILING((X346/$H346),1)*$H346),"")</f>
        <v>265.2</v>
      </c>
      <c r="Z346" s="36">
        <f>IFERROR(IF(Y346=0,"",ROUNDUP(Y346/H346,0)*0.02175),"")</f>
        <v>0.73949999999999994</v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283.08923076923077</v>
      </c>
      <c r="BN346" s="64">
        <f>IFERROR(Y346*I346/H346,"0")</f>
        <v>284.37600000000003</v>
      </c>
      <c r="BO346" s="64">
        <f>IFERROR(1/J346*(X346/H346),"0")</f>
        <v>0.60439560439560436</v>
      </c>
      <c r="BP346" s="64">
        <f>IFERROR(1/J346*(Y346/H346),"0")</f>
        <v>0.6071428571428571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108</v>
      </c>
      <c r="Y347" s="702">
        <f>IFERROR(IF(X347="",0,CEILING((X347/$H347),1)*$H347),"")</f>
        <v>109.2</v>
      </c>
      <c r="Z347" s="36">
        <f>IFERROR(IF(Y347=0,"",ROUNDUP(Y347/H347,0)*0.02175),"")</f>
        <v>0.28275</v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115.25142857142858</v>
      </c>
      <c r="BN347" s="64">
        <f>IFERROR(Y347*I347/H347,"0")</f>
        <v>116.53200000000001</v>
      </c>
      <c r="BO347" s="64">
        <f>IFERROR(1/J347*(X347/H347),"0")</f>
        <v>0.22959183673469385</v>
      </c>
      <c r="BP347" s="64">
        <f>IFERROR(1/J347*(Y347/H347),"0")</f>
        <v>0.23214285714285712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47.65567765567765</v>
      </c>
      <c r="Y348" s="703">
        <f>IFERROR(Y345/H345,"0")+IFERROR(Y346/H346,"0")+IFERROR(Y347/H347,"0")</f>
        <v>48</v>
      </c>
      <c r="Z348" s="703">
        <f>IFERROR(IF(Z345="",0,Z345),"0")+IFERROR(IF(Z346="",0,Z346),"0")+IFERROR(IF(Z347="",0,Z347),"0")</f>
        <v>1.044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380</v>
      </c>
      <c r="Y349" s="703">
        <f>IFERROR(SUM(Y345:Y347),"0")</f>
        <v>382.79999999999995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7.65</v>
      </c>
      <c r="Y354" s="702">
        <f>IFERROR(IF(X354="",0,CEILING((X354/$H354),1)*$H354),"")</f>
        <v>7.6499999999999995</v>
      </c>
      <c r="Z354" s="36">
        <f>IFERROR(IF(Y354=0,"",ROUNDUP(Y354/H354,0)*0.00753),"")</f>
        <v>2.2589999999999999E-2</v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8.6999999999999993</v>
      </c>
      <c r="BN354" s="64">
        <f>IFERROR(Y354*I354/H354,"0")</f>
        <v>8.6999999999999993</v>
      </c>
      <c r="BO354" s="64">
        <f>IFERROR(1/J354*(X354/H354),"0")</f>
        <v>1.9230769230769232E-2</v>
      </c>
      <c r="BP354" s="64">
        <f>IFERROR(1/J354*(Y354/H354),"0")</f>
        <v>1.9230769230769232E-2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3.0000000000000004</v>
      </c>
      <c r="Y355" s="703">
        <f>IFERROR(Y351/H351,"0")+IFERROR(Y352/H352,"0")+IFERROR(Y353/H353,"0")+IFERROR(Y354/H354,"0")</f>
        <v>3</v>
      </c>
      <c r="Z355" s="703">
        <f>IFERROR(IF(Z351="",0,Z351),"0")+IFERROR(IF(Z352="",0,Z352),"0")+IFERROR(IF(Z353="",0,Z353),"0")+IFERROR(IF(Z354="",0,Z354),"0")</f>
        <v>2.2589999999999999E-2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7.65</v>
      </c>
      <c r="Y356" s="703">
        <f>IFERROR(SUM(Y351:Y354),"0")</f>
        <v>7.6499999999999995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85</v>
      </c>
      <c r="Y369" s="702">
        <f>IFERROR(IF(X369="",0,CEILING((X369/$H369),1)*$H369),"")</f>
        <v>89.1</v>
      </c>
      <c r="Z369" s="36">
        <f>IFERROR(IF(Y369=0,"",ROUNDUP(Y369/H369,0)*0.02175),"")</f>
        <v>0.23924999999999999</v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90.918518518518511</v>
      </c>
      <c r="BN369" s="64">
        <f>IFERROR(Y369*I369/H369,"0")</f>
        <v>95.303999999999988</v>
      </c>
      <c r="BO369" s="64">
        <f>IFERROR(1/J369*(X369/H369),"0")</f>
        <v>0.18738977072310406</v>
      </c>
      <c r="BP369" s="64">
        <f>IFERROR(1/J369*(Y369/H369),"0")</f>
        <v>0.19642857142857142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124.6</v>
      </c>
      <c r="Y370" s="702">
        <f>IFERROR(IF(X370="",0,CEILING((X370/$H370),1)*$H370),"")</f>
        <v>126</v>
      </c>
      <c r="Z370" s="36">
        <f>IFERROR(IF(Y370=0,"",ROUNDUP(Y370/H370,0)*0.00753),"")</f>
        <v>0.45180000000000003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140.73866666666666</v>
      </c>
      <c r="BN370" s="64">
        <f>IFERROR(Y370*I370/H370,"0")</f>
        <v>142.31999999999996</v>
      </c>
      <c r="BO370" s="64">
        <f>IFERROR(1/J370*(X370/H370),"0")</f>
        <v>0.38034188034188032</v>
      </c>
      <c r="BP370" s="64">
        <f>IFERROR(1/J370*(Y370/H370),"0")</f>
        <v>0.38461538461538458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84</v>
      </c>
      <c r="Y371" s="702">
        <f>IFERROR(IF(X371="",0,CEILING((X371/$H371),1)*$H371),"")</f>
        <v>84</v>
      </c>
      <c r="Z371" s="36">
        <f>IFERROR(IF(Y371=0,"",ROUNDUP(Y371/H371,0)*0.00753),"")</f>
        <v>0.30120000000000002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94.399999999999991</v>
      </c>
      <c r="BN371" s="64">
        <f>IFERROR(Y371*I371/H371,"0")</f>
        <v>94.399999999999991</v>
      </c>
      <c r="BO371" s="64">
        <f>IFERROR(1/J371*(X371/H371),"0")</f>
        <v>0.25641025641025639</v>
      </c>
      <c r="BP371" s="64">
        <f>IFERROR(1/J371*(Y371/H371),"0")</f>
        <v>0.25641025641025639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109.82716049382715</v>
      </c>
      <c r="Y372" s="703">
        <f>IFERROR(Y369/H369,"0")+IFERROR(Y370/H370,"0")+IFERROR(Y371/H371,"0")</f>
        <v>111</v>
      </c>
      <c r="Z372" s="703">
        <f>IFERROR(IF(Z369="",0,Z369),"0")+IFERROR(IF(Z370="",0,Z370),"0")+IFERROR(IF(Z371="",0,Z371),"0")</f>
        <v>0.99225000000000008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293.60000000000002</v>
      </c>
      <c r="Y373" s="703">
        <f>IFERROR(SUM(Y369:Y371),"0")</f>
        <v>299.10000000000002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55</v>
      </c>
      <c r="Y377" s="702">
        <f t="shared" ref="Y377:Y387" si="67">IFERROR(IF(X377="",0,CEILING((X377/$H377),1)*$H377),"")</f>
        <v>60</v>
      </c>
      <c r="Z377" s="36">
        <f>IFERROR(IF(Y377=0,"",ROUNDUP(Y377/H377,0)*0.02175),"")</f>
        <v>8.6999999999999994E-2</v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56.76</v>
      </c>
      <c r="BN377" s="64">
        <f t="shared" ref="BN377:BN387" si="69">IFERROR(Y377*I377/H377,"0")</f>
        <v>61.92</v>
      </c>
      <c r="BO377" s="64">
        <f t="shared" ref="BO377:BO387" si="70">IFERROR(1/J377*(X377/H377),"0")</f>
        <v>7.6388888888888881E-2</v>
      </c>
      <c r="BP377" s="64">
        <f t="shared" ref="BP377:BP387" si="71">IFERROR(1/J377*(Y377/H377),"0")</f>
        <v>8.3333333333333329E-2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670</v>
      </c>
      <c r="Y379" s="702">
        <f t="shared" si="67"/>
        <v>675</v>
      </c>
      <c r="Z379" s="36">
        <f>IFERROR(IF(Y379=0,"",ROUNDUP(Y379/H379,0)*0.02175),"")</f>
        <v>0.9787499999999999</v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691.44</v>
      </c>
      <c r="BN379" s="64">
        <f t="shared" si="69"/>
        <v>696.6</v>
      </c>
      <c r="BO379" s="64">
        <f t="shared" si="70"/>
        <v>0.93055555555555547</v>
      </c>
      <c r="BP379" s="64">
        <f t="shared" si="71"/>
        <v>0.9375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1480</v>
      </c>
      <c r="Y382" s="702">
        <f t="shared" si="67"/>
        <v>1485</v>
      </c>
      <c r="Z382" s="36">
        <f>IFERROR(IF(Y382=0,"",ROUNDUP(Y382/H382,0)*0.02175),"")</f>
        <v>2.1532499999999999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1527.3600000000001</v>
      </c>
      <c r="BN382" s="64">
        <f t="shared" si="69"/>
        <v>1532.52</v>
      </c>
      <c r="BO382" s="64">
        <f t="shared" si="70"/>
        <v>2.0555555555555554</v>
      </c>
      <c r="BP382" s="64">
        <f t="shared" si="71"/>
        <v>2.0625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5</v>
      </c>
      <c r="Y387" s="702">
        <f t="shared" si="67"/>
        <v>5</v>
      </c>
      <c r="Z387" s="36">
        <f>IFERROR(IF(Y387=0,"",ROUNDUP(Y387/H387,0)*0.00937),"")</f>
        <v>9.3699999999999999E-3</v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5.21</v>
      </c>
      <c r="BN387" s="64">
        <f t="shared" si="69"/>
        <v>5.21</v>
      </c>
      <c r="BO387" s="64">
        <f t="shared" si="70"/>
        <v>8.3333333333333332E-3</v>
      </c>
      <c r="BP387" s="64">
        <f t="shared" si="71"/>
        <v>8.3333333333333332E-3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148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149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3.22837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2210</v>
      </c>
      <c r="Y389" s="703">
        <f>IFERROR(SUM(Y377:Y387),"0")</f>
        <v>2225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1640</v>
      </c>
      <c r="Y391" s="702">
        <f>IFERROR(IF(X391="",0,CEILING((X391/$H391),1)*$H391),"")</f>
        <v>1650</v>
      </c>
      <c r="Z391" s="36">
        <f>IFERROR(IF(Y391=0,"",ROUNDUP(Y391/H391,0)*0.02175),"")</f>
        <v>2.3924999999999996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1692.48</v>
      </c>
      <c r="BN391" s="64">
        <f>IFERROR(Y391*I391/H391,"0")</f>
        <v>1702.8</v>
      </c>
      <c r="BO391" s="64">
        <f>IFERROR(1/J391*(X391/H391),"0")</f>
        <v>2.2777777777777777</v>
      </c>
      <c r="BP391" s="64">
        <f>IFERROR(1/J391*(Y391/H391),"0")</f>
        <v>2.2916666666666665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109.33333333333333</v>
      </c>
      <c r="Y393" s="703">
        <f>IFERROR(Y391/H391,"0")+IFERROR(Y392/H392,"0")</f>
        <v>110</v>
      </c>
      <c r="Z393" s="703">
        <f>IFERROR(IF(Z391="",0,Z391),"0")+IFERROR(IF(Z392="",0,Z392),"0")</f>
        <v>2.3924999999999996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1640</v>
      </c>
      <c r="Y394" s="703">
        <f>IFERROR(SUM(Y391:Y392),"0")</f>
        <v>1650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10</v>
      </c>
      <c r="Y413" s="702">
        <f t="shared" si="72"/>
        <v>12</v>
      </c>
      <c r="Z413" s="36">
        <f t="shared" si="73"/>
        <v>2.1749999999999999E-2</v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10.4</v>
      </c>
      <c r="BN413" s="64">
        <f t="shared" si="75"/>
        <v>12.479999999999999</v>
      </c>
      <c r="BO413" s="64">
        <f t="shared" si="76"/>
        <v>1.488095238095238E-2</v>
      </c>
      <c r="BP413" s="64">
        <f t="shared" si="77"/>
        <v>1.7857142857142856E-2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0.83333333333333337</v>
      </c>
      <c r="Y415" s="703">
        <f>IFERROR(Y408/H408,"0")+IFERROR(Y409/H409,"0")+IFERROR(Y410/H410,"0")+IFERROR(Y411/H411,"0")+IFERROR(Y412/H412,"0")+IFERROR(Y413/H413,"0")+IFERROR(Y414/H414,"0")</f>
        <v>1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2.1749999999999999E-2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10</v>
      </c>
      <c r="Y416" s="703">
        <f>IFERROR(SUM(Y408:Y414),"0")</f>
        <v>12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15</v>
      </c>
      <c r="Y442" s="702">
        <f t="shared" si="78"/>
        <v>16.8</v>
      </c>
      <c r="Z442" s="36">
        <f>IFERROR(IF(Y442=0,"",ROUNDUP(Y442/H442,0)*0.00753),"")</f>
        <v>3.0120000000000001E-2</v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15.821428571428568</v>
      </c>
      <c r="BN442" s="64">
        <f t="shared" si="80"/>
        <v>17.72</v>
      </c>
      <c r="BO442" s="64">
        <f t="shared" si="81"/>
        <v>2.2893772893772892E-2</v>
      </c>
      <c r="BP442" s="64">
        <f t="shared" si="82"/>
        <v>2.564102564102564E-2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10</v>
      </c>
      <c r="Y443" s="702">
        <f t="shared" si="78"/>
        <v>12.600000000000001</v>
      </c>
      <c r="Z443" s="36">
        <f>IFERROR(IF(Y443=0,"",ROUNDUP(Y443/H443,0)*0.00753),"")</f>
        <v>2.2589999999999999E-2</v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10.547619047619046</v>
      </c>
      <c r="BN443" s="64">
        <f t="shared" si="80"/>
        <v>13.290000000000001</v>
      </c>
      <c r="BO443" s="64">
        <f t="shared" si="81"/>
        <v>1.5262515262515262E-2</v>
      </c>
      <c r="BP443" s="64">
        <f t="shared" si="82"/>
        <v>1.9230769230769232E-2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4.1999999999999993</v>
      </c>
      <c r="Y449" s="702">
        <f t="shared" si="78"/>
        <v>4.2</v>
      </c>
      <c r="Z449" s="36">
        <f t="shared" si="83"/>
        <v>1.004E-2</v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4.4599999999999991</v>
      </c>
      <c r="BN449" s="64">
        <f t="shared" si="80"/>
        <v>4.46</v>
      </c>
      <c r="BO449" s="64">
        <f t="shared" si="81"/>
        <v>8.5470085470085461E-3</v>
      </c>
      <c r="BP449" s="64">
        <f t="shared" si="82"/>
        <v>8.5470085470085479E-3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6.3</v>
      </c>
      <c r="Y452" s="702">
        <f t="shared" si="78"/>
        <v>6.3000000000000007</v>
      </c>
      <c r="Z452" s="36">
        <f t="shared" si="83"/>
        <v>1.506E-2</v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6.6899999999999995</v>
      </c>
      <c r="BN452" s="64">
        <f t="shared" si="80"/>
        <v>6.69</v>
      </c>
      <c r="BO452" s="64">
        <f t="shared" si="81"/>
        <v>1.2820512820512822E-2</v>
      </c>
      <c r="BP452" s="64">
        <f t="shared" si="82"/>
        <v>1.2820512820512822E-2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2.1</v>
      </c>
      <c r="Y456" s="702">
        <f t="shared" si="78"/>
        <v>2.1</v>
      </c>
      <c r="Z456" s="36">
        <f t="shared" si="83"/>
        <v>5.0200000000000002E-3</v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2.23</v>
      </c>
      <c r="BN456" s="64">
        <f t="shared" si="80"/>
        <v>2.23</v>
      </c>
      <c r="BO456" s="64">
        <f t="shared" si="81"/>
        <v>4.2735042735042739E-3</v>
      </c>
      <c r="BP456" s="64">
        <f t="shared" si="82"/>
        <v>4.2735042735042739E-3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4.1999999999999993</v>
      </c>
      <c r="Y457" s="702">
        <f t="shared" si="78"/>
        <v>4.2</v>
      </c>
      <c r="Z457" s="36">
        <f t="shared" si="83"/>
        <v>1.004E-2</v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4.4599999999999991</v>
      </c>
      <c r="BN457" s="64">
        <f t="shared" si="80"/>
        <v>4.46</v>
      </c>
      <c r="BO457" s="64">
        <f t="shared" si="81"/>
        <v>8.5470085470085461E-3</v>
      </c>
      <c r="BP457" s="64">
        <f t="shared" si="82"/>
        <v>8.5470085470085479E-3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13.952380952380953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15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9.2870000000000008E-2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41.8</v>
      </c>
      <c r="Y462" s="703">
        <f>IFERROR(SUM(Y441:Y460),"0")</f>
        <v>46.20000000000001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4</v>
      </c>
      <c r="Y478" s="702">
        <f>IFERROR(IF(X478="",0,CEILING((X478/$H478),1)*$H478),"")</f>
        <v>4.2</v>
      </c>
      <c r="Z478" s="36">
        <f>IFERROR(IF(Y478=0,"",ROUNDUP(Y478/H478,0)*0.00753),"")</f>
        <v>7.5300000000000002E-3</v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4.2190476190476183</v>
      </c>
      <c r="BN478" s="64">
        <f>IFERROR(Y478*I478/H478,"0")</f>
        <v>4.43</v>
      </c>
      <c r="BO478" s="64">
        <f>IFERROR(1/J478*(X478/H478),"0")</f>
        <v>6.1050061050061041E-3</v>
      </c>
      <c r="BP478" s="64">
        <f>IFERROR(1/J478*(Y478/H478),"0")</f>
        <v>6.41025641025641E-3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2.1</v>
      </c>
      <c r="Y481" s="702">
        <f>IFERROR(IF(X481="",0,CEILING((X481/$H481),1)*$H481),"")</f>
        <v>2.1</v>
      </c>
      <c r="Z481" s="36">
        <f>IFERROR(IF(Y481=0,"",ROUNDUP(Y481/H481,0)*0.00502),"")</f>
        <v>5.0200000000000002E-3</v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2.23</v>
      </c>
      <c r="BN481" s="64">
        <f>IFERROR(Y481*I481/H481,"0")</f>
        <v>2.23</v>
      </c>
      <c r="BO481" s="64">
        <f>IFERROR(1/J481*(X481/H481),"0")</f>
        <v>4.2735042735042739E-3</v>
      </c>
      <c r="BP481" s="64">
        <f>IFERROR(1/J481*(Y481/H481),"0")</f>
        <v>4.2735042735042739E-3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1.9523809523809523</v>
      </c>
      <c r="Y483" s="703">
        <f>IFERROR(Y478/H478,"0")+IFERROR(Y479/H479,"0")+IFERROR(Y480/H480,"0")+IFERROR(Y481/H481,"0")+IFERROR(Y482/H482,"0")</f>
        <v>2</v>
      </c>
      <c r="Z483" s="703">
        <f>IFERROR(IF(Z478="",0,Z478),"0")+IFERROR(IF(Z479="",0,Z479),"0")+IFERROR(IF(Z480="",0,Z480),"0")+IFERROR(IF(Z481="",0,Z481),"0")+IFERROR(IF(Z482="",0,Z482),"0")</f>
        <v>1.255E-2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6.1</v>
      </c>
      <c r="Y484" s="703">
        <f>IFERROR(SUM(Y478:Y482),"0")</f>
        <v>6.3000000000000007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75</v>
      </c>
      <c r="Y504" s="702">
        <f t="shared" ref="Y504:Y511" si="84">IFERROR(IF(X504="",0,CEILING((X504/$H504),1)*$H504),"")</f>
        <v>79.2</v>
      </c>
      <c r="Z504" s="36">
        <f t="shared" ref="Z504:Z509" si="85">IFERROR(IF(Y504=0,"",ROUNDUP(Y504/H504,0)*0.01196),"")</f>
        <v>0.1794</v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80.11363636363636</v>
      </c>
      <c r="BN504" s="64">
        <f t="shared" ref="BN504:BN511" si="87">IFERROR(Y504*I504/H504,"0")</f>
        <v>84.6</v>
      </c>
      <c r="BO504" s="64">
        <f t="shared" ref="BO504:BO511" si="88">IFERROR(1/J504*(X504/H504),"0")</f>
        <v>0.13658216783216784</v>
      </c>
      <c r="BP504" s="64">
        <f t="shared" ref="BP504:BP511" si="89">IFERROR(1/J504*(Y504/H504),"0")</f>
        <v>0.14423076923076925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5</v>
      </c>
      <c r="Y505" s="702">
        <f t="shared" si="84"/>
        <v>5.28</v>
      </c>
      <c r="Z505" s="36">
        <f t="shared" si="85"/>
        <v>1.196E-2</v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5.3409090909090908</v>
      </c>
      <c r="BN505" s="64">
        <f t="shared" si="87"/>
        <v>5.64</v>
      </c>
      <c r="BO505" s="64">
        <f t="shared" si="88"/>
        <v>9.1054778554778559E-3</v>
      </c>
      <c r="BP505" s="64">
        <f t="shared" si="89"/>
        <v>9.6153846153846159E-3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15</v>
      </c>
      <c r="Y507" s="702">
        <f t="shared" si="84"/>
        <v>15.84</v>
      </c>
      <c r="Z507" s="36">
        <f t="shared" si="85"/>
        <v>3.5880000000000002E-2</v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16.02272727272727</v>
      </c>
      <c r="BN507" s="64">
        <f t="shared" si="87"/>
        <v>16.919999999999998</v>
      </c>
      <c r="BO507" s="64">
        <f t="shared" si="88"/>
        <v>2.7316433566433568E-2</v>
      </c>
      <c r="BP507" s="64">
        <f t="shared" si="89"/>
        <v>2.8846153846153848E-2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20</v>
      </c>
      <c r="Y509" s="702">
        <f t="shared" si="84"/>
        <v>21.12</v>
      </c>
      <c r="Z509" s="36">
        <f t="shared" si="85"/>
        <v>4.7840000000000001E-2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21.363636363636363</v>
      </c>
      <c r="BN509" s="64">
        <f t="shared" si="87"/>
        <v>22.56</v>
      </c>
      <c r="BO509" s="64">
        <f t="shared" si="88"/>
        <v>3.6421911421911424E-2</v>
      </c>
      <c r="BP509" s="64">
        <f t="shared" si="89"/>
        <v>3.8461538461538464E-2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21.780303030303031</v>
      </c>
      <c r="Y512" s="703">
        <f>IFERROR(Y504/H504,"0")+IFERROR(Y505/H505,"0")+IFERROR(Y506/H506,"0")+IFERROR(Y507/H507,"0")+IFERROR(Y508/H508,"0")+IFERROR(Y509/H509,"0")+IFERROR(Y510/H510,"0")+IFERROR(Y511/H511,"0")</f>
        <v>23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0.27507999999999999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115</v>
      </c>
      <c r="Y513" s="703">
        <f>IFERROR(SUM(Y504:Y511),"0")</f>
        <v>121.44000000000001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153</v>
      </c>
      <c r="Y515" s="702">
        <f>IFERROR(IF(X515="",0,CEILING((X515/$H515),1)*$H515),"")</f>
        <v>153.12</v>
      </c>
      <c r="Z515" s="36">
        <f>IFERROR(IF(Y515=0,"",ROUNDUP(Y515/H515,0)*0.01196),"")</f>
        <v>0.34683999999999998</v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163.43181818181816</v>
      </c>
      <c r="BN515" s="64">
        <f>IFERROR(Y515*I515/H515,"0")</f>
        <v>163.56</v>
      </c>
      <c r="BO515" s="64">
        <f>IFERROR(1/J515*(X515/H515),"0")</f>
        <v>0.2786276223776224</v>
      </c>
      <c r="BP515" s="64">
        <f>IFERROR(1/J515*(Y515/H515),"0")</f>
        <v>0.27884615384615385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28.977272727272727</v>
      </c>
      <c r="Y517" s="703">
        <f>IFERROR(Y515/H515,"0")+IFERROR(Y516/H516,"0")</f>
        <v>29</v>
      </c>
      <c r="Z517" s="703">
        <f>IFERROR(IF(Z515="",0,Z515),"0")+IFERROR(IF(Z516="",0,Z516),"0")</f>
        <v>0.34683999999999998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153</v>
      </c>
      <c r="Y518" s="703">
        <f>IFERROR(SUM(Y515:Y516),"0")</f>
        <v>153.12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35</v>
      </c>
      <c r="Y520" s="702">
        <f t="shared" ref="Y520:Y525" si="90">IFERROR(IF(X520="",0,CEILING((X520/$H520),1)*$H520),"")</f>
        <v>36.96</v>
      </c>
      <c r="Z520" s="36">
        <f>IFERROR(IF(Y520=0,"",ROUNDUP(Y520/H520,0)*0.01196),"")</f>
        <v>8.3720000000000003E-2</v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37.386363636363633</v>
      </c>
      <c r="BN520" s="64">
        <f t="shared" ref="BN520:BN525" si="92">IFERROR(Y520*I520/H520,"0")</f>
        <v>39.479999999999997</v>
      </c>
      <c r="BO520" s="64">
        <f t="shared" ref="BO520:BO525" si="93">IFERROR(1/J520*(X520/H520),"0")</f>
        <v>6.3738344988344992E-2</v>
      </c>
      <c r="BP520" s="64">
        <f t="shared" ref="BP520:BP525" si="94">IFERROR(1/J520*(Y520/H520),"0")</f>
        <v>6.7307692307692318E-2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20</v>
      </c>
      <c r="Y521" s="702">
        <f t="shared" si="90"/>
        <v>21.12</v>
      </c>
      <c r="Z521" s="36">
        <f>IFERROR(IF(Y521=0,"",ROUNDUP(Y521/H521,0)*0.01196),"")</f>
        <v>4.7840000000000001E-2</v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21.363636363636363</v>
      </c>
      <c r="BN521" s="64">
        <f t="shared" si="92"/>
        <v>22.56</v>
      </c>
      <c r="BO521" s="64">
        <f t="shared" si="93"/>
        <v>3.6421911421911424E-2</v>
      </c>
      <c r="BP521" s="64">
        <f t="shared" si="94"/>
        <v>3.8461538461538464E-2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40</v>
      </c>
      <c r="Y522" s="702">
        <f t="shared" si="90"/>
        <v>42.24</v>
      </c>
      <c r="Z522" s="36">
        <f>IFERROR(IF(Y522=0,"",ROUNDUP(Y522/H522,0)*0.01196),"")</f>
        <v>9.5680000000000001E-2</v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42.727272727272727</v>
      </c>
      <c r="BN522" s="64">
        <f t="shared" si="92"/>
        <v>45.12</v>
      </c>
      <c r="BO522" s="64">
        <f t="shared" si="93"/>
        <v>7.2843822843822847E-2</v>
      </c>
      <c r="BP522" s="64">
        <f t="shared" si="94"/>
        <v>7.6923076923076927E-2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17.992424242424242</v>
      </c>
      <c r="Y526" s="703">
        <f>IFERROR(Y520/H520,"0")+IFERROR(Y521/H521,"0")+IFERROR(Y522/H522,"0")+IFERROR(Y523/H523,"0")+IFERROR(Y524/H524,"0")+IFERROR(Y525/H525,"0")</f>
        <v>19</v>
      </c>
      <c r="Z526" s="703">
        <f>IFERROR(IF(Z520="",0,Z520),"0")+IFERROR(IF(Z521="",0,Z521),"0")+IFERROR(IF(Z522="",0,Z522),"0")+IFERROR(IF(Z523="",0,Z523),"0")+IFERROR(IF(Z524="",0,Z524),"0")+IFERROR(IF(Z525="",0,Z525),"0")</f>
        <v>0.22724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95</v>
      </c>
      <c r="Y527" s="703">
        <f>IFERROR(SUM(Y520:Y525),"0")</f>
        <v>100.32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270</v>
      </c>
      <c r="Y544" s="702">
        <f t="shared" si="95"/>
        <v>276</v>
      </c>
      <c r="Z544" s="36">
        <f>IFERROR(IF(Y544=0,"",ROUNDUP(Y544/H544,0)*0.02175),"")</f>
        <v>0.50024999999999997</v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280.8</v>
      </c>
      <c r="BN544" s="64">
        <f t="shared" si="97"/>
        <v>287.04000000000002</v>
      </c>
      <c r="BO544" s="64">
        <f t="shared" si="98"/>
        <v>0.40178571428571425</v>
      </c>
      <c r="BP544" s="64">
        <f t="shared" si="99"/>
        <v>0.4107142857142857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22.5</v>
      </c>
      <c r="Y549" s="703">
        <f>IFERROR(Y542/H542,"0")+IFERROR(Y543/H543,"0")+IFERROR(Y544/H544,"0")+IFERROR(Y545/H545,"0")+IFERROR(Y546/H546,"0")+IFERROR(Y547/H547,"0")+IFERROR(Y548/H548,"0")</f>
        <v>23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0.50024999999999997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270</v>
      </c>
      <c r="Y550" s="703">
        <f>IFERROR(SUM(Y542:Y548),"0")</f>
        <v>276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157</v>
      </c>
      <c r="Y559" s="702">
        <f t="shared" ref="Y559:Y565" si="100">IFERROR(IF(X559="",0,CEILING((X559/$H559),1)*$H559),"")</f>
        <v>159.6</v>
      </c>
      <c r="Z559" s="36">
        <f>IFERROR(IF(Y559=0,"",ROUNDUP(Y559/H559,0)*0.00753),"")</f>
        <v>0.28614000000000001</v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166.71904761904761</v>
      </c>
      <c r="BN559" s="64">
        <f t="shared" ref="BN559:BN565" si="102">IFERROR(Y559*I559/H559,"0")</f>
        <v>169.47999999999996</v>
      </c>
      <c r="BO559" s="64">
        <f t="shared" ref="BO559:BO565" si="103">IFERROR(1/J559*(X559/H559),"0")</f>
        <v>0.2396214896214896</v>
      </c>
      <c r="BP559" s="64">
        <f t="shared" ref="BP559:BP565" si="104">IFERROR(1/J559*(Y559/H559),"0")</f>
        <v>0.24358974358974358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275</v>
      </c>
      <c r="Y560" s="702">
        <f t="shared" si="100"/>
        <v>277.2</v>
      </c>
      <c r="Z560" s="36">
        <f>IFERROR(IF(Y560=0,"",ROUNDUP(Y560/H560,0)*0.00753),"")</f>
        <v>0.49698000000000003</v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292.02380952380952</v>
      </c>
      <c r="BN560" s="64">
        <f t="shared" si="102"/>
        <v>294.35999999999996</v>
      </c>
      <c r="BO560" s="64">
        <f t="shared" si="103"/>
        <v>0.41971916971916967</v>
      </c>
      <c r="BP560" s="64">
        <f t="shared" si="104"/>
        <v>0.42307692307692307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102.85714285714285</v>
      </c>
      <c r="Y566" s="703">
        <f>IFERROR(Y559/H559,"0")+IFERROR(Y560/H560,"0")+IFERROR(Y561/H561,"0")+IFERROR(Y562/H562,"0")+IFERROR(Y563/H563,"0")+IFERROR(Y564/H564,"0")+IFERROR(Y565/H565,"0")</f>
        <v>104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0.78312000000000004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432</v>
      </c>
      <c r="Y567" s="703">
        <f>IFERROR(SUM(Y559:Y565),"0")</f>
        <v>436.79999999999995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85</v>
      </c>
      <c r="Y569" s="702">
        <f>IFERROR(IF(X569="",0,CEILING((X569/$H569),1)*$H569),"")</f>
        <v>85.8</v>
      </c>
      <c r="Z569" s="36">
        <f>IFERROR(IF(Y569=0,"",ROUNDUP(Y569/H569,0)*0.02175),"")</f>
        <v>0.23924999999999999</v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91.146153846153851</v>
      </c>
      <c r="BN569" s="64">
        <f>IFERROR(Y569*I569/H569,"0")</f>
        <v>92.004000000000005</v>
      </c>
      <c r="BO569" s="64">
        <f>IFERROR(1/J569*(X569/H569),"0")</f>
        <v>0.1945970695970696</v>
      </c>
      <c r="BP569" s="64">
        <f>IFERROR(1/J569*(Y569/H569),"0")</f>
        <v>0.19642857142857142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10.897435897435898</v>
      </c>
      <c r="Y573" s="703">
        <f>IFERROR(Y569/H569,"0")+IFERROR(Y570/H570,"0")+IFERROR(Y571/H571,"0")+IFERROR(Y572/H572,"0")</f>
        <v>11</v>
      </c>
      <c r="Z573" s="703">
        <f>IFERROR(IF(Z569="",0,Z569),"0")+IFERROR(IF(Z570="",0,Z570),"0")+IFERROR(IF(Z571="",0,Z571),"0")+IFERROR(IF(Z572="",0,Z572),"0")</f>
        <v>0.23924999999999999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85</v>
      </c>
      <c r="Y574" s="703">
        <f>IFERROR(SUM(Y569:Y572),"0")</f>
        <v>85.8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16007.85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16187.23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16897.877327309725</v>
      </c>
      <c r="Y601" s="703">
        <f>IFERROR(SUM(BN22:BN597),"0")</f>
        <v>17086.933999999997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30</v>
      </c>
      <c r="Y602" s="38">
        <f>ROUNDUP(SUM(BP22:BP597),0)</f>
        <v>31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17647.877327309725</v>
      </c>
      <c r="Y603" s="703">
        <f>GrossWeightTotalR+PalletQtyTotalR*25</f>
        <v>17861.933999999997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2111.0288088454754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2137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35.457559999999994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88.800000000000011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1932.3000000000002</v>
      </c>
      <c r="E610" s="46">
        <f>IFERROR(Y103*1,"0")+IFERROR(Y104*1,"0")+IFERROR(Y105*1,"0")+IFERROR(Y109*1,"0")+IFERROR(Y110*1,"0")+IFERROR(Y111*1,"0")+IFERROR(Y112*1,"0")+IFERROR(Y113*1,"0")</f>
        <v>345.3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84.6</v>
      </c>
      <c r="G610" s="46">
        <f>IFERROR(Y150*1,"0")+IFERROR(Y151*1,"0")+IFERROR(Y155*1,"0")+IFERROR(Y156*1,"0")+IFERROR(Y160*1,"0")+IFERROR(Y161*1,"0")</f>
        <v>24.4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287.39999999999998</v>
      </c>
      <c r="I610" s="46">
        <f>IFERROR(Y188*1,"0")+IFERROR(Y192*1,"0")+IFERROR(Y193*1,"0")+IFERROR(Y194*1,"0")+IFERROR(Y195*1,"0")+IFERROR(Y196*1,"0")+IFERROR(Y197*1,"0")+IFERROR(Y198*1,"0")+IFERROR(Y199*1,"0")</f>
        <v>27.3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180.6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382.4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14.700000000000001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7407.3499999999985</v>
      </c>
      <c r="V610" s="46">
        <f>IFERROR(Y365*1,"0")+IFERROR(Y369*1,"0")+IFERROR(Y370*1,"0")+IFERROR(Y371*1,"0")</f>
        <v>299.10000000000002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3875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12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46.20000000000001</v>
      </c>
      <c r="Z610" s="46">
        <f>IFERROR(Y474*1,"0")+IFERROR(Y478*1,"0")+IFERROR(Y479*1,"0")+IFERROR(Y480*1,"0")+IFERROR(Y481*1,"0")+IFERROR(Y482*1,"0")+IFERROR(Y486*1,"0")</f>
        <v>6.3000000000000007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374.88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798.59999999999991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67,00"/>
        <filter val="1 176,00"/>
        <filter val="1 480,00"/>
        <filter val="1 640,00"/>
        <filter val="1,95"/>
        <filter val="10,00"/>
        <filter val="10,80"/>
        <filter val="10,90"/>
        <filter val="100,00"/>
        <filter val="102,86"/>
        <filter val="108,00"/>
        <filter val="109,33"/>
        <filter val="109,83"/>
        <filter val="11,56"/>
        <filter val="110,00"/>
        <filter val="114,37"/>
        <filter val="115,00"/>
        <filter val="117,00"/>
        <filter val="12,00"/>
        <filter val="124,60"/>
        <filter val="128,05"/>
        <filter val="128,50"/>
        <filter val="13,30"/>
        <filter val="13,50"/>
        <filter val="13,95"/>
        <filter val="140,00"/>
        <filter val="147,50"/>
        <filter val="148,00"/>
        <filter val="15,00"/>
        <filter val="15,20"/>
        <filter val="150,00"/>
        <filter val="153,00"/>
        <filter val="157,00"/>
        <filter val="16 007,85"/>
        <filter val="16 897,88"/>
        <filter val="16,00"/>
        <filter val="160,22"/>
        <filter val="163,80"/>
        <filter val="17 647,88"/>
        <filter val="17,10"/>
        <filter val="17,56"/>
        <filter val="17,99"/>
        <filter val="18,69"/>
        <filter val="19,00"/>
        <filter val="19,17"/>
        <filter val="190,95"/>
        <filter val="2 111,03"/>
        <filter val="2 210,00"/>
        <filter val="2,00"/>
        <filter val="2,10"/>
        <filter val="2,50"/>
        <filter val="20,00"/>
        <filter val="20,37"/>
        <filter val="200,00"/>
        <filter val="207,00"/>
        <filter val="21,78"/>
        <filter val="22,50"/>
        <filter val="24,00"/>
        <filter val="25,00"/>
        <filter val="25,30"/>
        <filter val="257,00"/>
        <filter val="264,00"/>
        <filter val="27,00"/>
        <filter val="270,00"/>
        <filter val="275,00"/>
        <filter val="28,98"/>
        <filter val="293,60"/>
        <filter val="3,00"/>
        <filter val="30"/>
        <filter val="30,00"/>
        <filter val="33,30"/>
        <filter val="34,33"/>
        <filter val="35,00"/>
        <filter val="367,00"/>
        <filter val="380,00"/>
        <filter val="396,00"/>
        <filter val="398,00"/>
        <filter val="4,00"/>
        <filter val="4,20"/>
        <filter val="4,75"/>
        <filter val="40,00"/>
        <filter val="41,80"/>
        <filter val="432,00"/>
        <filter val="46,10"/>
        <filter val="47,66"/>
        <filter val="5 080,00"/>
        <filter val="5 090,80"/>
        <filter val="5,00"/>
        <filter val="52,00"/>
        <filter val="55,00"/>
        <filter val="56,00"/>
        <filter val="580,00"/>
        <filter val="6,01"/>
        <filter val="6,10"/>
        <filter val="6,30"/>
        <filter val="6,33"/>
        <filter val="60,00"/>
        <filter val="65,00"/>
        <filter val="654,88"/>
        <filter val="670,00"/>
        <filter val="7,00"/>
        <filter val="7,50"/>
        <filter val="7,52"/>
        <filter val="7,65"/>
        <filter val="728,50"/>
        <filter val="73,30"/>
        <filter val="73,50"/>
        <filter val="743,80"/>
        <filter val="75,00"/>
        <filter val="780,00"/>
        <filter val="790,00"/>
        <filter val="8,00"/>
        <filter val="81,00"/>
        <filter val="84,00"/>
        <filter val="85,00"/>
        <filter val="9,00"/>
        <filter val="90,00"/>
        <filter val="95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2024-10-14T10:00:44Z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