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3759A6-0539-422D-9328-769C5BE525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BO319" i="1"/>
  <c r="BM319" i="1"/>
  <c r="Y319" i="1"/>
  <c r="P319" i="1"/>
  <c r="BO318" i="1"/>
  <c r="BM318" i="1"/>
  <c r="Y318" i="1"/>
  <c r="U610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Y245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BP88" i="1" s="1"/>
  <c r="X86" i="1"/>
  <c r="X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31" i="1" l="1"/>
  <c r="BN231" i="1"/>
  <c r="Z231" i="1"/>
  <c r="BP252" i="1"/>
  <c r="BN252" i="1"/>
  <c r="Z252" i="1"/>
  <c r="BP277" i="1"/>
  <c r="BN277" i="1"/>
  <c r="Z277" i="1"/>
  <c r="BP330" i="1"/>
  <c r="BN330" i="1"/>
  <c r="Z330" i="1"/>
  <c r="BP360" i="1"/>
  <c r="BN360" i="1"/>
  <c r="Z360" i="1"/>
  <c r="BP387" i="1"/>
  <c r="BN387" i="1"/>
  <c r="Z387" i="1"/>
  <c r="Y433" i="1"/>
  <c r="Y432" i="1"/>
  <c r="BP431" i="1"/>
  <c r="BN431" i="1"/>
  <c r="Z431" i="1"/>
  <c r="Z432" i="1" s="1"/>
  <c r="Y438" i="1"/>
  <c r="BP437" i="1"/>
  <c r="BN437" i="1"/>
  <c r="Z437" i="1"/>
  <c r="Z438" i="1" s="1"/>
  <c r="BP441" i="1"/>
  <c r="BN441" i="1"/>
  <c r="Z441" i="1"/>
  <c r="BP456" i="1"/>
  <c r="BN456" i="1"/>
  <c r="Z456" i="1"/>
  <c r="BP482" i="1"/>
  <c r="BN482" i="1"/>
  <c r="Z482" i="1"/>
  <c r="BP520" i="1"/>
  <c r="BN520" i="1"/>
  <c r="Z520" i="1"/>
  <c r="BP543" i="1"/>
  <c r="BN543" i="1"/>
  <c r="Z543" i="1"/>
  <c r="BP585" i="1"/>
  <c r="BN585" i="1"/>
  <c r="Z585" i="1"/>
  <c r="Y595" i="1"/>
  <c r="Y594" i="1"/>
  <c r="BP593" i="1"/>
  <c r="BN593" i="1"/>
  <c r="Z593" i="1"/>
  <c r="Z594" i="1" s="1"/>
  <c r="B610" i="1"/>
  <c r="X602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83" i="1"/>
  <c r="BN83" i="1"/>
  <c r="Z88" i="1"/>
  <c r="BN88" i="1"/>
  <c r="Z89" i="1"/>
  <c r="BN89" i="1"/>
  <c r="Z90" i="1"/>
  <c r="BN90" i="1"/>
  <c r="Z105" i="1"/>
  <c r="BN105" i="1"/>
  <c r="Y115" i="1"/>
  <c r="Z118" i="1"/>
  <c r="BN118" i="1"/>
  <c r="Z134" i="1"/>
  <c r="BN134" i="1"/>
  <c r="Z137" i="1"/>
  <c r="BN137" i="1"/>
  <c r="Z156" i="1"/>
  <c r="BN156" i="1"/>
  <c r="Z160" i="1"/>
  <c r="BN160" i="1"/>
  <c r="Z181" i="1"/>
  <c r="BN181" i="1"/>
  <c r="Z188" i="1"/>
  <c r="Z189" i="1" s="1"/>
  <c r="BN188" i="1"/>
  <c r="BP188" i="1"/>
  <c r="Z192" i="1"/>
  <c r="BN192" i="1"/>
  <c r="Z205" i="1"/>
  <c r="BN205" i="1"/>
  <c r="Z209" i="1"/>
  <c r="BN209" i="1"/>
  <c r="Z221" i="1"/>
  <c r="BN221" i="1"/>
  <c r="BP241" i="1"/>
  <c r="BN241" i="1"/>
  <c r="Z241" i="1"/>
  <c r="BP265" i="1"/>
  <c r="BN265" i="1"/>
  <c r="Z265" i="1"/>
  <c r="BP296" i="1"/>
  <c r="BN296" i="1"/>
  <c r="Z296" i="1"/>
  <c r="BP340" i="1"/>
  <c r="BN340" i="1"/>
  <c r="Z340" i="1"/>
  <c r="BP379" i="1"/>
  <c r="BN379" i="1"/>
  <c r="Z379" i="1"/>
  <c r="BP419" i="1"/>
  <c r="BN419" i="1"/>
  <c r="Z419" i="1"/>
  <c r="BP449" i="1"/>
  <c r="BN449" i="1"/>
  <c r="Z449" i="1"/>
  <c r="BP479" i="1"/>
  <c r="BN479" i="1"/>
  <c r="Z479" i="1"/>
  <c r="BP506" i="1"/>
  <c r="BN506" i="1"/>
  <c r="Z506" i="1"/>
  <c r="BP542" i="1"/>
  <c r="BN542" i="1"/>
  <c r="Z542" i="1"/>
  <c r="BP544" i="1"/>
  <c r="BN544" i="1"/>
  <c r="Z544" i="1"/>
  <c r="Y586" i="1"/>
  <c r="BP584" i="1"/>
  <c r="BN584" i="1"/>
  <c r="Z584" i="1"/>
  <c r="Z586" i="1" s="1"/>
  <c r="Y237" i="1"/>
  <c r="BP250" i="1"/>
  <c r="BN250" i="1"/>
  <c r="Z250" i="1"/>
  <c r="BP263" i="1"/>
  <c r="BN263" i="1"/>
  <c r="Z263" i="1"/>
  <c r="BP275" i="1"/>
  <c r="BN275" i="1"/>
  <c r="Z275" i="1"/>
  <c r="BP294" i="1"/>
  <c r="BN294" i="1"/>
  <c r="Z294" i="1"/>
  <c r="BP319" i="1"/>
  <c r="BN319" i="1"/>
  <c r="Z319" i="1"/>
  <c r="BP324" i="1"/>
  <c r="BN324" i="1"/>
  <c r="Z324" i="1"/>
  <c r="BP338" i="1"/>
  <c r="BN338" i="1"/>
  <c r="Z338" i="1"/>
  <c r="Y356" i="1"/>
  <c r="BP351" i="1"/>
  <c r="BN351" i="1"/>
  <c r="Z351" i="1"/>
  <c r="Y362" i="1"/>
  <c r="BP358" i="1"/>
  <c r="BN358" i="1"/>
  <c r="Z358" i="1"/>
  <c r="BP377" i="1"/>
  <c r="BN377" i="1"/>
  <c r="Z377" i="1"/>
  <c r="BP385" i="1"/>
  <c r="BN385" i="1"/>
  <c r="Z385" i="1"/>
  <c r="BP403" i="1"/>
  <c r="BN403" i="1"/>
  <c r="Z403" i="1"/>
  <c r="X601" i="1"/>
  <c r="X604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7" i="1"/>
  <c r="Z75" i="1"/>
  <c r="BN75" i="1"/>
  <c r="Z81" i="1"/>
  <c r="BN81" i="1"/>
  <c r="Z92" i="1"/>
  <c r="BN92" i="1"/>
  <c r="Y100" i="1"/>
  <c r="Z98" i="1"/>
  <c r="BN98" i="1"/>
  <c r="Y99" i="1"/>
  <c r="Z103" i="1"/>
  <c r="BN103" i="1"/>
  <c r="Z109" i="1"/>
  <c r="BN109" i="1"/>
  <c r="BP109" i="1"/>
  <c r="Z113" i="1"/>
  <c r="BN113" i="1"/>
  <c r="Z120" i="1"/>
  <c r="BN120" i="1"/>
  <c r="Z126" i="1"/>
  <c r="BN126" i="1"/>
  <c r="BP126" i="1"/>
  <c r="Z127" i="1"/>
  <c r="BN127" i="1"/>
  <c r="Z130" i="1"/>
  <c r="BN130" i="1"/>
  <c r="Y141" i="1"/>
  <c r="Z139" i="1"/>
  <c r="BN139" i="1"/>
  <c r="Z150" i="1"/>
  <c r="BN150" i="1"/>
  <c r="Z167" i="1"/>
  <c r="BN167" i="1"/>
  <c r="Z175" i="1"/>
  <c r="BN175" i="1"/>
  <c r="Z194" i="1"/>
  <c r="BN194" i="1"/>
  <c r="Z198" i="1"/>
  <c r="BN198" i="1"/>
  <c r="Z215" i="1"/>
  <c r="BN215" i="1"/>
  <c r="Z219" i="1"/>
  <c r="BN219" i="1"/>
  <c r="Z225" i="1"/>
  <c r="BN225" i="1"/>
  <c r="BP225" i="1"/>
  <c r="Z229" i="1"/>
  <c r="BN229" i="1"/>
  <c r="Z233" i="1"/>
  <c r="BN233" i="1"/>
  <c r="Z239" i="1"/>
  <c r="BN239" i="1"/>
  <c r="BP239" i="1"/>
  <c r="Z243" i="1"/>
  <c r="BN243" i="1"/>
  <c r="BP254" i="1"/>
  <c r="BN254" i="1"/>
  <c r="Z254" i="1"/>
  <c r="BP267" i="1"/>
  <c r="BN267" i="1"/>
  <c r="Z267" i="1"/>
  <c r="P610" i="1"/>
  <c r="Y283" i="1"/>
  <c r="BP282" i="1"/>
  <c r="BN282" i="1"/>
  <c r="Z282" i="1"/>
  <c r="Z283" i="1" s="1"/>
  <c r="BP287" i="1"/>
  <c r="BN287" i="1"/>
  <c r="Z287" i="1"/>
  <c r="BP298" i="1"/>
  <c r="BN298" i="1"/>
  <c r="Z298" i="1"/>
  <c r="BP320" i="1"/>
  <c r="BN320" i="1"/>
  <c r="Z320" i="1"/>
  <c r="BP332" i="1"/>
  <c r="BN332" i="1"/>
  <c r="Z332" i="1"/>
  <c r="BP346" i="1"/>
  <c r="BN346" i="1"/>
  <c r="Z346" i="1"/>
  <c r="BP352" i="1"/>
  <c r="BN352" i="1"/>
  <c r="Z352" i="1"/>
  <c r="Y366" i="1"/>
  <c r="BP365" i="1"/>
  <c r="BN365" i="1"/>
  <c r="Z365" i="1"/>
  <c r="Z366" i="1" s="1"/>
  <c r="Y373" i="1"/>
  <c r="BP369" i="1"/>
  <c r="BN369" i="1"/>
  <c r="Z369" i="1"/>
  <c r="BP381" i="1"/>
  <c r="BN381" i="1"/>
  <c r="Z381" i="1"/>
  <c r="BP391" i="1"/>
  <c r="BN391" i="1"/>
  <c r="Z391" i="1"/>
  <c r="BP409" i="1"/>
  <c r="BN409" i="1"/>
  <c r="Z409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Y488" i="1"/>
  <c r="Y487" i="1"/>
  <c r="BP486" i="1"/>
  <c r="BN486" i="1"/>
  <c r="Z486" i="1"/>
  <c r="Z487" i="1" s="1"/>
  <c r="BP491" i="1"/>
  <c r="BN491" i="1"/>
  <c r="Z491" i="1"/>
  <c r="BP508" i="1"/>
  <c r="BN508" i="1"/>
  <c r="Z508" i="1"/>
  <c r="BP522" i="1"/>
  <c r="BN522" i="1"/>
  <c r="Z522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M610" i="1"/>
  <c r="Y314" i="1"/>
  <c r="Y334" i="1"/>
  <c r="Y342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Y500" i="1"/>
  <c r="AB610" i="1"/>
  <c r="Y499" i="1"/>
  <c r="BP498" i="1"/>
  <c r="BN498" i="1"/>
  <c r="Z498" i="1"/>
  <c r="Z499" i="1" s="1"/>
  <c r="BP504" i="1"/>
  <c r="BN504" i="1"/>
  <c r="Z504" i="1"/>
  <c r="BP516" i="1"/>
  <c r="BN516" i="1"/>
  <c r="Z516" i="1"/>
  <c r="BP530" i="1"/>
  <c r="BN530" i="1"/>
  <c r="Z530" i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Y462" i="1"/>
  <c r="Y526" i="1"/>
  <c r="H9" i="1"/>
  <c r="A10" i="1"/>
  <c r="Y24" i="1"/>
  <c r="Y35" i="1"/>
  <c r="Y55" i="1"/>
  <c r="Y59" i="1"/>
  <c r="Y71" i="1"/>
  <c r="Y76" i="1"/>
  <c r="BP84" i="1"/>
  <c r="BN84" i="1"/>
  <c r="Z84" i="1"/>
  <c r="Y86" i="1"/>
  <c r="BP91" i="1"/>
  <c r="BN91" i="1"/>
  <c r="Z91" i="1"/>
  <c r="Z93" i="1" s="1"/>
  <c r="BP104" i="1"/>
  <c r="BN104" i="1"/>
  <c r="Z104" i="1"/>
  <c r="Z106" i="1" s="1"/>
  <c r="BP112" i="1"/>
  <c r="BN112" i="1"/>
  <c r="Z112" i="1"/>
  <c r="BP121" i="1"/>
  <c r="BN121" i="1"/>
  <c r="Z121" i="1"/>
  <c r="BP129" i="1"/>
  <c r="BN129" i="1"/>
  <c r="Z129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610" i="1"/>
  <c r="Y169" i="1"/>
  <c r="BP166" i="1"/>
  <c r="BN166" i="1"/>
  <c r="Z166" i="1"/>
  <c r="BP174" i="1"/>
  <c r="BN174" i="1"/>
  <c r="Z174" i="1"/>
  <c r="BP182" i="1"/>
  <c r="BN182" i="1"/>
  <c r="Z182" i="1"/>
  <c r="Y184" i="1"/>
  <c r="BP193" i="1"/>
  <c r="BN193" i="1"/>
  <c r="Z193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Y222" i="1"/>
  <c r="F9" i="1"/>
  <c r="J9" i="1"/>
  <c r="Z22" i="1"/>
  <c r="Z23" i="1" s="1"/>
  <c r="BN22" i="1"/>
  <c r="BP22" i="1"/>
  <c r="Y23" i="1"/>
  <c r="X600" i="1"/>
  <c r="Z27" i="1"/>
  <c r="BN27" i="1"/>
  <c r="Z29" i="1"/>
  <c r="BN29" i="1"/>
  <c r="Z33" i="1"/>
  <c r="BN33" i="1"/>
  <c r="C610" i="1"/>
  <c r="Z49" i="1"/>
  <c r="BN49" i="1"/>
  <c r="Z51" i="1"/>
  <c r="BN51" i="1"/>
  <c r="Z53" i="1"/>
  <c r="BN53" i="1"/>
  <c r="Y54" i="1"/>
  <c r="Z57" i="1"/>
  <c r="Z59" i="1" s="1"/>
  <c r="BN57" i="1"/>
  <c r="BP57" i="1"/>
  <c r="D610" i="1"/>
  <c r="Z64" i="1"/>
  <c r="BN64" i="1"/>
  <c r="Z66" i="1"/>
  <c r="BN66" i="1"/>
  <c r="Z67" i="1"/>
  <c r="BN67" i="1"/>
  <c r="Z69" i="1"/>
  <c r="BN69" i="1"/>
  <c r="Y70" i="1"/>
  <c r="Z73" i="1"/>
  <c r="BN73" i="1"/>
  <c r="BP73" i="1"/>
  <c r="Z74" i="1"/>
  <c r="BN74" i="1"/>
  <c r="Y85" i="1"/>
  <c r="Z80" i="1"/>
  <c r="BN80" i="1"/>
  <c r="BP82" i="1"/>
  <c r="BN82" i="1"/>
  <c r="Z82" i="1"/>
  <c r="Y94" i="1"/>
  <c r="Y93" i="1"/>
  <c r="BP97" i="1"/>
  <c r="BN97" i="1"/>
  <c r="Z97" i="1"/>
  <c r="Z99" i="1" s="1"/>
  <c r="Y106" i="1"/>
  <c r="Z114" i="1"/>
  <c r="BP110" i="1"/>
  <c r="BN110" i="1"/>
  <c r="Z110" i="1"/>
  <c r="Y114" i="1"/>
  <c r="BP119" i="1"/>
  <c r="BN119" i="1"/>
  <c r="Z119" i="1"/>
  <c r="Y123" i="1"/>
  <c r="BP128" i="1"/>
  <c r="BN128" i="1"/>
  <c r="Z128" i="1"/>
  <c r="Y131" i="1"/>
  <c r="BP135" i="1"/>
  <c r="BN135" i="1"/>
  <c r="Z135" i="1"/>
  <c r="BP138" i="1"/>
  <c r="BN138" i="1"/>
  <c r="Z138" i="1"/>
  <c r="Y146" i="1"/>
  <c r="BP151" i="1"/>
  <c r="BN151" i="1"/>
  <c r="Z151" i="1"/>
  <c r="Y153" i="1"/>
  <c r="Y158" i="1"/>
  <c r="BP155" i="1"/>
  <c r="BN155" i="1"/>
  <c r="Z155" i="1"/>
  <c r="Y162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Y20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Y211" i="1"/>
  <c r="BP216" i="1"/>
  <c r="BN216" i="1"/>
  <c r="Z216" i="1"/>
  <c r="Y236" i="1"/>
  <c r="Y244" i="1"/>
  <c r="Y257" i="1"/>
  <c r="Y268" i="1"/>
  <c r="Y278" i="1"/>
  <c r="Y290" i="1"/>
  <c r="Y299" i="1"/>
  <c r="Y315" i="1"/>
  <c r="Y327" i="1"/>
  <c r="Y333" i="1"/>
  <c r="Y343" i="1"/>
  <c r="Y349" i="1"/>
  <c r="Y355" i="1"/>
  <c r="Y361" i="1"/>
  <c r="Y372" i="1"/>
  <c r="Y388" i="1"/>
  <c r="BP398" i="1"/>
  <c r="BN398" i="1"/>
  <c r="Z398" i="1"/>
  <c r="Y400" i="1"/>
  <c r="Y405" i="1"/>
  <c r="BP402" i="1"/>
  <c r="BN402" i="1"/>
  <c r="Z402" i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BP480" i="1"/>
  <c r="BN480" i="1"/>
  <c r="Z480" i="1"/>
  <c r="Y483" i="1"/>
  <c r="BP492" i="1"/>
  <c r="BN492" i="1"/>
  <c r="Z492" i="1"/>
  <c r="BP507" i="1"/>
  <c r="BN507" i="1"/>
  <c r="Z507" i="1"/>
  <c r="BP511" i="1"/>
  <c r="BN511" i="1"/>
  <c r="Z511" i="1"/>
  <c r="Y513" i="1"/>
  <c r="Y518" i="1"/>
  <c r="BP515" i="1"/>
  <c r="BN515" i="1"/>
  <c r="Z515" i="1"/>
  <c r="BP523" i="1"/>
  <c r="BN523" i="1"/>
  <c r="Z523" i="1"/>
  <c r="BP531" i="1"/>
  <c r="BN531" i="1"/>
  <c r="Z531" i="1"/>
  <c r="Y533" i="1"/>
  <c r="Y537" i="1"/>
  <c r="BP535" i="1"/>
  <c r="BN535" i="1"/>
  <c r="Z535" i="1"/>
  <c r="E610" i="1"/>
  <c r="Y107" i="1"/>
  <c r="F610" i="1"/>
  <c r="Y124" i="1"/>
  <c r="G610" i="1"/>
  <c r="Y152" i="1"/>
  <c r="I610" i="1"/>
  <c r="Y190" i="1"/>
  <c r="Z218" i="1"/>
  <c r="BN218" i="1"/>
  <c r="Z220" i="1"/>
  <c r="BN220" i="1"/>
  <c r="Z226" i="1"/>
  <c r="BN226" i="1"/>
  <c r="Z228" i="1"/>
  <c r="BN228" i="1"/>
  <c r="Z230" i="1"/>
  <c r="BN230" i="1"/>
  <c r="Z232" i="1"/>
  <c r="BN232" i="1"/>
  <c r="Z234" i="1"/>
  <c r="BN234" i="1"/>
  <c r="Z240" i="1"/>
  <c r="BN240" i="1"/>
  <c r="Z242" i="1"/>
  <c r="BN242" i="1"/>
  <c r="K610" i="1"/>
  <c r="Z249" i="1"/>
  <c r="BN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BN274" i="1"/>
  <c r="Z276" i="1"/>
  <c r="BN276" i="1"/>
  <c r="Y279" i="1"/>
  <c r="Y284" i="1"/>
  <c r="Q610" i="1"/>
  <c r="Z288" i="1"/>
  <c r="Z290" i="1" s="1"/>
  <c r="BN288" i="1"/>
  <c r="Y291" i="1"/>
  <c r="R610" i="1"/>
  <c r="Z295" i="1"/>
  <c r="BN295" i="1"/>
  <c r="Z297" i="1"/>
  <c r="BN297" i="1"/>
  <c r="Y300" i="1"/>
  <c r="Y305" i="1"/>
  <c r="T610" i="1"/>
  <c r="Y310" i="1"/>
  <c r="Z313" i="1"/>
  <c r="Z314" i="1" s="1"/>
  <c r="BN313" i="1"/>
  <c r="Z318" i="1"/>
  <c r="BN318" i="1"/>
  <c r="BP318" i="1"/>
  <c r="Z321" i="1"/>
  <c r="BN321" i="1"/>
  <c r="Z323" i="1"/>
  <c r="BN323" i="1"/>
  <c r="Z325" i="1"/>
  <c r="BN325" i="1"/>
  <c r="Y326" i="1"/>
  <c r="Z329" i="1"/>
  <c r="BN329" i="1"/>
  <c r="BP329" i="1"/>
  <c r="Z331" i="1"/>
  <c r="BN331" i="1"/>
  <c r="Z337" i="1"/>
  <c r="BN337" i="1"/>
  <c r="Z339" i="1"/>
  <c r="BN339" i="1"/>
  <c r="Z341" i="1"/>
  <c r="BN341" i="1"/>
  <c r="Z345" i="1"/>
  <c r="BN345" i="1"/>
  <c r="BP345" i="1"/>
  <c r="Z347" i="1"/>
  <c r="BN347" i="1"/>
  <c r="Z353" i="1"/>
  <c r="BN353" i="1"/>
  <c r="Z359" i="1"/>
  <c r="Z361" i="1" s="1"/>
  <c r="BN359" i="1"/>
  <c r="V610" i="1"/>
  <c r="Y367" i="1"/>
  <c r="Z370" i="1"/>
  <c r="BN370" i="1"/>
  <c r="W610" i="1"/>
  <c r="Z378" i="1"/>
  <c r="BN378" i="1"/>
  <c r="Z380" i="1"/>
  <c r="BN380" i="1"/>
  <c r="Z382" i="1"/>
  <c r="BN382" i="1"/>
  <c r="Z384" i="1"/>
  <c r="BN384" i="1"/>
  <c r="Z386" i="1"/>
  <c r="BN386" i="1"/>
  <c r="Y389" i="1"/>
  <c r="Y393" i="1"/>
  <c r="Z392" i="1"/>
  <c r="BN392" i="1"/>
  <c r="Y394" i="1"/>
  <c r="Y399" i="1"/>
  <c r="BP396" i="1"/>
  <c r="BN396" i="1"/>
  <c r="Z396" i="1"/>
  <c r="Y404" i="1"/>
  <c r="Y415" i="1"/>
  <c r="BP408" i="1"/>
  <c r="BN408" i="1"/>
  <c r="Z408" i="1"/>
  <c r="X610" i="1"/>
  <c r="BP412" i="1"/>
  <c r="BN412" i="1"/>
  <c r="Z412" i="1"/>
  <c r="Y420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Y467" i="1"/>
  <c r="Y470" i="1"/>
  <c r="BP469" i="1"/>
  <c r="BN469" i="1"/>
  <c r="Z469" i="1"/>
  <c r="Z470" i="1" s="1"/>
  <c r="Y471" i="1"/>
  <c r="Z610" i="1"/>
  <c r="Y475" i="1"/>
  <c r="BP474" i="1"/>
  <c r="BN474" i="1"/>
  <c r="Z474" i="1"/>
  <c r="Z475" i="1" s="1"/>
  <c r="Y476" i="1"/>
  <c r="Y484" i="1"/>
  <c r="BP478" i="1"/>
  <c r="BN478" i="1"/>
  <c r="Z478" i="1"/>
  <c r="BP481" i="1"/>
  <c r="BN481" i="1"/>
  <c r="Z481" i="1"/>
  <c r="Y494" i="1"/>
  <c r="BP505" i="1"/>
  <c r="BN505" i="1"/>
  <c r="Z505" i="1"/>
  <c r="BP509" i="1"/>
  <c r="BN509" i="1"/>
  <c r="Z509" i="1"/>
  <c r="Y517" i="1"/>
  <c r="BP521" i="1"/>
  <c r="BN521" i="1"/>
  <c r="Z521" i="1"/>
  <c r="BP525" i="1"/>
  <c r="BN525" i="1"/>
  <c r="Z525" i="1"/>
  <c r="Y527" i="1"/>
  <c r="Y532" i="1"/>
  <c r="BP529" i="1"/>
  <c r="BN529" i="1"/>
  <c r="Z529" i="1"/>
  <c r="Z532" i="1" s="1"/>
  <c r="BP536" i="1"/>
  <c r="BN536" i="1"/>
  <c r="Z536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Y581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610" i="1"/>
  <c r="Y439" i="1"/>
  <c r="AA610" i="1"/>
  <c r="Y495" i="1"/>
  <c r="AC610" i="1"/>
  <c r="Y512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131" i="1" l="1"/>
  <c r="Z512" i="1"/>
  <c r="Z399" i="1"/>
  <c r="Z393" i="1"/>
  <c r="Z348" i="1"/>
  <c r="Z494" i="1"/>
  <c r="Z404" i="1"/>
  <c r="Z157" i="1"/>
  <c r="X603" i="1"/>
  <c r="Z461" i="1"/>
  <c r="Z388" i="1"/>
  <c r="Z342" i="1"/>
  <c r="Z278" i="1"/>
  <c r="Z256" i="1"/>
  <c r="Z70" i="1"/>
  <c r="Z35" i="1"/>
  <c r="Z200" i="1"/>
  <c r="Z580" i="1"/>
  <c r="Z549" i="1"/>
  <c r="Z526" i="1"/>
  <c r="Z466" i="1"/>
  <c r="Z428" i="1"/>
  <c r="Z372" i="1"/>
  <c r="Z355" i="1"/>
  <c r="Z299" i="1"/>
  <c r="Z244" i="1"/>
  <c r="Z236" i="1"/>
  <c r="Z517" i="1"/>
  <c r="Z183" i="1"/>
  <c r="Z177" i="1"/>
  <c r="Z152" i="1"/>
  <c r="Z123" i="1"/>
  <c r="Z85" i="1"/>
  <c r="Z76" i="1"/>
  <c r="Z54" i="1"/>
  <c r="Z556" i="1"/>
  <c r="Z566" i="1"/>
  <c r="Z483" i="1"/>
  <c r="Z415" i="1"/>
  <c r="Z333" i="1"/>
  <c r="Z326" i="1"/>
  <c r="Z268" i="1"/>
  <c r="Z141" i="1"/>
  <c r="Y604" i="1"/>
  <c r="Y601" i="1"/>
  <c r="Z222" i="1"/>
  <c r="Z537" i="1"/>
  <c r="Y602" i="1"/>
  <c r="Z169" i="1"/>
  <c r="Y600" i="1"/>
  <c r="Z605" i="1" l="1"/>
  <c r="Y603" i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<sst xmlns="http://schemas.openxmlformats.org/spreadsheetml/2006/main" count="2793" uniqueCount="985">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</sst>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45582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60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62.666666666666657</v>
      </c>
      <c r="BN48" s="64">
        <f t="shared" ref="BN48:BN53" si="8">IFERROR(Y48*I48/H48,"0")</f>
        <v>67.680000000000007</v>
      </c>
      <c r="BO48" s="64">
        <f t="shared" ref="BO48:BO53" si="9">IFERROR(1/J48*(X48/H48),"0")</f>
        <v>9.9206349206349201E-2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12</v>
      </c>
      <c r="Y51" s="702">
        <f t="shared" si="6"/>
        <v>12</v>
      </c>
      <c r="Z51" s="36">
        <f>IFERROR(IF(Y51=0,"",ROUNDUP(Y51/H51,0)*0.00902),"")</f>
        <v>2.7060000000000001E-2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12.629999999999999</v>
      </c>
      <c r="BN51" s="64">
        <f t="shared" si="8"/>
        <v>12.629999999999999</v>
      </c>
      <c r="BO51" s="64">
        <f t="shared" si="9"/>
        <v>2.2727272727272728E-2</v>
      </c>
      <c r="BP51" s="64">
        <f t="shared" si="10"/>
        <v>2.2727272727272728E-2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8.5555555555555554</v>
      </c>
      <c r="Y54" s="703">
        <f>IFERROR(Y48/H48,"0")+IFERROR(Y49/H49,"0")+IFERROR(Y50/H50,"0")+IFERROR(Y51/H51,"0")+IFERROR(Y52/H52,"0")+IFERROR(Y53/H53,"0")</f>
        <v>9</v>
      </c>
      <c r="Z54" s="703">
        <f>IFERROR(IF(Z48="",0,Z48),"0")+IFERROR(IF(Z49="",0,Z49),"0")+IFERROR(IF(Z50="",0,Z50),"0")+IFERROR(IF(Z51="",0,Z51),"0")+IFERROR(IF(Z52="",0,Z52),"0")+IFERROR(IF(Z53="",0,Z53),"0")</f>
        <v>0.15756000000000001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72</v>
      </c>
      <c r="Y55" s="703">
        <f>IFERROR(SUM(Y48:Y53),"0")</f>
        <v>76.800000000000011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27</v>
      </c>
      <c r="Y156" s="702">
        <f>IFERROR(IF(X156="",0,CEILING((X156/$H156),1)*$H156),"")</f>
        <v>28</v>
      </c>
      <c r="Z156" s="36">
        <f>IFERROR(IF(Y156=0,"",ROUNDUP(Y156/H156,0)*0.00753),"")</f>
        <v>7.5300000000000006E-2</v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29.777142857142859</v>
      </c>
      <c r="BN156" s="64">
        <f>IFERROR(Y156*I156/H156,"0")</f>
        <v>30.880000000000003</v>
      </c>
      <c r="BO156" s="64">
        <f>IFERROR(1/J156*(X156/H156),"0")</f>
        <v>6.1813186813186823E-2</v>
      </c>
      <c r="BP156" s="64">
        <f>IFERROR(1/J156*(Y156/H156),"0")</f>
        <v>6.4102564102564097E-2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9.6428571428571441</v>
      </c>
      <c r="Y157" s="703">
        <f>IFERROR(Y155/H155,"0")+IFERROR(Y156/H156,"0")</f>
        <v>10</v>
      </c>
      <c r="Z157" s="703">
        <f>IFERROR(IF(Z155="",0,Z155),"0")+IFERROR(IF(Z156="",0,Z156),"0")</f>
        <v>7.5300000000000006E-2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27</v>
      </c>
      <c r="Y158" s="703">
        <f>IFERROR(SUM(Y155:Y156),"0")</f>
        <v>28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27</v>
      </c>
      <c r="Y161" s="702">
        <f>IFERROR(IF(X161="",0,CEILING((X161/$H161),1)*$H161),"")</f>
        <v>29.040000000000003</v>
      </c>
      <c r="Z161" s="36">
        <f>IFERROR(IF(Y161=0,"",ROUNDUP(Y161/H161,0)*0.00753),"")</f>
        <v>8.2830000000000001E-2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29.945454545454542</v>
      </c>
      <c r="BN161" s="64">
        <f>IFERROR(Y161*I161/H161,"0")</f>
        <v>32.207999999999998</v>
      </c>
      <c r="BO161" s="64">
        <f>IFERROR(1/J161*(X161/H161),"0")</f>
        <v>6.555944055944056E-2</v>
      </c>
      <c r="BP161" s="64">
        <f>IFERROR(1/J161*(Y161/H161),"0")</f>
        <v>7.0512820512820512E-2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10.227272727272727</v>
      </c>
      <c r="Y162" s="703">
        <f>IFERROR(Y160/H160,"0")+IFERROR(Y161/H161,"0")</f>
        <v>11</v>
      </c>
      <c r="Z162" s="703">
        <f>IFERROR(IF(Z160="",0,Z160),"0")+IFERROR(IF(Z161="",0,Z161),"0")</f>
        <v>8.2830000000000001E-2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27</v>
      </c>
      <c r="Y163" s="703">
        <f>IFERROR(SUM(Y160:Y161),"0")</f>
        <v>29.040000000000003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58</v>
      </c>
      <c r="Y168" s="702">
        <f>IFERROR(IF(X168="",0,CEILING((X168/$H168),1)*$H168),"")</f>
        <v>60</v>
      </c>
      <c r="Z168" s="36">
        <f>IFERROR(IF(Y168=0,"",ROUNDUP(Y168/H168,0)*0.00937),"")</f>
        <v>0.14055000000000001</v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61.480000000000004</v>
      </c>
      <c r="BN168" s="64">
        <f>IFERROR(Y168*I168/H168,"0")</f>
        <v>63.6</v>
      </c>
      <c r="BO168" s="64">
        <f>IFERROR(1/J168*(X168/H168),"0")</f>
        <v>0.12083333333333333</v>
      </c>
      <c r="BP168" s="64">
        <f>IFERROR(1/J168*(Y168/H168),"0")</f>
        <v>0.125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14.5</v>
      </c>
      <c r="Y169" s="703">
        <f>IFERROR(Y166/H166,"0")+IFERROR(Y167/H167,"0")+IFERROR(Y168/H168,"0")</f>
        <v>15</v>
      </c>
      <c r="Z169" s="703">
        <f>IFERROR(IF(Z166="",0,Z166),"0")+IFERROR(IF(Z167="",0,Z167),"0")+IFERROR(IF(Z168="",0,Z168),"0")</f>
        <v>0.14055000000000001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58</v>
      </c>
      <c r="Y170" s="703">
        <f>IFERROR(SUM(Y166:Y168),"0")</f>
        <v>60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7</v>
      </c>
      <c r="Y181" s="702">
        <f>IFERROR(IF(X181="",0,CEILING((X181/$H181),1)*$H181),"")</f>
        <v>9</v>
      </c>
      <c r="Z181" s="36">
        <f>IFERROR(IF(Y181=0,"",ROUNDUP(Y181/H181,0)*0.00753),"")</f>
        <v>2.2589999999999999E-2</v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7.6486666666666672</v>
      </c>
      <c r="BN181" s="64">
        <f>IFERROR(Y181*I181/H181,"0")</f>
        <v>9.8339999999999996</v>
      </c>
      <c r="BO181" s="64">
        <f>IFERROR(1/J181*(X181/H181),"0")</f>
        <v>1.4957264957264958E-2</v>
      </c>
      <c r="BP181" s="64">
        <f>IFERROR(1/J181*(Y181/H181),"0")</f>
        <v>1.9230769230769232E-2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8</v>
      </c>
      <c r="Y182" s="702">
        <f>IFERROR(IF(X182="",0,CEILING((X182/$H182),1)*$H182),"")</f>
        <v>9</v>
      </c>
      <c r="Z182" s="36">
        <f>IFERROR(IF(Y182=0,"",ROUNDUP(Y182/H182,0)*0.00753),"")</f>
        <v>2.2589999999999999E-2</v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8.7253333333333334</v>
      </c>
      <c r="BN182" s="64">
        <f>IFERROR(Y182*I182/H182,"0")</f>
        <v>9.8159999999999989</v>
      </c>
      <c r="BO182" s="64">
        <f>IFERROR(1/J182*(X182/H182),"0")</f>
        <v>1.7094017094017092E-2</v>
      </c>
      <c r="BP182" s="64">
        <f>IFERROR(1/J182*(Y182/H182),"0")</f>
        <v>1.9230769230769232E-2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5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4.5179999999999998E-2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15</v>
      </c>
      <c r="Y184" s="703">
        <f>IFERROR(SUM(Y180:Y182),"0")</f>
        <v>18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30</v>
      </c>
      <c r="Y195" s="702">
        <f t="shared" si="26"/>
        <v>31.5</v>
      </c>
      <c r="Z195" s="36">
        <f>IFERROR(IF(Y195=0,"",ROUNDUP(Y195/H195,0)*0.00502),"")</f>
        <v>7.5300000000000006E-2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31.857142857142858</v>
      </c>
      <c r="BN195" s="64">
        <f t="shared" si="28"/>
        <v>33.450000000000003</v>
      </c>
      <c r="BO195" s="64">
        <f t="shared" si="29"/>
        <v>6.1050061050061055E-2</v>
      </c>
      <c r="BP195" s="64">
        <f t="shared" si="30"/>
        <v>6.4102564102564111E-2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5</v>
      </c>
      <c r="Y197" s="702">
        <f t="shared" si="26"/>
        <v>6.3000000000000007</v>
      </c>
      <c r="Z197" s="36">
        <f>IFERROR(IF(Y197=0,"",ROUNDUP(Y197/H197,0)*0.00502),"")</f>
        <v>1.506E-2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5.2380952380952381</v>
      </c>
      <c r="BN197" s="64">
        <f t="shared" si="28"/>
        <v>6.6000000000000014</v>
      </c>
      <c r="BO197" s="64">
        <f t="shared" si="29"/>
        <v>1.0175010175010176E-2</v>
      </c>
      <c r="BP197" s="64">
        <f t="shared" si="30"/>
        <v>1.2820512820512822E-2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16.666666666666664</v>
      </c>
      <c r="Y200" s="703">
        <f>IFERROR(Y192/H192,"0")+IFERROR(Y193/H193,"0")+IFERROR(Y194/H194,"0")+IFERROR(Y195/H195,"0")+IFERROR(Y196/H196,"0")+IFERROR(Y197/H197,"0")+IFERROR(Y198/H198,"0")+IFERROR(Y199/H199,"0")</f>
        <v>18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9.036000000000001E-2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35</v>
      </c>
      <c r="Y201" s="703">
        <f>IFERROR(SUM(Y192:Y199),"0")</f>
        <v>37.799999999999997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71</v>
      </c>
      <c r="Y214" s="702">
        <f t="shared" ref="Y214:Y221" si="31">IFERROR(IF(X214="",0,CEILING((X214/$H214),1)*$H214),"")</f>
        <v>75.600000000000009</v>
      </c>
      <c r="Z214" s="36">
        <f>IFERROR(IF(Y214=0,"",ROUNDUP(Y214/H214,0)*0.00937),"")</f>
        <v>0.13117999999999999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73.761111111111106</v>
      </c>
      <c r="BN214" s="64">
        <f t="shared" ref="BN214:BN221" si="33">IFERROR(Y214*I214/H214,"0")</f>
        <v>78.540000000000006</v>
      </c>
      <c r="BO214" s="64">
        <f t="shared" ref="BO214:BO221" si="34">IFERROR(1/J214*(X214/H214),"0")</f>
        <v>0.10956790123456789</v>
      </c>
      <c r="BP214" s="64">
        <f t="shared" ref="BP214:BP221" si="35">IFERROR(1/J214*(Y214/H214),"0")</f>
        <v>0.11666666666666667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77</v>
      </c>
      <c r="Y215" s="702">
        <f t="shared" si="31"/>
        <v>81</v>
      </c>
      <c r="Z215" s="36">
        <f>IFERROR(IF(Y215=0,"",ROUNDUP(Y215/H215,0)*0.00937),"")</f>
        <v>0.14055000000000001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79.99444444444444</v>
      </c>
      <c r="BN215" s="64">
        <f t="shared" si="33"/>
        <v>84.15</v>
      </c>
      <c r="BO215" s="64">
        <f t="shared" si="34"/>
        <v>0.11882716049382715</v>
      </c>
      <c r="BP215" s="64">
        <f t="shared" si="35"/>
        <v>0.12499999999999999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27.407407407407405</v>
      </c>
      <c r="Y222" s="703">
        <f>IFERROR(Y214/H214,"0")+IFERROR(Y215/H215,"0")+IFERROR(Y216/H216,"0")+IFERROR(Y217/H217,"0")+IFERROR(Y218/H218,"0")+IFERROR(Y219/H219,"0")+IFERROR(Y220/H220,"0")+IFERROR(Y221/H221,"0")</f>
        <v>29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0.27173000000000003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148</v>
      </c>
      <c r="Y223" s="703">
        <f>IFERROR(SUM(Y214:Y221),"0")</f>
        <v>156.60000000000002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27</v>
      </c>
      <c r="Y231" s="702">
        <f t="shared" si="36"/>
        <v>28.799999999999997</v>
      </c>
      <c r="Z231" s="36">
        <f t="shared" si="41"/>
        <v>9.0359999999999996E-2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30.060000000000002</v>
      </c>
      <c r="BN231" s="64">
        <f t="shared" si="38"/>
        <v>32.064</v>
      </c>
      <c r="BO231" s="64">
        <f t="shared" si="39"/>
        <v>7.2115384615384609E-2</v>
      </c>
      <c r="BP231" s="64">
        <f t="shared" si="40"/>
        <v>7.6923076923076927E-2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16</v>
      </c>
      <c r="Y232" s="702">
        <f t="shared" si="36"/>
        <v>16.8</v>
      </c>
      <c r="Z232" s="36">
        <f t="shared" si="41"/>
        <v>5.271E-2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17.813333333333336</v>
      </c>
      <c r="BN232" s="64">
        <f t="shared" si="38"/>
        <v>18.704000000000001</v>
      </c>
      <c r="BO232" s="64">
        <f t="shared" si="39"/>
        <v>4.2735042735042736E-2</v>
      </c>
      <c r="BP232" s="64">
        <f t="shared" si="40"/>
        <v>4.4871794871794879E-2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17.916666666666668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0.14307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43</v>
      </c>
      <c r="Y237" s="703">
        <f>IFERROR(SUM(Y225:Y235),"0")</f>
        <v>45.599999999999994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10</v>
      </c>
      <c r="Y241" s="702">
        <f>IFERROR(IF(X241="",0,CEILING((X241/$H241),1)*$H241),"")</f>
        <v>12.8</v>
      </c>
      <c r="Z241" s="36">
        <f>IFERROR(IF(Y241=0,"",ROUNDUP(Y241/H241,0)*0.00937),"")</f>
        <v>3.7479999999999999E-2</v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10.831250000000001</v>
      </c>
      <c r="BN241" s="64">
        <f>IFERROR(Y241*I241/H241,"0")</f>
        <v>13.864000000000001</v>
      </c>
      <c r="BO241" s="64">
        <f>IFERROR(1/J241*(X241/H241),"0")</f>
        <v>2.6041666666666668E-2</v>
      </c>
      <c r="BP241" s="64">
        <f>IFERROR(1/J241*(Y241/H241),"0")</f>
        <v>3.3333333333333333E-2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13</v>
      </c>
      <c r="Y243" s="702">
        <f>IFERROR(IF(X243="",0,CEILING((X243/$H243),1)*$H243),"")</f>
        <v>14.399999999999999</v>
      </c>
      <c r="Z243" s="36">
        <f>IFERROR(IF(Y243=0,"",ROUNDUP(Y243/H243,0)*0.00753),"")</f>
        <v>4.5179999999999998E-2</v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14.473333333333336</v>
      </c>
      <c r="BN243" s="64">
        <f>IFERROR(Y243*I243/H243,"0")</f>
        <v>16.032</v>
      </c>
      <c r="BO243" s="64">
        <f>IFERROR(1/J243*(X243/H243),"0")</f>
        <v>3.4722222222222224E-2</v>
      </c>
      <c r="BP243" s="64">
        <f>IFERROR(1/J243*(Y243/H243),"0")</f>
        <v>3.8461538461538464E-2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8.5416666666666679</v>
      </c>
      <c r="Y244" s="703">
        <f>IFERROR(Y239/H239,"0")+IFERROR(Y240/H240,"0")+IFERROR(Y241/H241,"0")+IFERROR(Y242/H242,"0")+IFERROR(Y243/H243,"0")</f>
        <v>10</v>
      </c>
      <c r="Z244" s="703">
        <f>IFERROR(IF(Z239="",0,Z239),"0")+IFERROR(IF(Z240="",0,Z240),"0")+IFERROR(IF(Z241="",0,Z241),"0")+IFERROR(IF(Z242="",0,Z242),"0")+IFERROR(IF(Z243="",0,Z243),"0")</f>
        <v>8.2659999999999997E-2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23</v>
      </c>
      <c r="Y245" s="703">
        <f>IFERROR(SUM(Y239:Y243),"0")</f>
        <v>27.2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10</v>
      </c>
      <c r="Y261" s="702">
        <f t="shared" si="47"/>
        <v>11.6</v>
      </c>
      <c r="Z261" s="36">
        <f>IFERROR(IF(Y261=0,"",ROUNDUP(Y261/H261,0)*0.02175),"")</f>
        <v>2.1749999999999999E-2</v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10.413793103448276</v>
      </c>
      <c r="BN261" s="64">
        <f t="shared" si="49"/>
        <v>12.079999999999998</v>
      </c>
      <c r="BO261" s="64">
        <f t="shared" si="50"/>
        <v>1.5394088669950739E-2</v>
      </c>
      <c r="BP261" s="64">
        <f t="shared" si="51"/>
        <v>1.7857142857142856E-2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0.86206896551724144</v>
      </c>
      <c r="Y268" s="703">
        <f>IFERROR(Y260/H260,"0")+IFERROR(Y261/H261,"0")+IFERROR(Y262/H262,"0")+IFERROR(Y263/H263,"0")+IFERROR(Y264/H264,"0")+IFERROR(Y265/H265,"0")+IFERROR(Y266/H266,"0")+IFERROR(Y267/H267,"0")</f>
        <v>1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2.1749999999999999E-2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10</v>
      </c>
      <c r="Y269" s="703">
        <f>IFERROR(SUM(Y260:Y267),"0")</f>
        <v>11.6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840</v>
      </c>
      <c r="Y336" s="702">
        <f t="shared" ref="Y336:Y341" si="62">IFERROR(IF(X336="",0,CEILING((X336/$H336),1)*$H336),"")</f>
        <v>842.4</v>
      </c>
      <c r="Z336" s="36">
        <f>IFERROR(IF(Y336=0,"",ROUNDUP(Y336/H336,0)*0.02175),"")</f>
        <v>2.3489999999999998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900.09230769230771</v>
      </c>
      <c r="BN336" s="64">
        <f t="shared" ref="BN336:BN341" si="64">IFERROR(Y336*I336/H336,"0")</f>
        <v>902.66399999999999</v>
      </c>
      <c r="BO336" s="64">
        <f t="shared" ref="BO336:BO341" si="65">IFERROR(1/J336*(X336/H336),"0")</f>
        <v>1.9230769230769229</v>
      </c>
      <c r="BP336" s="64">
        <f t="shared" ref="BP336:BP341" si="66">IFERROR(1/J336*(Y336/H336),"0")</f>
        <v>1.9285714285714284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107.69230769230769</v>
      </c>
      <c r="Y342" s="703">
        <f>IFERROR(Y336/H336,"0")+IFERROR(Y337/H337,"0")+IFERROR(Y338/H338,"0")+IFERROR(Y339/H339,"0")+IFERROR(Y340/H340,"0")+IFERROR(Y341/H341,"0")</f>
        <v>108</v>
      </c>
      <c r="Z342" s="703">
        <f>IFERROR(IF(Z336="",0,Z336),"0")+IFERROR(IF(Z337="",0,Z337),"0")+IFERROR(IF(Z338="",0,Z338),"0")+IFERROR(IF(Z339="",0,Z339),"0")+IFERROR(IF(Z340="",0,Z340),"0")+IFERROR(IF(Z341="",0,Z341),"0")</f>
        <v>2.3489999999999998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840</v>
      </c>
      <c r="Y343" s="703">
        <f>IFERROR(SUM(Y336:Y341),"0")</f>
        <v>842.4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10</v>
      </c>
      <c r="Y354" s="702">
        <f>IFERROR(IF(X354="",0,CEILING((X354/$H354),1)*$H354),"")</f>
        <v>10.199999999999999</v>
      </c>
      <c r="Z354" s="36">
        <f>IFERROR(IF(Y354=0,"",ROUNDUP(Y354/H354,0)*0.00753),"")</f>
        <v>3.0120000000000001E-2</v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11.372549019607844</v>
      </c>
      <c r="BN354" s="64">
        <f>IFERROR(Y354*I354/H354,"0")</f>
        <v>11.6</v>
      </c>
      <c r="BO354" s="64">
        <f>IFERROR(1/J354*(X354/H354),"0")</f>
        <v>2.513826043237808E-2</v>
      </c>
      <c r="BP354" s="64">
        <f>IFERROR(1/J354*(Y354/H354),"0")</f>
        <v>2.564102564102564E-2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3.9215686274509807</v>
      </c>
      <c r="Y355" s="703">
        <f>IFERROR(Y351/H351,"0")+IFERROR(Y352/H352,"0")+IFERROR(Y353/H353,"0")+IFERROR(Y354/H354,"0")</f>
        <v>4</v>
      </c>
      <c r="Z355" s="703">
        <f>IFERROR(IF(Z351="",0,Z351),"0")+IFERROR(IF(Z352="",0,Z352),"0")+IFERROR(IF(Z353="",0,Z353),"0")+IFERROR(IF(Z354="",0,Z354),"0")</f>
        <v>3.0120000000000001E-2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10</v>
      </c>
      <c r="Y356" s="703">
        <f>IFERROR(SUM(Y351:Y354),"0")</f>
        <v>10.199999999999999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4</v>
      </c>
      <c r="Y358" s="702">
        <f>IFERROR(IF(X358="",0,CEILING((X358/$H358),1)*$H358),"")</f>
        <v>4</v>
      </c>
      <c r="Z358" s="36">
        <f>IFERROR(IF(Y358=0,"",ROUNDUP(Y358/H358,0)*0.00474),"")</f>
        <v>9.4800000000000006E-3</v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4.4800000000000004</v>
      </c>
      <c r="BN358" s="64">
        <f>IFERROR(Y358*I358/H358,"0")</f>
        <v>4.4800000000000004</v>
      </c>
      <c r="BO358" s="64">
        <f>IFERROR(1/J358*(X358/H358),"0")</f>
        <v>8.4033613445378148E-3</v>
      </c>
      <c r="BP358" s="64">
        <f>IFERROR(1/J358*(Y358/H358),"0")</f>
        <v>8.4033613445378148E-3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2</v>
      </c>
      <c r="Y360" s="702">
        <f>IFERROR(IF(X360="",0,CEILING((X360/$H360),1)*$H360),"")</f>
        <v>2</v>
      </c>
      <c r="Z360" s="36">
        <f>IFERROR(IF(Y360=0,"",ROUNDUP(Y360/H360,0)*0.00474),"")</f>
        <v>4.7400000000000003E-3</v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2.2400000000000002</v>
      </c>
      <c r="BN360" s="64">
        <f>IFERROR(Y360*I360/H360,"0")</f>
        <v>2.2400000000000002</v>
      </c>
      <c r="BO360" s="64">
        <f>IFERROR(1/J360*(X360/H360),"0")</f>
        <v>4.2016806722689074E-3</v>
      </c>
      <c r="BP360" s="64">
        <f>IFERROR(1/J360*(Y360/H360),"0")</f>
        <v>4.2016806722689074E-3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3</v>
      </c>
      <c r="Y361" s="703">
        <f>IFERROR(Y358/H358,"0")+IFERROR(Y359/H359,"0")+IFERROR(Y360/H360,"0")</f>
        <v>3</v>
      </c>
      <c r="Z361" s="703">
        <f>IFERROR(IF(Z358="",0,Z358),"0")+IFERROR(IF(Z359="",0,Z359),"0")+IFERROR(IF(Z360="",0,Z360),"0")</f>
        <v>1.422E-2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6</v>
      </c>
      <c r="Y362" s="703">
        <f>IFERROR(SUM(Y358:Y360),"0")</f>
        <v>6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35</v>
      </c>
      <c r="Y369" s="702">
        <f>IFERROR(IF(X369="",0,CEILING((X369/$H369),1)*$H369),"")</f>
        <v>40.5</v>
      </c>
      <c r="Z369" s="36">
        <f>IFERROR(IF(Y369=0,"",ROUNDUP(Y369/H369,0)*0.02175),"")</f>
        <v>0.10874999999999999</v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37.437037037037037</v>
      </c>
      <c r="BN369" s="64">
        <f>IFERROR(Y369*I369/H369,"0")</f>
        <v>43.32</v>
      </c>
      <c r="BO369" s="64">
        <f>IFERROR(1/J369*(X369/H369),"0")</f>
        <v>7.7160493827160503E-2</v>
      </c>
      <c r="BP369" s="64">
        <f>IFERROR(1/J369*(Y369/H369),"0")</f>
        <v>8.9285714285714274E-2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87</v>
      </c>
      <c r="Y370" s="702">
        <f>IFERROR(IF(X370="",0,CEILING((X370/$H370),1)*$H370),"")</f>
        <v>88.2</v>
      </c>
      <c r="Z370" s="36">
        <f>IFERROR(IF(Y370=0,"",ROUNDUP(Y370/H370,0)*0.00753),"")</f>
        <v>0.31625999999999999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98.26857142857142</v>
      </c>
      <c r="BN370" s="64">
        <f>IFERROR(Y370*I370/H370,"0")</f>
        <v>99.623999999999995</v>
      </c>
      <c r="BO370" s="64">
        <f>IFERROR(1/J370*(X370/H370),"0")</f>
        <v>0.26556776556776551</v>
      </c>
      <c r="BP370" s="64">
        <f>IFERROR(1/J370*(Y370/H370),"0")</f>
        <v>0.26923076923076922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34</v>
      </c>
      <c r="Y371" s="702">
        <f>IFERROR(IF(X371="",0,CEILING((X371/$H371),1)*$H371),"")</f>
        <v>35.700000000000003</v>
      </c>
      <c r="Z371" s="36">
        <f>IFERROR(IF(Y371=0,"",ROUNDUP(Y371/H371,0)*0.00753),"")</f>
        <v>0.12801000000000001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38.209523809523809</v>
      </c>
      <c r="BN371" s="64">
        <f>IFERROR(Y371*I371/H371,"0")</f>
        <v>40.119999999999997</v>
      </c>
      <c r="BO371" s="64">
        <f>IFERROR(1/J371*(X371/H371),"0")</f>
        <v>0.10378510378510378</v>
      </c>
      <c r="BP371" s="64">
        <f>IFERROR(1/J371*(Y371/H371),"0")</f>
        <v>0.10897435897435898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61.940035273368601</v>
      </c>
      <c r="Y372" s="703">
        <f>IFERROR(Y369/H369,"0")+IFERROR(Y370/H370,"0")+IFERROR(Y371/H371,"0")</f>
        <v>64</v>
      </c>
      <c r="Z372" s="703">
        <f>IFERROR(IF(Z369="",0,Z369),"0")+IFERROR(IF(Z370="",0,Z370),"0")+IFERROR(IF(Z371="",0,Z371),"0")</f>
        <v>0.55302000000000007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156</v>
      </c>
      <c r="Y373" s="703">
        <f>IFERROR(SUM(Y369:Y371),"0")</f>
        <v>164.39999999999998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400</v>
      </c>
      <c r="Y382" s="702">
        <f t="shared" si="67"/>
        <v>405</v>
      </c>
      <c r="Z382" s="36">
        <f>IFERROR(IF(Y382=0,"",ROUNDUP(Y382/H382,0)*0.02175),"")</f>
        <v>0.58724999999999994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412.8</v>
      </c>
      <c r="BN382" s="64">
        <f t="shared" si="69"/>
        <v>417.96000000000004</v>
      </c>
      <c r="BO382" s="64">
        <f t="shared" si="70"/>
        <v>0.55555555555555558</v>
      </c>
      <c r="BP382" s="64">
        <f t="shared" si="71"/>
        <v>0.5625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3</v>
      </c>
      <c r="Y387" s="702">
        <f t="shared" si="67"/>
        <v>5</v>
      </c>
      <c r="Z387" s="36">
        <f>IFERROR(IF(Y387=0,"",ROUNDUP(Y387/H387,0)*0.00937),"")</f>
        <v>9.3699999999999999E-3</v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3.1259999999999999</v>
      </c>
      <c r="BN387" s="64">
        <f t="shared" si="69"/>
        <v>5.21</v>
      </c>
      <c r="BO387" s="64">
        <f t="shared" si="70"/>
        <v>5.0000000000000001E-3</v>
      </c>
      <c r="BP387" s="64">
        <f t="shared" si="71"/>
        <v>8.3333333333333332E-3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27.266666666666669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0.59661999999999993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403</v>
      </c>
      <c r="Y389" s="703">
        <f>IFERROR(SUM(Y377:Y387),"0")</f>
        <v>410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696</v>
      </c>
      <c r="Y391" s="702">
        <f>IFERROR(IF(X391="",0,CEILING((X391/$H391),1)*$H391),"")</f>
        <v>705</v>
      </c>
      <c r="Z391" s="36">
        <f>IFERROR(IF(Y391=0,"",ROUNDUP(Y391/H391,0)*0.02175),"")</f>
        <v>1.0222499999999999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718.27200000000005</v>
      </c>
      <c r="BN391" s="64">
        <f>IFERROR(Y391*I391/H391,"0")</f>
        <v>727.56</v>
      </c>
      <c r="BO391" s="64">
        <f>IFERROR(1/J391*(X391/H391),"0")</f>
        <v>0.96666666666666656</v>
      </c>
      <c r="BP391" s="64">
        <f>IFERROR(1/J391*(Y391/H391),"0")</f>
        <v>0.97916666666666663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2</v>
      </c>
      <c r="Y392" s="702">
        <f>IFERROR(IF(X392="",0,CEILING((X392/$H392),1)*$H392),"")</f>
        <v>4</v>
      </c>
      <c r="Z392" s="36">
        <f>IFERROR(IF(Y392=0,"",ROUNDUP(Y392/H392,0)*0.00937),"")</f>
        <v>9.3699999999999999E-3</v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2.12</v>
      </c>
      <c r="BN392" s="64">
        <f>IFERROR(Y392*I392/H392,"0")</f>
        <v>4.24</v>
      </c>
      <c r="BO392" s="64">
        <f>IFERROR(1/J392*(X392/H392),"0")</f>
        <v>4.1666666666666666E-3</v>
      </c>
      <c r="BP392" s="64">
        <f>IFERROR(1/J392*(Y392/H392),"0")</f>
        <v>8.3333333333333332E-3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46.9</v>
      </c>
      <c r="Y393" s="703">
        <f>IFERROR(Y391/H391,"0")+IFERROR(Y392/H392,"0")</f>
        <v>48</v>
      </c>
      <c r="Z393" s="703">
        <f>IFERROR(IF(Z391="",0,Z391),"0")+IFERROR(IF(Z392="",0,Z392),"0")</f>
        <v>1.03162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698</v>
      </c>
      <c r="Y394" s="703">
        <f>IFERROR(SUM(Y391:Y392),"0")</f>
        <v>709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1</v>
      </c>
      <c r="Y469" s="702">
        <f>IFERROR(IF(X469="",0,CEILING((X469/$H469),1)*$H469),"")</f>
        <v>1.2</v>
      </c>
      <c r="Z469" s="36">
        <f>IFERROR(IF(Y469=0,"",ROUNDUP(Y469/H469,0)*0.00627),"")</f>
        <v>6.2700000000000004E-3</v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1.5</v>
      </c>
      <c r="BN469" s="64">
        <f>IFERROR(Y469*I469/H469,"0")</f>
        <v>1.8000000000000003</v>
      </c>
      <c r="BO469" s="64">
        <f>IFERROR(1/J469*(X469/H469),"0")</f>
        <v>4.1666666666666666E-3</v>
      </c>
      <c r="BP469" s="64">
        <f>IFERROR(1/J469*(Y469/H469),"0")</f>
        <v>5.0000000000000001E-3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0.83333333333333337</v>
      </c>
      <c r="Y470" s="703">
        <f>IFERROR(Y469/H469,"0")</f>
        <v>1</v>
      </c>
      <c r="Z470" s="703">
        <f>IFERROR(IF(Z469="",0,Z469),"0")</f>
        <v>6.2700000000000004E-3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1</v>
      </c>
      <c r="Y471" s="703">
        <f>IFERROR(SUM(Y469:Y469),"0")</f>
        <v>1.2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hidden="1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13</v>
      </c>
      <c r="Y523" s="702">
        <f t="shared" si="90"/>
        <v>14.4</v>
      </c>
      <c r="Z523" s="36">
        <f>IFERROR(IF(Y523=0,"",ROUNDUP(Y523/H523,0)*0.00937),"")</f>
        <v>3.7479999999999999E-2</v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13.866666666666667</v>
      </c>
      <c r="BN523" s="64">
        <f t="shared" si="92"/>
        <v>15.36</v>
      </c>
      <c r="BO523" s="64">
        <f t="shared" si="93"/>
        <v>3.0092592592592591E-2</v>
      </c>
      <c r="BP523" s="64">
        <f t="shared" si="94"/>
        <v>3.3333333333333333E-2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9</v>
      </c>
      <c r="Y525" s="702">
        <f t="shared" si="90"/>
        <v>10.8</v>
      </c>
      <c r="Z525" s="36">
        <f>IFERROR(IF(Y525=0,"",ROUNDUP(Y525/H525,0)*0.00937),"")</f>
        <v>2.811E-2</v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9.5250000000000004</v>
      </c>
      <c r="BN525" s="64">
        <f t="shared" si="92"/>
        <v>11.430000000000001</v>
      </c>
      <c r="BO525" s="64">
        <f t="shared" si="93"/>
        <v>2.0833333333333332E-2</v>
      </c>
      <c r="BP525" s="64">
        <f t="shared" si="94"/>
        <v>2.5000000000000001E-2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6.1111111111111107</v>
      </c>
      <c r="Y526" s="703">
        <f>IFERROR(Y520/H520,"0")+IFERROR(Y521/H521,"0")+IFERROR(Y522/H522,"0")+IFERROR(Y523/H523,"0")+IFERROR(Y524/H524,"0")+IFERROR(Y525/H525,"0")</f>
        <v>7</v>
      </c>
      <c r="Z526" s="703">
        <f>IFERROR(IF(Z520="",0,Z520),"0")+IFERROR(IF(Z521="",0,Z521),"0")+IFERROR(IF(Z522="",0,Z522),"0")+IFERROR(IF(Z523="",0,Z523),"0")+IFERROR(IF(Z524="",0,Z524),"0")+IFERROR(IF(Z525="",0,Z525),"0")</f>
        <v>6.5589999999999996E-2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22</v>
      </c>
      <c r="Y527" s="703">
        <f>IFERROR(SUM(Y520:Y525),"0")</f>
        <v>25.200000000000003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2594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2659.0399999999995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2740.625423143887</v>
      </c>
      <c r="Y601" s="703">
        <f>IFERROR(SUM(BN22:BN597),"0")</f>
        <v>2809.74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5</v>
      </c>
      <c r="Y602" s="38">
        <f>ROUNDUP(SUM(BP22:BP597),0)</f>
        <v>6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2865.625423143887</v>
      </c>
      <c r="Y603" s="703">
        <f>GrossWeightTotalR+PalletQtyTotalR*25</f>
        <v>2959.74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376.98518450284837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391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5.7574499999999995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76.800000000000011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57.040000000000006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78</v>
      </c>
      <c r="I610" s="46">
        <f>IFERROR(Y188*1,"0")+IFERROR(Y192*1,"0")+IFERROR(Y193*1,"0")+IFERROR(Y194*1,"0")+IFERROR(Y195*1,"0")+IFERROR(Y196*1,"0")+IFERROR(Y197*1,"0")+IFERROR(Y198*1,"0")+IFERROR(Y199*1,"0")</f>
        <v>37.799999999999997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229.40000000000006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11.6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858.6</v>
      </c>
      <c r="V610" s="46">
        <f>IFERROR(Y365*1,"0")+IFERROR(Y369*1,"0")+IFERROR(Y370*1,"0")+IFERROR(Y371*1,"0")</f>
        <v>164.39999999999998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1119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1.2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25.200000000000003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0,86"/>
        <filter val="1,00"/>
        <filter val="10,00"/>
        <filter val="10,23"/>
        <filter val="107,69"/>
        <filter val="12,00"/>
        <filter val="13,00"/>
        <filter val="14,50"/>
        <filter val="148,00"/>
        <filter val="15,00"/>
        <filter val="156,00"/>
        <filter val="16,00"/>
        <filter val="16,67"/>
        <filter val="17,92"/>
        <filter val="2 594,00"/>
        <filter val="2 740,63"/>
        <filter val="2 865,63"/>
        <filter val="2,00"/>
        <filter val="22,00"/>
        <filter val="23,00"/>
        <filter val="27,00"/>
        <filter val="27,27"/>
        <filter val="27,41"/>
        <filter val="3,00"/>
        <filter val="3,92"/>
        <filter val="30,00"/>
        <filter val="34,00"/>
        <filter val="35,00"/>
        <filter val="376,99"/>
        <filter val="4,00"/>
        <filter val="400,00"/>
        <filter val="403,00"/>
        <filter val="43,00"/>
        <filter val="46,90"/>
        <filter val="5"/>
        <filter val="5,00"/>
        <filter val="58,00"/>
        <filter val="6,00"/>
        <filter val="6,11"/>
        <filter val="60,00"/>
        <filter val="61,94"/>
        <filter val="696,00"/>
        <filter val="698,00"/>
        <filter val="7,00"/>
        <filter val="71,00"/>
        <filter val="72,00"/>
        <filter val="77,00"/>
        <filter val="8,00"/>
        <filter val="8,54"/>
        <filter val="8,56"/>
        <filter val="840,00"/>
        <filter val="87,00"/>
        <filter val="9,00"/>
        <filter val="9,64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