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56AFC5-48BD-41A4-8405-62E5F86C4F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N409" i="1"/>
  <c r="BM409" i="1"/>
  <c r="Z409" i="1"/>
  <c r="Y409" i="1"/>
  <c r="BP409" i="1" s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Y315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N248" i="1"/>
  <c r="BM248" i="1"/>
  <c r="Z248" i="1"/>
  <c r="Y248" i="1"/>
  <c r="BP248" i="1" s="1"/>
  <c r="P248" i="1"/>
  <c r="X245" i="1"/>
  <c r="X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61" i="1" l="1"/>
  <c r="BN261" i="1"/>
  <c r="Z261" i="1"/>
  <c r="BP318" i="1"/>
  <c r="BN318" i="1"/>
  <c r="Z318" i="1"/>
  <c r="BP331" i="1"/>
  <c r="BN331" i="1"/>
  <c r="Z331" i="1"/>
  <c r="BP351" i="1"/>
  <c r="BN351" i="1"/>
  <c r="Z351" i="1"/>
  <c r="BP371" i="1"/>
  <c r="BN371" i="1"/>
  <c r="Z371" i="1"/>
  <c r="BP391" i="1"/>
  <c r="BN391" i="1"/>
  <c r="Z391" i="1"/>
  <c r="Y433" i="1"/>
  <c r="Y432" i="1"/>
  <c r="BP431" i="1"/>
  <c r="BN431" i="1"/>
  <c r="Z431" i="1"/>
  <c r="Z432" i="1" s="1"/>
  <c r="Y438" i="1"/>
  <c r="BP437" i="1"/>
  <c r="BN437" i="1"/>
  <c r="Z437" i="1"/>
  <c r="Z438" i="1" s="1"/>
  <c r="BP441" i="1"/>
  <c r="BN441" i="1"/>
  <c r="Z441" i="1"/>
  <c r="BP456" i="1"/>
  <c r="BN456" i="1"/>
  <c r="Z456" i="1"/>
  <c r="BP482" i="1"/>
  <c r="BN482" i="1"/>
  <c r="Z482" i="1"/>
  <c r="BP520" i="1"/>
  <c r="BN520" i="1"/>
  <c r="Z520" i="1"/>
  <c r="BP543" i="1"/>
  <c r="BN543" i="1"/>
  <c r="Z543" i="1"/>
  <c r="BP585" i="1"/>
  <c r="BN585" i="1"/>
  <c r="Z585" i="1"/>
  <c r="Y595" i="1"/>
  <c r="Y594" i="1"/>
  <c r="BP593" i="1"/>
  <c r="BN593" i="1"/>
  <c r="Z593" i="1"/>
  <c r="Z594" i="1" s="1"/>
  <c r="Z33" i="1"/>
  <c r="BN33" i="1"/>
  <c r="C610" i="1"/>
  <c r="Z57" i="1"/>
  <c r="BN57" i="1"/>
  <c r="D610" i="1"/>
  <c r="Z73" i="1"/>
  <c r="BN73" i="1"/>
  <c r="Z74" i="1"/>
  <c r="BN74" i="1"/>
  <c r="Y86" i="1"/>
  <c r="Y93" i="1"/>
  <c r="Z110" i="1"/>
  <c r="BN110" i="1"/>
  <c r="Z134" i="1"/>
  <c r="BN134" i="1"/>
  <c r="Z137" i="1"/>
  <c r="BN137" i="1"/>
  <c r="Z156" i="1"/>
  <c r="BN156" i="1"/>
  <c r="Z175" i="1"/>
  <c r="BN175" i="1"/>
  <c r="Z194" i="1"/>
  <c r="BN194" i="1"/>
  <c r="Z209" i="1"/>
  <c r="BN209" i="1"/>
  <c r="Y212" i="1"/>
  <c r="Y222" i="1"/>
  <c r="Z221" i="1"/>
  <c r="BN221" i="1"/>
  <c r="Z231" i="1"/>
  <c r="BN231" i="1"/>
  <c r="Z241" i="1"/>
  <c r="BN241" i="1"/>
  <c r="BP288" i="1"/>
  <c r="BN288" i="1"/>
  <c r="Z288" i="1"/>
  <c r="BP321" i="1"/>
  <c r="BN321" i="1"/>
  <c r="Z321" i="1"/>
  <c r="BP345" i="1"/>
  <c r="BN345" i="1"/>
  <c r="Z345" i="1"/>
  <c r="BP352" i="1"/>
  <c r="BN352" i="1"/>
  <c r="Z352" i="1"/>
  <c r="BP381" i="1"/>
  <c r="BN381" i="1"/>
  <c r="Z381" i="1"/>
  <c r="BP419" i="1"/>
  <c r="BN419" i="1"/>
  <c r="Z419" i="1"/>
  <c r="BP449" i="1"/>
  <c r="BN449" i="1"/>
  <c r="Z449" i="1"/>
  <c r="BP479" i="1"/>
  <c r="BN479" i="1"/>
  <c r="Z479" i="1"/>
  <c r="BP506" i="1"/>
  <c r="BN506" i="1"/>
  <c r="Z506" i="1"/>
  <c r="BP542" i="1"/>
  <c r="BN542" i="1"/>
  <c r="Z542" i="1"/>
  <c r="BP544" i="1"/>
  <c r="BN544" i="1"/>
  <c r="Z544" i="1"/>
  <c r="Y586" i="1"/>
  <c r="BP584" i="1"/>
  <c r="BN584" i="1"/>
  <c r="Z584" i="1"/>
  <c r="Z586" i="1" s="1"/>
  <c r="BP49" i="1"/>
  <c r="BN49" i="1"/>
  <c r="Z49" i="1"/>
  <c r="BP64" i="1"/>
  <c r="BN64" i="1"/>
  <c r="Z64" i="1"/>
  <c r="BP80" i="1"/>
  <c r="BN80" i="1"/>
  <c r="Z80" i="1"/>
  <c r="BP91" i="1"/>
  <c r="BN91" i="1"/>
  <c r="Z91" i="1"/>
  <c r="BP112" i="1"/>
  <c r="BN112" i="1"/>
  <c r="Z112" i="1"/>
  <c r="BP128" i="1"/>
  <c r="BN128" i="1"/>
  <c r="Z128" i="1"/>
  <c r="BP139" i="1"/>
  <c r="BN139" i="1"/>
  <c r="Z139" i="1"/>
  <c r="Y162" i="1"/>
  <c r="BP160" i="1"/>
  <c r="BN160" i="1"/>
  <c r="Z160" i="1"/>
  <c r="BP181" i="1"/>
  <c r="BN181" i="1"/>
  <c r="Z181" i="1"/>
  <c r="BP196" i="1"/>
  <c r="BN196" i="1"/>
  <c r="Z196" i="1"/>
  <c r="BP215" i="1"/>
  <c r="BN215" i="1"/>
  <c r="Z215" i="1"/>
  <c r="Y236" i="1"/>
  <c r="BP225" i="1"/>
  <c r="BN225" i="1"/>
  <c r="Z225" i="1"/>
  <c r="BP233" i="1"/>
  <c r="BN233" i="1"/>
  <c r="Z233" i="1"/>
  <c r="BP243" i="1"/>
  <c r="BN243" i="1"/>
  <c r="Z243" i="1"/>
  <c r="BP254" i="1"/>
  <c r="BN254" i="1"/>
  <c r="Z254" i="1"/>
  <c r="BP276" i="1"/>
  <c r="BN276" i="1"/>
  <c r="Z276" i="1"/>
  <c r="BP313" i="1"/>
  <c r="BN313" i="1"/>
  <c r="Z313" i="1"/>
  <c r="Y333" i="1"/>
  <c r="BP329" i="1"/>
  <c r="BN329" i="1"/>
  <c r="Z329" i="1"/>
  <c r="BP341" i="1"/>
  <c r="BN341" i="1"/>
  <c r="Z341" i="1"/>
  <c r="Y366" i="1"/>
  <c r="BP365" i="1"/>
  <c r="BN365" i="1"/>
  <c r="Z365" i="1"/>
  <c r="Z366" i="1" s="1"/>
  <c r="Y373" i="1"/>
  <c r="BP369" i="1"/>
  <c r="BN369" i="1"/>
  <c r="Z369" i="1"/>
  <c r="BP383" i="1"/>
  <c r="BN383" i="1"/>
  <c r="Z383" i="1"/>
  <c r="BP397" i="1"/>
  <c r="BN397" i="1"/>
  <c r="Z397" i="1"/>
  <c r="Y23" i="1"/>
  <c r="BP22" i="1"/>
  <c r="BN22" i="1"/>
  <c r="Z22" i="1"/>
  <c r="Z23" i="1" s="1"/>
  <c r="X600" i="1"/>
  <c r="BP29" i="1"/>
  <c r="BN29" i="1"/>
  <c r="Z29" i="1"/>
  <c r="BP53" i="1"/>
  <c r="BN53" i="1"/>
  <c r="Z53" i="1"/>
  <c r="BP69" i="1"/>
  <c r="BN69" i="1"/>
  <c r="Z69" i="1"/>
  <c r="BP84" i="1"/>
  <c r="BN84" i="1"/>
  <c r="Z84" i="1"/>
  <c r="E610" i="1"/>
  <c r="BP104" i="1"/>
  <c r="BN104" i="1"/>
  <c r="Z104" i="1"/>
  <c r="BP121" i="1"/>
  <c r="BN121" i="1"/>
  <c r="Z121" i="1"/>
  <c r="BP129" i="1"/>
  <c r="BN129" i="1"/>
  <c r="Z129" i="1"/>
  <c r="BP150" i="1"/>
  <c r="BN150" i="1"/>
  <c r="Z150" i="1"/>
  <c r="Y178" i="1"/>
  <c r="BP173" i="1"/>
  <c r="BN173" i="1"/>
  <c r="Z173" i="1"/>
  <c r="Y189" i="1"/>
  <c r="BP188" i="1"/>
  <c r="BN188" i="1"/>
  <c r="Z188" i="1"/>
  <c r="Z189" i="1" s="1"/>
  <c r="Y201" i="1"/>
  <c r="BP192" i="1"/>
  <c r="BN192" i="1"/>
  <c r="Z192" i="1"/>
  <c r="J610" i="1"/>
  <c r="BP205" i="1"/>
  <c r="BN205" i="1"/>
  <c r="Z205" i="1"/>
  <c r="BP219" i="1"/>
  <c r="BN219" i="1"/>
  <c r="Z219" i="1"/>
  <c r="BP229" i="1"/>
  <c r="BN229" i="1"/>
  <c r="Z229" i="1"/>
  <c r="Y244" i="1"/>
  <c r="BP239" i="1"/>
  <c r="BN239" i="1"/>
  <c r="Z239" i="1"/>
  <c r="BP250" i="1"/>
  <c r="BN250" i="1"/>
  <c r="Z250" i="1"/>
  <c r="BP263" i="1"/>
  <c r="BN263" i="1"/>
  <c r="Z263" i="1"/>
  <c r="BP265" i="1"/>
  <c r="BN265" i="1"/>
  <c r="Z265" i="1"/>
  <c r="R610" i="1"/>
  <c r="BP295" i="1"/>
  <c r="BN295" i="1"/>
  <c r="Z295" i="1"/>
  <c r="BP323" i="1"/>
  <c r="BN323" i="1"/>
  <c r="Z323" i="1"/>
  <c r="Y343" i="1"/>
  <c r="BP337" i="1"/>
  <c r="BN337" i="1"/>
  <c r="Z337" i="1"/>
  <c r="BP354" i="1"/>
  <c r="BN354" i="1"/>
  <c r="Z354" i="1"/>
  <c r="BP358" i="1"/>
  <c r="BN358" i="1"/>
  <c r="Z358" i="1"/>
  <c r="Y372" i="1"/>
  <c r="BP379" i="1"/>
  <c r="BN379" i="1"/>
  <c r="Z379" i="1"/>
  <c r="BP387" i="1"/>
  <c r="BN387" i="1"/>
  <c r="Z387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Y500" i="1"/>
  <c r="AB610" i="1"/>
  <c r="Y499" i="1"/>
  <c r="BP498" i="1"/>
  <c r="BN498" i="1"/>
  <c r="Z498" i="1"/>
  <c r="Z499" i="1" s="1"/>
  <c r="BP504" i="1"/>
  <c r="BN504" i="1"/>
  <c r="Z504" i="1"/>
  <c r="BP516" i="1"/>
  <c r="BN516" i="1"/>
  <c r="Z516" i="1"/>
  <c r="BP530" i="1"/>
  <c r="BN530" i="1"/>
  <c r="Z530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35" i="1"/>
  <c r="Y59" i="1"/>
  <c r="Y76" i="1"/>
  <c r="Y99" i="1"/>
  <c r="Y114" i="1"/>
  <c r="F610" i="1"/>
  <c r="Y132" i="1"/>
  <c r="Y163" i="1"/>
  <c r="H610" i="1"/>
  <c r="Y211" i="1"/>
  <c r="M610" i="1"/>
  <c r="Q610" i="1"/>
  <c r="Y326" i="1"/>
  <c r="Y356" i="1"/>
  <c r="Y355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Y488" i="1"/>
  <c r="Y487" i="1"/>
  <c r="BP486" i="1"/>
  <c r="BN486" i="1"/>
  <c r="Z486" i="1"/>
  <c r="Z487" i="1" s="1"/>
  <c r="BP491" i="1"/>
  <c r="BN491" i="1"/>
  <c r="Z491" i="1"/>
  <c r="BP508" i="1"/>
  <c r="BN508" i="1"/>
  <c r="Z508" i="1"/>
  <c r="BP522" i="1"/>
  <c r="BN522" i="1"/>
  <c r="Z522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462" i="1"/>
  <c r="Y494" i="1"/>
  <c r="Y526" i="1"/>
  <c r="Y538" i="1"/>
  <c r="F9" i="1"/>
  <c r="J9" i="1"/>
  <c r="F10" i="1"/>
  <c r="Y36" i="1"/>
  <c r="Y40" i="1"/>
  <c r="Y44" i="1"/>
  <c r="Y54" i="1"/>
  <c r="Y60" i="1"/>
  <c r="Y70" i="1"/>
  <c r="Y77" i="1"/>
  <c r="Y85" i="1"/>
  <c r="Y94" i="1"/>
  <c r="Y100" i="1"/>
  <c r="Y107" i="1"/>
  <c r="Y115" i="1"/>
  <c r="Y124" i="1"/>
  <c r="BP135" i="1"/>
  <c r="BN135" i="1"/>
  <c r="Z135" i="1"/>
  <c r="BP138" i="1"/>
  <c r="BN138" i="1"/>
  <c r="Z138" i="1"/>
  <c r="BP151" i="1"/>
  <c r="BN151" i="1"/>
  <c r="Z151" i="1"/>
  <c r="Y153" i="1"/>
  <c r="Y157" i="1"/>
  <c r="Y158" i="1"/>
  <c r="BP155" i="1"/>
  <c r="BN155" i="1"/>
  <c r="Z155" i="1"/>
  <c r="Z157" i="1" s="1"/>
  <c r="H9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Y141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G610" i="1"/>
  <c r="Y152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0" i="1"/>
  <c r="Y190" i="1"/>
  <c r="Z193" i="1"/>
  <c r="BN193" i="1"/>
  <c r="Z195" i="1"/>
  <c r="BN195" i="1"/>
  <c r="Z197" i="1"/>
  <c r="BN197" i="1"/>
  <c r="Z199" i="1"/>
  <c r="BN199" i="1"/>
  <c r="Y200" i="1"/>
  <c r="Z204" i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Z242" i="1"/>
  <c r="BN242" i="1"/>
  <c r="Y245" i="1"/>
  <c r="K610" i="1"/>
  <c r="Z249" i="1"/>
  <c r="BN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Y279" i="1"/>
  <c r="Y284" i="1"/>
  <c r="Y291" i="1"/>
  <c r="Y300" i="1"/>
  <c r="Y305" i="1"/>
  <c r="Y310" i="1"/>
  <c r="Y314" i="1"/>
  <c r="Y334" i="1"/>
  <c r="Y342" i="1"/>
  <c r="BP359" i="1"/>
  <c r="BN359" i="1"/>
  <c r="Z359" i="1"/>
  <c r="BP378" i="1"/>
  <c r="BN378" i="1"/>
  <c r="Z378" i="1"/>
  <c r="BP382" i="1"/>
  <c r="BN382" i="1"/>
  <c r="Z382" i="1"/>
  <c r="BP386" i="1"/>
  <c r="BN386" i="1"/>
  <c r="Z386" i="1"/>
  <c r="Y170" i="1"/>
  <c r="Y206" i="1"/>
  <c r="Y25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U610" i="1"/>
  <c r="Z319" i="1"/>
  <c r="BN319" i="1"/>
  <c r="Z320" i="1"/>
  <c r="BN320" i="1"/>
  <c r="Z322" i="1"/>
  <c r="BN322" i="1"/>
  <c r="Z324" i="1"/>
  <c r="BN324" i="1"/>
  <c r="Y327" i="1"/>
  <c r="Z330" i="1"/>
  <c r="BN330" i="1"/>
  <c r="Z332" i="1"/>
  <c r="BN332" i="1"/>
  <c r="Z336" i="1"/>
  <c r="BN336" i="1"/>
  <c r="BP336" i="1"/>
  <c r="Z338" i="1"/>
  <c r="BN338" i="1"/>
  <c r="Z340" i="1"/>
  <c r="BN340" i="1"/>
  <c r="Y348" i="1"/>
  <c r="Z346" i="1"/>
  <c r="BN346" i="1"/>
  <c r="BP347" i="1"/>
  <c r="BN347" i="1"/>
  <c r="Z347" i="1"/>
  <c r="Y349" i="1"/>
  <c r="BP353" i="1"/>
  <c r="BN353" i="1"/>
  <c r="Z353" i="1"/>
  <c r="Y362" i="1"/>
  <c r="Y361" i="1"/>
  <c r="BP370" i="1"/>
  <c r="BN370" i="1"/>
  <c r="Z370" i="1"/>
  <c r="BP380" i="1"/>
  <c r="BN380" i="1"/>
  <c r="Z380" i="1"/>
  <c r="BP384" i="1"/>
  <c r="BN384" i="1"/>
  <c r="Z384" i="1"/>
  <c r="Y388" i="1"/>
  <c r="V610" i="1"/>
  <c r="Y367" i="1"/>
  <c r="W610" i="1"/>
  <c r="Y389" i="1"/>
  <c r="Y393" i="1"/>
  <c r="Z392" i="1"/>
  <c r="BN392" i="1"/>
  <c r="Y394" i="1"/>
  <c r="Y399" i="1"/>
  <c r="BP396" i="1"/>
  <c r="BN396" i="1"/>
  <c r="Z396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Y467" i="1"/>
  <c r="Y470" i="1"/>
  <c r="BP469" i="1"/>
  <c r="BN469" i="1"/>
  <c r="Z469" i="1"/>
  <c r="Z470" i="1" s="1"/>
  <c r="Y471" i="1"/>
  <c r="Z610" i="1"/>
  <c r="Y475" i="1"/>
  <c r="BP474" i="1"/>
  <c r="BN474" i="1"/>
  <c r="Z474" i="1"/>
  <c r="Z475" i="1" s="1"/>
  <c r="Y476" i="1"/>
  <c r="Y484" i="1"/>
  <c r="BP478" i="1"/>
  <c r="BN478" i="1"/>
  <c r="Z478" i="1"/>
  <c r="BP481" i="1"/>
  <c r="BN481" i="1"/>
  <c r="Z481" i="1"/>
  <c r="BP505" i="1"/>
  <c r="BN505" i="1"/>
  <c r="Z505" i="1"/>
  <c r="BP509" i="1"/>
  <c r="BN509" i="1"/>
  <c r="Z509" i="1"/>
  <c r="BP521" i="1"/>
  <c r="BN521" i="1"/>
  <c r="Z521" i="1"/>
  <c r="BP525" i="1"/>
  <c r="BN525" i="1"/>
  <c r="Z525" i="1"/>
  <c r="Y527" i="1"/>
  <c r="Y532" i="1"/>
  <c r="BP529" i="1"/>
  <c r="BN529" i="1"/>
  <c r="Z529" i="1"/>
  <c r="BP536" i="1"/>
  <c r="BN536" i="1"/>
  <c r="Z536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X610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BP480" i="1"/>
  <c r="BN480" i="1"/>
  <c r="Z480" i="1"/>
  <c r="Y483" i="1"/>
  <c r="BP492" i="1"/>
  <c r="BN492" i="1"/>
  <c r="Z492" i="1"/>
  <c r="BP507" i="1"/>
  <c r="BN507" i="1"/>
  <c r="Z507" i="1"/>
  <c r="BP511" i="1"/>
  <c r="BN511" i="1"/>
  <c r="Z511" i="1"/>
  <c r="Y513" i="1"/>
  <c r="Y518" i="1"/>
  <c r="BP515" i="1"/>
  <c r="BN515" i="1"/>
  <c r="Z515" i="1"/>
  <c r="Z517" i="1" s="1"/>
  <c r="BP523" i="1"/>
  <c r="BN523" i="1"/>
  <c r="Z523" i="1"/>
  <c r="BP531" i="1"/>
  <c r="BN531" i="1"/>
  <c r="Z531" i="1"/>
  <c r="Y533" i="1"/>
  <c r="Y537" i="1"/>
  <c r="BP535" i="1"/>
  <c r="BN535" i="1"/>
  <c r="Z535" i="1"/>
  <c r="Y610" i="1"/>
  <c r="Y439" i="1"/>
  <c r="AA610" i="1"/>
  <c r="Y495" i="1"/>
  <c r="AC610" i="1"/>
  <c r="Y512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466" i="1" l="1"/>
  <c r="Z393" i="1"/>
  <c r="Z355" i="1"/>
  <c r="Z268" i="1"/>
  <c r="Z222" i="1"/>
  <c r="Z183" i="1"/>
  <c r="Z177" i="1"/>
  <c r="Z169" i="1"/>
  <c r="Z114" i="1"/>
  <c r="Z106" i="1"/>
  <c r="Z93" i="1"/>
  <c r="Z35" i="1"/>
  <c r="Z494" i="1"/>
  <c r="Z461" i="1"/>
  <c r="Z348" i="1"/>
  <c r="Z333" i="1"/>
  <c r="Z388" i="1"/>
  <c r="Z236" i="1"/>
  <c r="Z200" i="1"/>
  <c r="Y602" i="1"/>
  <c r="Z549" i="1"/>
  <c r="Z526" i="1"/>
  <c r="Z428" i="1"/>
  <c r="Z372" i="1"/>
  <c r="Z326" i="1"/>
  <c r="Z299" i="1"/>
  <c r="Z290" i="1"/>
  <c r="Z278" i="1"/>
  <c r="Z361" i="1"/>
  <c r="Z256" i="1"/>
  <c r="Z244" i="1"/>
  <c r="Z206" i="1"/>
  <c r="Y601" i="1"/>
  <c r="Z152" i="1"/>
  <c r="Z141" i="1"/>
  <c r="Y604" i="1"/>
  <c r="Z556" i="1"/>
  <c r="Z573" i="1"/>
  <c r="Z580" i="1"/>
  <c r="Z566" i="1"/>
  <c r="Z537" i="1"/>
  <c r="Z532" i="1"/>
  <c r="Z512" i="1"/>
  <c r="Z483" i="1"/>
  <c r="Z415" i="1"/>
  <c r="Z399" i="1"/>
  <c r="Z342" i="1"/>
  <c r="Z131" i="1"/>
  <c r="Z123" i="1"/>
  <c r="Z99" i="1"/>
  <c r="Z85" i="1"/>
  <c r="Z70" i="1"/>
  <c r="Z54" i="1"/>
  <c r="Y600" i="1"/>
  <c r="X603" i="1"/>
  <c r="Z605" i="1" l="1"/>
  <c r="Y603" i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<sst xmlns="http://schemas.openxmlformats.org/spreadsheetml/2006/main" count="2793" uniqueCount="985">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</sst>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45582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2.0249999999999999</v>
      </c>
      <c r="Y69" s="702">
        <f t="shared" si="11"/>
        <v>4.5</v>
      </c>
      <c r="Z69" s="36">
        <f>IFERROR(IF(Y69=0,"",ROUNDUP(Y69/H69,0)*0.00937),"")</f>
        <v>9.3699999999999999E-3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2.133</v>
      </c>
      <c r="BN69" s="64">
        <f t="shared" si="13"/>
        <v>4.74</v>
      </c>
      <c r="BO69" s="64">
        <f t="shared" si="14"/>
        <v>3.7499999999999994E-3</v>
      </c>
      <c r="BP69" s="64">
        <f t="shared" si="15"/>
        <v>8.3333333333333332E-3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0.44999999999999996</v>
      </c>
      <c r="Y70" s="703">
        <f>IFERROR(Y63/H63,"0")+IFERROR(Y64/H64,"0")+IFERROR(Y65/H65,"0")+IFERROR(Y66/H66,"0")+IFERROR(Y67/H67,"0")+IFERROR(Y68/H68,"0")+IFERROR(Y69/H69,"0")</f>
        <v>1</v>
      </c>
      <c r="Z70" s="703">
        <f>IFERROR(IF(Z63="",0,Z63),"0")+IFERROR(IF(Z64="",0,Z64),"0")+IFERROR(IF(Z65="",0,Z65),"0")+IFERROR(IF(Z66="",0,Z66),"0")+IFERROR(IF(Z67="",0,Z67),"0")+IFERROR(IF(Z68="",0,Z68),"0")+IFERROR(IF(Z69="",0,Z69),"0")</f>
        <v>9.3699999999999999E-3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2.0249999999999999</v>
      </c>
      <c r="Y71" s="703">
        <f>IFERROR(SUM(Y63:Y69),"0")</f>
        <v>4.5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10</v>
      </c>
      <c r="Y103" s="702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0.92592592592592582</v>
      </c>
      <c r="Y106" s="703">
        <f>IFERROR(Y103/H103,"0")+IFERROR(Y104/H104,"0")+IFERROR(Y105/H105,"0")</f>
        <v>1</v>
      </c>
      <c r="Z106" s="703">
        <f>IFERROR(IF(Z103="",0,Z103),"0")+IFERROR(IF(Z104="",0,Z104),"0")+IFERROR(IF(Z105="",0,Z105),"0")</f>
        <v>2.1749999999999999E-2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10</v>
      </c>
      <c r="Y107" s="703">
        <f>IFERROR(SUM(Y103:Y105),"0")</f>
        <v>10.8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8</v>
      </c>
      <c r="Y109" s="702">
        <f>IFERROR(IF(X109="",0,CEILING((X109/$H109),1)*$H109),"")</f>
        <v>8.4</v>
      </c>
      <c r="Z109" s="36">
        <f>IFERROR(IF(Y109=0,"",ROUNDUP(Y109/H109,0)*0.02175),"")</f>
        <v>2.1749999999999999E-2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8.5371428571428574</v>
      </c>
      <c r="BN109" s="64">
        <f>IFERROR(Y109*I109/H109,"0")</f>
        <v>8.9640000000000004</v>
      </c>
      <c r="BO109" s="64">
        <f>IFERROR(1/J109*(X109/H109),"0")</f>
        <v>1.7006802721088433E-2</v>
      </c>
      <c r="BP109" s="64">
        <f>IFERROR(1/J109*(Y109/H109),"0")</f>
        <v>1.7857142857142856E-2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0.95238095238095233</v>
      </c>
      <c r="Y114" s="703">
        <f>IFERROR(Y109/H109,"0")+IFERROR(Y110/H110,"0")+IFERROR(Y111/H111,"0")+IFERROR(Y112/H112,"0")+IFERROR(Y113/H113,"0")</f>
        <v>1</v>
      </c>
      <c r="Z114" s="703">
        <f>IFERROR(IF(Z109="",0,Z109),"0")+IFERROR(IF(Z110="",0,Z110),"0")+IFERROR(IF(Z111="",0,Z111),"0")+IFERROR(IF(Z112="",0,Z112),"0")+IFERROR(IF(Z113="",0,Z113),"0")</f>
        <v>2.1749999999999999E-2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8</v>
      </c>
      <c r="Y115" s="703">
        <f>IFERROR(SUM(Y109:Y113),"0")</f>
        <v>8.4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8</v>
      </c>
      <c r="Y135" s="702">
        <f t="shared" si="21"/>
        <v>8.4</v>
      </c>
      <c r="Z135" s="36">
        <f>IFERROR(IF(Y135=0,"",ROUNDUP(Y135/H135,0)*0.02175),"")</f>
        <v>2.1749999999999999E-2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8.531428571428572</v>
      </c>
      <c r="BN135" s="64">
        <f t="shared" si="23"/>
        <v>8.9580000000000002</v>
      </c>
      <c r="BO135" s="64">
        <f t="shared" si="24"/>
        <v>1.7006802721088433E-2</v>
      </c>
      <c r="BP135" s="64">
        <f t="shared" si="25"/>
        <v>1.7857142857142856E-2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0.95238095238095233</v>
      </c>
      <c r="Y141" s="703">
        <f>IFERROR(Y134/H134,"0")+IFERROR(Y135/H135,"0")+IFERROR(Y136/H136,"0")+IFERROR(Y137/H137,"0")+IFERROR(Y138/H138,"0")+IFERROR(Y139/H139,"0")+IFERROR(Y140/H140,"0")</f>
        <v>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2.1749999999999999E-2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8</v>
      </c>
      <c r="Y142" s="703">
        <f>IFERROR(SUM(Y134:Y140),"0")</f>
        <v>8.4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16</v>
      </c>
      <c r="Y180" s="702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17.074285714285715</v>
      </c>
      <c r="BN180" s="64">
        <f>IFERROR(Y180*I180/H180,"0")</f>
        <v>17.928000000000001</v>
      </c>
      <c r="BO180" s="64">
        <f>IFERROR(1/J180*(X180/H180),"0")</f>
        <v>3.4013605442176867E-2</v>
      </c>
      <c r="BP180" s="64">
        <f>IFERROR(1/J180*(Y180/H180),"0")</f>
        <v>3.5714285714285712E-2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1.9047619047619047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4.3499999999999997E-2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16</v>
      </c>
      <c r="Y184" s="703">
        <f>IFERROR(SUM(Y180:Y182),"0")</f>
        <v>16.8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24</v>
      </c>
      <c r="Y194" s="702">
        <f t="shared" si="26"/>
        <v>25.200000000000003</v>
      </c>
      <c r="Z194" s="36">
        <f>IFERROR(IF(Y194=0,"",ROUNDUP(Y194/H194,0)*0.00753),"")</f>
        <v>4.5179999999999998E-2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25.142857142857142</v>
      </c>
      <c r="BN194" s="64">
        <f t="shared" si="28"/>
        <v>26.400000000000006</v>
      </c>
      <c r="BO194" s="64">
        <f t="shared" si="29"/>
        <v>3.6630036630036632E-2</v>
      </c>
      <c r="BP194" s="64">
        <f t="shared" si="30"/>
        <v>3.8461538461538464E-2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5.7142857142857144</v>
      </c>
      <c r="Y200" s="703">
        <f>IFERROR(Y192/H192,"0")+IFERROR(Y193/H193,"0")+IFERROR(Y194/H194,"0")+IFERROR(Y195/H195,"0")+IFERROR(Y196/H196,"0")+IFERROR(Y197/H197,"0")+IFERROR(Y198/H198,"0")+IFERROR(Y199/H199,"0")</f>
        <v>6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4.5179999999999998E-2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24</v>
      </c>
      <c r="Y201" s="703">
        <f>IFERROR(SUM(Y192:Y199),"0")</f>
        <v>25.200000000000003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24</v>
      </c>
      <c r="Y214" s="702">
        <f t="shared" ref="Y214:Y221" si="31">IFERROR(IF(X214="",0,CEILING((X214/$H214),1)*$H214),"")</f>
        <v>27</v>
      </c>
      <c r="Z214" s="36">
        <f>IFERROR(IF(Y214=0,"",ROUNDUP(Y214/H214,0)*0.00937),"")</f>
        <v>4.6850000000000003E-2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24.933333333333334</v>
      </c>
      <c r="BN214" s="64">
        <f t="shared" ref="BN214:BN221" si="33">IFERROR(Y214*I214/H214,"0")</f>
        <v>28.049999999999997</v>
      </c>
      <c r="BO214" s="64">
        <f t="shared" ref="BO214:BO221" si="34">IFERROR(1/J214*(X214/H214),"0")</f>
        <v>3.7037037037037028E-2</v>
      </c>
      <c r="BP214" s="64">
        <f t="shared" ref="BP214:BP221" si="35">IFERROR(1/J214*(Y214/H214),"0")</f>
        <v>4.1666666666666664E-2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24</v>
      </c>
      <c r="Y215" s="702">
        <f t="shared" si="31"/>
        <v>27</v>
      </c>
      <c r="Z215" s="36">
        <f>IFERROR(IF(Y215=0,"",ROUNDUP(Y215/H215,0)*0.00937),"")</f>
        <v>4.6850000000000003E-2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24.933333333333334</v>
      </c>
      <c r="BN215" s="64">
        <f t="shared" si="33"/>
        <v>28.049999999999997</v>
      </c>
      <c r="BO215" s="64">
        <f t="shared" si="34"/>
        <v>3.7037037037037028E-2</v>
      </c>
      <c r="BP215" s="64">
        <f t="shared" si="35"/>
        <v>4.1666666666666664E-2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24</v>
      </c>
      <c r="Y216" s="702">
        <f t="shared" si="31"/>
        <v>27</v>
      </c>
      <c r="Z216" s="36">
        <f>IFERROR(IF(Y216=0,"",ROUNDUP(Y216/H216,0)*0.00937),"")</f>
        <v>4.6850000000000003E-2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24.933333333333334</v>
      </c>
      <c r="BN216" s="64">
        <f t="shared" si="33"/>
        <v>28.049999999999997</v>
      </c>
      <c r="BO216" s="64">
        <f t="shared" si="34"/>
        <v>3.7037037037037028E-2</v>
      </c>
      <c r="BP216" s="64">
        <f t="shared" si="35"/>
        <v>4.1666666666666664E-2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24</v>
      </c>
      <c r="Y217" s="702">
        <f t="shared" si="31"/>
        <v>27</v>
      </c>
      <c r="Z217" s="36">
        <f>IFERROR(IF(Y217=0,"",ROUNDUP(Y217/H217,0)*0.00937),"")</f>
        <v>4.6850000000000003E-2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24.933333333333334</v>
      </c>
      <c r="BN217" s="64">
        <f t="shared" si="33"/>
        <v>28.049999999999997</v>
      </c>
      <c r="BO217" s="64">
        <f t="shared" si="34"/>
        <v>3.7037037037037028E-2</v>
      </c>
      <c r="BP217" s="64">
        <f t="shared" si="35"/>
        <v>4.1666666666666664E-2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17.777777777777775</v>
      </c>
      <c r="Y222" s="703">
        <f>IFERROR(Y214/H214,"0")+IFERROR(Y215/H215,"0")+IFERROR(Y216/H216,"0")+IFERROR(Y217/H217,"0")+IFERROR(Y218/H218,"0")+IFERROR(Y219/H219,"0")+IFERROR(Y220/H220,"0")+IFERROR(Y221/H221,"0")</f>
        <v>20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0.18740000000000001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96</v>
      </c>
      <c r="Y223" s="703">
        <f>IFERROR(SUM(Y214:Y221),"0")</f>
        <v>108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16</v>
      </c>
      <c r="Y225" s="702">
        <f t="shared" ref="Y225:Y235" si="36">IFERROR(IF(X225="",0,CEILING((X225/$H225),1)*$H225),"")</f>
        <v>16.2</v>
      </c>
      <c r="Z225" s="36">
        <f>IFERROR(IF(Y225=0,"",ROUNDUP(Y225/H225,0)*0.02175),"")</f>
        <v>4.3499999999999997E-2</v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17.114074074074075</v>
      </c>
      <c r="BN225" s="64">
        <f t="shared" ref="BN225:BN235" si="38">IFERROR(Y225*I225/H225,"0")</f>
        <v>17.327999999999999</v>
      </c>
      <c r="BO225" s="64">
        <f t="shared" ref="BO225:BO235" si="39">IFERROR(1/J225*(X225/H225),"0")</f>
        <v>3.5273368606701938E-2</v>
      </c>
      <c r="BP225" s="64">
        <f t="shared" ref="BP225:BP235" si="40">IFERROR(1/J225*(Y225/H225),"0")</f>
        <v>3.5714285714285712E-2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16</v>
      </c>
      <c r="Y226" s="702">
        <f t="shared" si="36"/>
        <v>23.4</v>
      </c>
      <c r="Z226" s="36">
        <f>IFERROR(IF(Y226=0,"",ROUNDUP(Y226/H226,0)*0.02175),"")</f>
        <v>6.5250000000000002E-2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17.156923076923078</v>
      </c>
      <c r="BN226" s="64">
        <f t="shared" si="38"/>
        <v>25.092000000000002</v>
      </c>
      <c r="BO226" s="64">
        <f t="shared" si="39"/>
        <v>3.6630036630036632E-2</v>
      </c>
      <c r="BP226" s="64">
        <f t="shared" si="40"/>
        <v>5.3571428571428568E-2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16</v>
      </c>
      <c r="Y228" s="702">
        <f t="shared" si="36"/>
        <v>17.399999999999999</v>
      </c>
      <c r="Z228" s="36">
        <f>IFERROR(IF(Y228=0,"",ROUNDUP(Y228/H228,0)*0.02175),"")</f>
        <v>4.3499999999999997E-2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17.037241379310345</v>
      </c>
      <c r="BN228" s="64">
        <f t="shared" si="38"/>
        <v>18.527999999999999</v>
      </c>
      <c r="BO228" s="64">
        <f t="shared" si="39"/>
        <v>3.2840722495894911E-2</v>
      </c>
      <c r="BP228" s="64">
        <f t="shared" si="40"/>
        <v>3.5714285714285712E-2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5.8656711530274759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0.15225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48</v>
      </c>
      <c r="Y237" s="703">
        <f>IFERROR(SUM(Y225:Y235),"0")</f>
        <v>56.999999999999993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16</v>
      </c>
      <c r="Y294" s="702">
        <f>IFERROR(IF(X294="",0,CEILING((X294/$H294),1)*$H294),"")</f>
        <v>16</v>
      </c>
      <c r="Z294" s="36">
        <f>IFERROR(IF(Y294=0,"",ROUNDUP(Y294/H294,0)*0.01196),"")</f>
        <v>4.7840000000000001E-2</v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17.632000000000001</v>
      </c>
      <c r="BN294" s="64">
        <f>IFERROR(Y294*I294/H294,"0")</f>
        <v>17.632000000000001</v>
      </c>
      <c r="BO294" s="64">
        <f>IFERROR(1/J294*(X294/H294),"0")</f>
        <v>3.8461538461538464E-2</v>
      </c>
      <c r="BP294" s="64">
        <f>IFERROR(1/J294*(Y294/H294),"0")</f>
        <v>3.8461538461538464E-2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1.92</v>
      </c>
      <c r="Y296" s="702">
        <f>IFERROR(IF(X296="",0,CEILING((X296/$H296),1)*$H296),"")</f>
        <v>2.4</v>
      </c>
      <c r="Z296" s="36">
        <f>IFERROR(IF(Y296=0,"",ROUNDUP(Y296/H296,0)*0.00753),"")</f>
        <v>7.5300000000000002E-3</v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2.1375999999999999</v>
      </c>
      <c r="BN296" s="64">
        <f>IFERROR(Y296*I296/H296,"0")</f>
        <v>2.6720000000000002</v>
      </c>
      <c r="BO296" s="64">
        <f>IFERROR(1/J296*(X296/H296),"0")</f>
        <v>5.1282051282051282E-3</v>
      </c>
      <c r="BP296" s="64">
        <f>IFERROR(1/J296*(Y296/H296),"0")</f>
        <v>6.41025641025641E-3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1.92</v>
      </c>
      <c r="Y297" s="702">
        <f>IFERROR(IF(X297="",0,CEILING((X297/$H297),1)*$H297),"")</f>
        <v>2.4</v>
      </c>
      <c r="Z297" s="36">
        <f>IFERROR(IF(Y297=0,"",ROUNDUP(Y297/H297,0)*0.00753),"")</f>
        <v>7.5300000000000002E-3</v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2.08</v>
      </c>
      <c r="BN297" s="64">
        <f>IFERROR(Y297*I297/H297,"0")</f>
        <v>2.6</v>
      </c>
      <c r="BO297" s="64">
        <f>IFERROR(1/J297*(X297/H297),"0")</f>
        <v>5.1282051282051282E-3</v>
      </c>
      <c r="BP297" s="64">
        <f>IFERROR(1/J297*(Y297/H297),"0")</f>
        <v>6.41025641025641E-3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5.6</v>
      </c>
      <c r="Y299" s="703">
        <f>IFERROR(Y294/H294,"0")+IFERROR(Y295/H295,"0")+IFERROR(Y296/H296,"0")+IFERROR(Y297/H297,"0")+IFERROR(Y298/H298,"0")</f>
        <v>6</v>
      </c>
      <c r="Z299" s="703">
        <f>IFERROR(IF(Z294="",0,Z294),"0")+IFERROR(IF(Z295="",0,Z295),"0")+IFERROR(IF(Z296="",0,Z296),"0")+IFERROR(IF(Z297="",0,Z297),"0")+IFERROR(IF(Z298="",0,Z298),"0")</f>
        <v>6.2899999999999998E-2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19.840000000000003</v>
      </c>
      <c r="Y300" s="703">
        <f>IFERROR(SUM(Y294:Y298),"0")</f>
        <v>20.799999999999997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hidden="1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8</v>
      </c>
      <c r="Y346" s="702">
        <f>IFERROR(IF(X346="",0,CEILING((X346/$H346),1)*$H346),"")</f>
        <v>15.6</v>
      </c>
      <c r="Z346" s="36">
        <f>IFERROR(IF(Y346=0,"",ROUNDUP(Y346/H346,0)*0.02175),"")</f>
        <v>4.3499999999999997E-2</v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8.5784615384615392</v>
      </c>
      <c r="BN346" s="64">
        <f>IFERROR(Y346*I346/H346,"0")</f>
        <v>16.728000000000002</v>
      </c>
      <c r="BO346" s="64">
        <f>IFERROR(1/J346*(X346/H346),"0")</f>
        <v>1.8315018315018316E-2</v>
      </c>
      <c r="BP346" s="64">
        <f>IFERROR(1/J346*(Y346/H346),"0")</f>
        <v>3.5714285714285712E-2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1.0256410256410258</v>
      </c>
      <c r="Y348" s="703">
        <f>IFERROR(Y345/H345,"0")+IFERROR(Y346/H346,"0")+IFERROR(Y347/H347,"0")</f>
        <v>2</v>
      </c>
      <c r="Z348" s="703">
        <f>IFERROR(IF(Z345="",0,Z345),"0")+IFERROR(IF(Z346="",0,Z346),"0")+IFERROR(IF(Z347="",0,Z347),"0")</f>
        <v>4.3499999999999997E-2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8</v>
      </c>
      <c r="Y349" s="703">
        <f>IFERROR(SUM(Y345:Y347),"0")</f>
        <v>15.6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1.05</v>
      </c>
      <c r="Y370" s="702">
        <f>IFERROR(IF(X370="",0,CEILING((X370/$H370),1)*$H370),"")</f>
        <v>2.1</v>
      </c>
      <c r="Z370" s="36">
        <f>IFERROR(IF(Y370=0,"",ROUNDUP(Y370/H370,0)*0.00753),"")</f>
        <v>7.5300000000000002E-3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1.1859999999999999</v>
      </c>
      <c r="BN370" s="64">
        <f>IFERROR(Y370*I370/H370,"0")</f>
        <v>2.3719999999999999</v>
      </c>
      <c r="BO370" s="64">
        <f>IFERROR(1/J370*(X370/H370),"0")</f>
        <v>3.205128205128205E-3</v>
      </c>
      <c r="BP370" s="64">
        <f>IFERROR(1/J370*(Y370/H370),"0")</f>
        <v>6.41025641025641E-3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1.05</v>
      </c>
      <c r="Y371" s="702">
        <f>IFERROR(IF(X371="",0,CEILING((X371/$H371),1)*$H371),"")</f>
        <v>2.1</v>
      </c>
      <c r="Z371" s="36">
        <f>IFERROR(IF(Y371=0,"",ROUNDUP(Y371/H371,0)*0.00753),"")</f>
        <v>7.5300000000000002E-3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1.18</v>
      </c>
      <c r="BN371" s="64">
        <f>IFERROR(Y371*I371/H371,"0")</f>
        <v>2.36</v>
      </c>
      <c r="BO371" s="64">
        <f>IFERROR(1/J371*(X371/H371),"0")</f>
        <v>3.205128205128205E-3</v>
      </c>
      <c r="BP371" s="64">
        <f>IFERROR(1/J371*(Y371/H371),"0")</f>
        <v>6.41025641025641E-3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1</v>
      </c>
      <c r="Y372" s="703">
        <f>IFERROR(Y369/H369,"0")+IFERROR(Y370/H370,"0")+IFERROR(Y371/H371,"0")</f>
        <v>2</v>
      </c>
      <c r="Z372" s="703">
        <f>IFERROR(IF(Z369="",0,Z369),"0")+IFERROR(IF(Z370="",0,Z370),"0")+IFERROR(IF(Z371="",0,Z371),"0")</f>
        <v>1.506E-2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2.1</v>
      </c>
      <c r="Y373" s="703">
        <f>IFERROR(SUM(Y369:Y371),"0")</f>
        <v>4.2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225</v>
      </c>
      <c r="Y377" s="702">
        <f t="shared" ref="Y377:Y387" si="67">IFERROR(IF(X377="",0,CEILING((X377/$H377),1)*$H377),"")</f>
        <v>225</v>
      </c>
      <c r="Z377" s="36">
        <f>IFERROR(IF(Y377=0,"",ROUNDUP(Y377/H377,0)*0.02175),"")</f>
        <v>0.32624999999999998</v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232.2</v>
      </c>
      <c r="BN377" s="64">
        <f t="shared" ref="BN377:BN387" si="69">IFERROR(Y377*I377/H377,"0")</f>
        <v>232.2</v>
      </c>
      <c r="BO377" s="64">
        <f t="shared" ref="BO377:BO387" si="70">IFERROR(1/J377*(X377/H377),"0")</f>
        <v>0.3125</v>
      </c>
      <c r="BP377" s="64">
        <f t="shared" ref="BP377:BP387" si="71">IFERROR(1/J377*(Y377/H377),"0")</f>
        <v>0.3125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210</v>
      </c>
      <c r="Y379" s="702">
        <f t="shared" si="67"/>
        <v>210</v>
      </c>
      <c r="Z379" s="36">
        <f>IFERROR(IF(Y379=0,"",ROUNDUP(Y379/H379,0)*0.02175),"")</f>
        <v>0.30449999999999999</v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216.72</v>
      </c>
      <c r="BN379" s="64">
        <f t="shared" si="69"/>
        <v>216.72</v>
      </c>
      <c r="BO379" s="64">
        <f t="shared" si="70"/>
        <v>0.29166666666666663</v>
      </c>
      <c r="BP379" s="64">
        <f t="shared" si="71"/>
        <v>0.29166666666666663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375</v>
      </c>
      <c r="Y382" s="702">
        <f t="shared" si="67"/>
        <v>375</v>
      </c>
      <c r="Z382" s="36">
        <f>IFERROR(IF(Y382=0,"",ROUNDUP(Y382/H382,0)*0.02175),"")</f>
        <v>0.54374999999999996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387</v>
      </c>
      <c r="BN382" s="64">
        <f t="shared" si="69"/>
        <v>387</v>
      </c>
      <c r="BO382" s="64">
        <f t="shared" si="70"/>
        <v>0.52083333333333326</v>
      </c>
      <c r="BP382" s="64">
        <f t="shared" si="71"/>
        <v>0.52083333333333326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54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54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1.1744999999999999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810</v>
      </c>
      <c r="Y389" s="703">
        <f>IFERROR(SUM(Y377:Y387),"0")</f>
        <v>810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1375</v>
      </c>
      <c r="Y391" s="702">
        <f>IFERROR(IF(X391="",0,CEILING((X391/$H391),1)*$H391),"")</f>
        <v>1380</v>
      </c>
      <c r="Z391" s="36">
        <f>IFERROR(IF(Y391=0,"",ROUNDUP(Y391/H391,0)*0.02175),"")</f>
        <v>2.0009999999999999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1419</v>
      </c>
      <c r="BN391" s="64">
        <f>IFERROR(Y391*I391/H391,"0")</f>
        <v>1424.16</v>
      </c>
      <c r="BO391" s="64">
        <f>IFERROR(1/J391*(X391/H391),"0")</f>
        <v>1.9097222222222223</v>
      </c>
      <c r="BP391" s="64">
        <f>IFERROR(1/J391*(Y391/H391),"0")</f>
        <v>1.9166666666666665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91.666666666666671</v>
      </c>
      <c r="Y393" s="703">
        <f>IFERROR(Y391/H391,"0")+IFERROR(Y392/H392,"0")</f>
        <v>92</v>
      </c>
      <c r="Z393" s="703">
        <f>IFERROR(IF(Z391="",0,Z391),"0")+IFERROR(IF(Z392="",0,Z392),"0")</f>
        <v>2.0009999999999999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1375</v>
      </c>
      <c r="Y394" s="703">
        <f>IFERROR(SUM(Y391:Y392),"0")</f>
        <v>1380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8</v>
      </c>
      <c r="Y418" s="702">
        <f>IFERROR(IF(X418="",0,CEILING((X418/$H418),1)*$H418),"")</f>
        <v>8.76</v>
      </c>
      <c r="Z418" s="36">
        <f>IFERROR(IF(Y418=0,"",ROUNDUP(Y418/H418,0)*0.00753),"")</f>
        <v>1.506E-2</v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8.474885844748858</v>
      </c>
      <c r="BN418" s="64">
        <f>IFERROR(Y418*I418/H418,"0")</f>
        <v>9.2799999999999994</v>
      </c>
      <c r="BO418" s="64">
        <f>IFERROR(1/J418*(X418/H418),"0")</f>
        <v>1.1708230886313079E-2</v>
      </c>
      <c r="BP418" s="64">
        <f>IFERROR(1/J418*(Y418/H418),"0")</f>
        <v>1.282051282051282E-2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1.8264840182648403</v>
      </c>
      <c r="Y420" s="703">
        <f>IFERROR(Y418/H418,"0")+IFERROR(Y419/H419,"0")</f>
        <v>2</v>
      </c>
      <c r="Z420" s="703">
        <f>IFERROR(IF(Z418="",0,Z418),"0")+IFERROR(IF(Z419="",0,Z419),"0")</f>
        <v>1.506E-2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8</v>
      </c>
      <c r="Y421" s="703">
        <f>IFERROR(SUM(Y418:Y419),"0")</f>
        <v>8.76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245</v>
      </c>
      <c r="Y509" s="702">
        <f t="shared" si="84"/>
        <v>248.16000000000003</v>
      </c>
      <c r="Z509" s="36">
        <f t="shared" si="85"/>
        <v>0.56211999999999995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261.70454545454544</v>
      </c>
      <c r="BN509" s="64">
        <f t="shared" si="87"/>
        <v>265.08</v>
      </c>
      <c r="BO509" s="64">
        <f t="shared" si="88"/>
        <v>0.44616841491841491</v>
      </c>
      <c r="BP509" s="64">
        <f t="shared" si="89"/>
        <v>0.45192307692307693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46.401515151515149</v>
      </c>
      <c r="Y512" s="703">
        <f>IFERROR(Y504/H504,"0")+IFERROR(Y505/H505,"0")+IFERROR(Y506/H506,"0")+IFERROR(Y507/H507,"0")+IFERROR(Y508/H508,"0")+IFERROR(Y509/H509,"0")+IFERROR(Y510/H510,"0")+IFERROR(Y511/H511,"0")</f>
        <v>47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0.56211999999999995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245</v>
      </c>
      <c r="Y513" s="703">
        <f>IFERROR(SUM(Y504:Y511),"0")</f>
        <v>248.16000000000003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hidden="1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8</v>
      </c>
      <c r="Y569" s="702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8.5784615384615392</v>
      </c>
      <c r="BN569" s="64">
        <f>IFERROR(Y569*I569/H569,"0")</f>
        <v>16.728000000000002</v>
      </c>
      <c r="BO569" s="64">
        <f>IFERROR(1/J569*(X569/H569),"0")</f>
        <v>1.8315018315018316E-2</v>
      </c>
      <c r="BP569" s="64">
        <f>IFERROR(1/J569*(Y569/H569),"0")</f>
        <v>3.5714285714285712E-2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1.0256410256410258</v>
      </c>
      <c r="Y573" s="703">
        <f>IFERROR(Y569/H569,"0")+IFERROR(Y570/H570,"0")+IFERROR(Y571/H571,"0")+IFERROR(Y572/H572,"0")</f>
        <v>2</v>
      </c>
      <c r="Z573" s="703">
        <f>IFERROR(IF(Z569="",0,Z569),"0")+IFERROR(IF(Z570="",0,Z570),"0")+IFERROR(IF(Z571="",0,Z571),"0")+IFERROR(IF(Z572="",0,Z572),"0")</f>
        <v>4.3499999999999997E-2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8</v>
      </c>
      <c r="Y574" s="703">
        <f>IFERROR(SUM(Y569:Y572),"0")</f>
        <v>15.6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2687.9650000000001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2742.22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2789.3766849700169</v>
      </c>
      <c r="Y601" s="703">
        <f>IFERROR(SUM(BN22:BN597),"0")</f>
        <v>2846.9500000000003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4</v>
      </c>
      <c r="Y602" s="38">
        <f>ROUNDUP(SUM(BP22:BP597),0)</f>
        <v>5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2889.3766849700169</v>
      </c>
      <c r="Y603" s="703">
        <f>GrossWeightTotalR+PalletQtyTotalR*25</f>
        <v>2971.9500000000003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237.08913226826942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246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4.4205899999999998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4.5</v>
      </c>
      <c r="E610" s="46">
        <f>IFERROR(Y103*1,"0")+IFERROR(Y104*1,"0")+IFERROR(Y105*1,"0")+IFERROR(Y109*1,"0")+IFERROR(Y110*1,"0")+IFERROR(Y111*1,"0")+IFERROR(Y112*1,"0")+IFERROR(Y113*1,"0")</f>
        <v>19.200000000000003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8.4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10" s="46">
        <f>IFERROR(Y188*1,"0")+IFERROR(Y192*1,"0")+IFERROR(Y193*1,"0")+IFERROR(Y194*1,"0")+IFERROR(Y195*1,"0")+IFERROR(Y196*1,"0")+IFERROR(Y197*1,"0")+IFERROR(Y198*1,"0")+IFERROR(Y199*1,"0")</f>
        <v>25.200000000000003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165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20.799999999999997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15.6</v>
      </c>
      <c r="V610" s="46">
        <f>IFERROR(Y365*1,"0")+IFERROR(Y369*1,"0")+IFERROR(Y370*1,"0")+IFERROR(Y371*1,"0")</f>
        <v>4.2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2190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8.76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248.16000000000003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15.6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5"/>
        <filter val="0,93"/>
        <filter val="0,95"/>
        <filter val="1 375,00"/>
        <filter val="1,00"/>
        <filter val="1,03"/>
        <filter val="1,05"/>
        <filter val="1,83"/>
        <filter val="1,90"/>
        <filter val="1,92"/>
        <filter val="10,00"/>
        <filter val="16,00"/>
        <filter val="17,78"/>
        <filter val="19,84"/>
        <filter val="2 687,97"/>
        <filter val="2 789,38"/>
        <filter val="2 889,38"/>
        <filter val="2,03"/>
        <filter val="2,10"/>
        <filter val="210,00"/>
        <filter val="225,00"/>
        <filter val="237,09"/>
        <filter val="24,00"/>
        <filter val="245,00"/>
        <filter val="375,00"/>
        <filter val="4"/>
        <filter val="46,40"/>
        <filter val="48,00"/>
        <filter val="5,60"/>
        <filter val="5,71"/>
        <filter val="5,87"/>
        <filter val="54,00"/>
        <filter val="8,00"/>
        <filter val="810,00"/>
        <filter val="91,67"/>
        <filter val="96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