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CE5B1D-1088-4133-8A93-EA36330685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N416" i="1"/>
  <c r="BM416" i="1"/>
  <c r="Z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Z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BP339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BO275" i="1"/>
  <c r="BM275" i="1"/>
  <c r="Y275" i="1"/>
  <c r="BP275" i="1" s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N156" i="1"/>
  <c r="BM156" i="1"/>
  <c r="Z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N65" i="1"/>
  <c r="BM65" i="1"/>
  <c r="Z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175" i="1" l="1"/>
  <c r="BN175" i="1"/>
  <c r="Z175" i="1"/>
  <c r="BP215" i="1"/>
  <c r="BN215" i="1"/>
  <c r="Z215" i="1"/>
  <c r="BP233" i="1"/>
  <c r="BN233" i="1"/>
  <c r="Z233" i="1"/>
  <c r="BP259" i="1"/>
  <c r="BN259" i="1"/>
  <c r="Z259" i="1"/>
  <c r="BP299" i="1"/>
  <c r="BN299" i="1"/>
  <c r="Z299" i="1"/>
  <c r="BP341" i="1"/>
  <c r="BN341" i="1"/>
  <c r="Z341" i="1"/>
  <c r="BP380" i="1"/>
  <c r="BN380" i="1"/>
  <c r="Z380" i="1"/>
  <c r="BP406" i="1"/>
  <c r="BN406" i="1"/>
  <c r="Z406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X604" i="1"/>
  <c r="X607" i="1"/>
  <c r="Y36" i="1"/>
  <c r="Z34" i="1"/>
  <c r="BN34" i="1"/>
  <c r="Z58" i="1"/>
  <c r="BN58" i="1"/>
  <c r="Z68" i="1"/>
  <c r="BN68" i="1"/>
  <c r="Y78" i="1"/>
  <c r="Z81" i="1"/>
  <c r="BN81" i="1"/>
  <c r="Z105" i="1"/>
  <c r="BN105" i="1"/>
  <c r="Y116" i="1"/>
  <c r="Z122" i="1"/>
  <c r="BN122" i="1"/>
  <c r="Y131" i="1"/>
  <c r="Z145" i="1"/>
  <c r="BN145" i="1"/>
  <c r="I613" i="1"/>
  <c r="BP194" i="1"/>
  <c r="BN194" i="1"/>
  <c r="Z194" i="1"/>
  <c r="BP225" i="1"/>
  <c r="BN225" i="1"/>
  <c r="Z225" i="1"/>
  <c r="BP248" i="1"/>
  <c r="BN248" i="1"/>
  <c r="Z248" i="1"/>
  <c r="BP278" i="1"/>
  <c r="BN278" i="1"/>
  <c r="Z278" i="1"/>
  <c r="BP327" i="1"/>
  <c r="BN327" i="1"/>
  <c r="Z327" i="1"/>
  <c r="BP363" i="1"/>
  <c r="BN363" i="1"/>
  <c r="Z363" i="1"/>
  <c r="BP388" i="1"/>
  <c r="BN388" i="1"/>
  <c r="Z388" i="1"/>
  <c r="BP412" i="1"/>
  <c r="BN412" i="1"/>
  <c r="Z412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236" i="1"/>
  <c r="Y268" i="1"/>
  <c r="Y293" i="1"/>
  <c r="Y396" i="1"/>
  <c r="B613" i="1"/>
  <c r="X605" i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X606" i="1"/>
  <c r="BP52" i="1"/>
  <c r="BN52" i="1"/>
  <c r="Z52" i="1"/>
  <c r="Y375" i="1"/>
  <c r="BN394" i="1"/>
  <c r="BP39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Z63" i="1"/>
  <c r="BN63" i="1"/>
  <c r="Y71" i="1"/>
  <c r="Z74" i="1"/>
  <c r="BN74" i="1"/>
  <c r="Z75" i="1"/>
  <c r="BN75" i="1"/>
  <c r="Z83" i="1"/>
  <c r="BN83" i="1"/>
  <c r="Y95" i="1"/>
  <c r="Z98" i="1"/>
  <c r="BN98" i="1"/>
  <c r="E613" i="1"/>
  <c r="Z111" i="1"/>
  <c r="BN111" i="1"/>
  <c r="Z120" i="1"/>
  <c r="BN120" i="1"/>
  <c r="Z130" i="1"/>
  <c r="BN130" i="1"/>
  <c r="Y142" i="1"/>
  <c r="Z139" i="1"/>
  <c r="BN139" i="1"/>
  <c r="Z150" i="1"/>
  <c r="BN150" i="1"/>
  <c r="Y153" i="1"/>
  <c r="Z160" i="1"/>
  <c r="BN160" i="1"/>
  <c r="BP160" i="1"/>
  <c r="Y163" i="1"/>
  <c r="Y170" i="1"/>
  <c r="Z173" i="1"/>
  <c r="BN173" i="1"/>
  <c r="Z181" i="1"/>
  <c r="BN181" i="1"/>
  <c r="Z188" i="1"/>
  <c r="Z189" i="1" s="1"/>
  <c r="BN188" i="1"/>
  <c r="BP188" i="1"/>
  <c r="Y189" i="1"/>
  <c r="Z192" i="1"/>
  <c r="BN192" i="1"/>
  <c r="Z196" i="1"/>
  <c r="BN196" i="1"/>
  <c r="Z205" i="1"/>
  <c r="BN205" i="1"/>
  <c r="Z209" i="1"/>
  <c r="BN209" i="1"/>
  <c r="Z217" i="1"/>
  <c r="BN217" i="1"/>
  <c r="Z221" i="1"/>
  <c r="BN221" i="1"/>
  <c r="Z227" i="1"/>
  <c r="BN227" i="1"/>
  <c r="Z231" i="1"/>
  <c r="BN231" i="1"/>
  <c r="Z235" i="1"/>
  <c r="BN235" i="1"/>
  <c r="Y243" i="1"/>
  <c r="Z241" i="1"/>
  <c r="BN241" i="1"/>
  <c r="Z250" i="1"/>
  <c r="BN250" i="1"/>
  <c r="Z254" i="1"/>
  <c r="BN254" i="1"/>
  <c r="Z261" i="1"/>
  <c r="BN261" i="1"/>
  <c r="Z265" i="1"/>
  <c r="BN265" i="1"/>
  <c r="Z270" i="1"/>
  <c r="Z271" i="1" s="1"/>
  <c r="BN270" i="1"/>
  <c r="BP270" i="1"/>
  <c r="Y271" i="1"/>
  <c r="Z275" i="1"/>
  <c r="BN275" i="1"/>
  <c r="Z276" i="1"/>
  <c r="BN276" i="1"/>
  <c r="Z280" i="1"/>
  <c r="BN280" i="1"/>
  <c r="Z292" i="1"/>
  <c r="BN292" i="1"/>
  <c r="Z297" i="1"/>
  <c r="BN297" i="1"/>
  <c r="Z301" i="1"/>
  <c r="BN301" i="1"/>
  <c r="Z325" i="1"/>
  <c r="BN325" i="1"/>
  <c r="Z333" i="1"/>
  <c r="BN333" i="1"/>
  <c r="Z339" i="1"/>
  <c r="BN339" i="1"/>
  <c r="Z343" i="1"/>
  <c r="BN343" i="1"/>
  <c r="Y359" i="1"/>
  <c r="Z357" i="1"/>
  <c r="BN357" i="1"/>
  <c r="Y358" i="1"/>
  <c r="Z361" i="1"/>
  <c r="BN361" i="1"/>
  <c r="Z368" i="1"/>
  <c r="Z369" i="1" s="1"/>
  <c r="BN368" i="1"/>
  <c r="BP368" i="1"/>
  <c r="Y369" i="1"/>
  <c r="Z372" i="1"/>
  <c r="BN372" i="1"/>
  <c r="BP372" i="1"/>
  <c r="Z382" i="1"/>
  <c r="BN382" i="1"/>
  <c r="Z386" i="1"/>
  <c r="BN386" i="1"/>
  <c r="Z390" i="1"/>
  <c r="BN390" i="1"/>
  <c r="Z400" i="1"/>
  <c r="BN400" i="1"/>
  <c r="Z414" i="1"/>
  <c r="BN414" i="1"/>
  <c r="Z422" i="1"/>
  <c r="BN422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F9" i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Y132" i="1"/>
  <c r="Z135" i="1"/>
  <c r="BN135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13" i="1"/>
  <c r="Z151" i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Y190" i="1"/>
  <c r="Y200" i="1"/>
  <c r="Z193" i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7" i="1"/>
  <c r="BN277" i="1"/>
  <c r="Z277" i="1"/>
  <c r="Y281" i="1"/>
  <c r="BP291" i="1"/>
  <c r="BN291" i="1"/>
  <c r="Z291" i="1"/>
  <c r="Z293" i="1" s="1"/>
  <c r="R613" i="1"/>
  <c r="BP300" i="1"/>
  <c r="BN300" i="1"/>
  <c r="Z300" i="1"/>
  <c r="Y317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H9" i="1"/>
  <c r="Y24" i="1"/>
  <c r="Y108" i="1"/>
  <c r="Y125" i="1"/>
  <c r="BP197" i="1"/>
  <c r="BN197" i="1"/>
  <c r="Z197" i="1"/>
  <c r="BP210" i="1"/>
  <c r="BN210" i="1"/>
  <c r="Z210" i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BP279" i="1"/>
  <c r="BN279" i="1"/>
  <c r="Z279" i="1"/>
  <c r="BP298" i="1"/>
  <c r="BN298" i="1"/>
  <c r="Z298" i="1"/>
  <c r="Z302" i="1" s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2" i="1"/>
  <c r="BP362" i="1"/>
  <c r="BN362" i="1"/>
  <c r="Z362" i="1"/>
  <c r="Z364" i="1" s="1"/>
  <c r="Y364" i="1"/>
  <c r="BP401" i="1"/>
  <c r="BN401" i="1"/>
  <c r="Z401" i="1"/>
  <c r="Y403" i="1"/>
  <c r="Y408" i="1"/>
  <c r="BP405" i="1"/>
  <c r="BN405" i="1"/>
  <c r="Z405" i="1"/>
  <c r="Z407" i="1" s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BP373" i="1"/>
  <c r="BN373" i="1"/>
  <c r="Z373" i="1"/>
  <c r="Z375" i="1" s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86" i="1" l="1"/>
  <c r="Z431" i="1"/>
  <c r="Z281" i="1"/>
  <c r="Z267" i="1"/>
  <c r="Z211" i="1"/>
  <c r="Z152" i="1"/>
  <c r="Z141" i="1"/>
  <c r="Z345" i="1"/>
  <c r="Z236" i="1"/>
  <c r="Z200" i="1"/>
  <c r="Z70" i="1"/>
  <c r="Z540" i="1"/>
  <c r="Z464" i="1"/>
  <c r="Z391" i="1"/>
  <c r="Z222" i="1"/>
  <c r="Z243" i="1"/>
  <c r="Z559" i="1"/>
  <c r="Z576" i="1"/>
  <c r="Z529" i="1"/>
  <c r="Z515" i="1"/>
  <c r="Z583" i="1"/>
  <c r="Z569" i="1"/>
  <c r="Z329" i="1"/>
  <c r="Y607" i="1"/>
  <c r="Y604" i="1"/>
  <c r="Z497" i="1"/>
  <c r="Z418" i="1"/>
  <c r="Z552" i="1"/>
  <c r="Z351" i="1"/>
  <c r="Z336" i="1"/>
  <c r="Z255" i="1"/>
  <c r="Y603" i="1"/>
  <c r="Z131" i="1"/>
  <c r="Z124" i="1"/>
  <c r="Z115" i="1"/>
  <c r="Z107" i="1"/>
  <c r="Z100" i="1"/>
  <c r="Z94" i="1"/>
  <c r="Z86" i="1"/>
  <c r="Z77" i="1"/>
  <c r="Y605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<sst xmlns="http://schemas.openxmlformats.org/spreadsheetml/2006/main" count="2819" uniqueCount="1005">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</sst>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61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63.711111111111101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0.10085978835978834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5.6481481481481479</v>
      </c>
      <c r="Y54" s="703">
        <f>IFERROR(Y48/H48,"0")+IFERROR(Y49/H49,"0")+IFERROR(Y50/H50,"0")+IFERROR(Y51/H51,"0")+IFERROR(Y52/H52,"0")+IFERROR(Y53/H53,"0")</f>
        <v>6.0000000000000009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61</v>
      </c>
      <c r="Y55" s="703">
        <f>IFERROR(SUM(Y48:Y53),"0")</f>
        <v>64.800000000000011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</v>
      </c>
      <c r="Y73" s="702">
        <f>IFERROR(IF(X73="",0,CEILING((X73/$H73),1)*$H73),"")</f>
        <v>10.8</v>
      </c>
      <c r="Z73" s="36">
        <f>IFERROR(IF(Y73=0,"",ROUNDUP(Y73/H73,0)*0.02175),"")</f>
        <v>2.1749999999999999E-2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10.444444444444443</v>
      </c>
      <c r="BN73" s="64">
        <f>IFERROR(Y73*I73/H73,"0")</f>
        <v>11.28</v>
      </c>
      <c r="BO73" s="64">
        <f>IFERROR(1/J73*(X73/H73),"0")</f>
        <v>1.653439153439153E-2</v>
      </c>
      <c r="BP73" s="64">
        <f>IFERROR(1/J73*(Y73/H73),"0")</f>
        <v>1.7857142857142856E-2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0.92592592592592582</v>
      </c>
      <c r="Y77" s="703">
        <f>IFERROR(Y73/H73,"0")+IFERROR(Y74/H74,"0")+IFERROR(Y75/H75,"0")+IFERROR(Y76/H76,"0")</f>
        <v>1</v>
      </c>
      <c r="Z77" s="703">
        <f>IFERROR(IF(Z73="",0,Z73),"0")+IFERROR(IF(Z74="",0,Z74),"0")+IFERROR(IF(Z75="",0,Z75),"0")+IFERROR(IF(Z76="",0,Z76),"0")</f>
        <v>2.1749999999999999E-2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10</v>
      </c>
      <c r="Y78" s="703">
        <f>IFERROR(SUM(Y73:Y76),"0")</f>
        <v>10.8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22</v>
      </c>
      <c r="Y104" s="702">
        <f>IFERROR(IF(X104="",0,CEILING((X104/$H104),1)*$H104),"")</f>
        <v>32.400000000000006</v>
      </c>
      <c r="Z104" s="36">
        <f>IFERROR(IF(Y104=0,"",ROUNDUP(Y104/H104,0)*0.02175),"")</f>
        <v>6.5250000000000002E-2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22.977777777777774</v>
      </c>
      <c r="BN104" s="64">
        <f>IFERROR(Y104*I104/H104,"0")</f>
        <v>33.840000000000003</v>
      </c>
      <c r="BO104" s="64">
        <f>IFERROR(1/J104*(X104/H104),"0")</f>
        <v>3.6375661375661367E-2</v>
      </c>
      <c r="BP104" s="64">
        <f>IFERROR(1/J104*(Y104/H104),"0")</f>
        <v>5.3571428571428575E-2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2.0370370370370368</v>
      </c>
      <c r="Y107" s="703">
        <f>IFERROR(Y104/H104,"0")+IFERROR(Y105/H105,"0")+IFERROR(Y106/H106,"0")</f>
        <v>3.0000000000000004</v>
      </c>
      <c r="Z107" s="703">
        <f>IFERROR(IF(Z104="",0,Z104),"0")+IFERROR(IF(Z105="",0,Z105),"0")+IFERROR(IF(Z106="",0,Z106),"0")</f>
        <v>6.5250000000000002E-2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22</v>
      </c>
      <c r="Y108" s="703">
        <f>IFERROR(SUM(Y104:Y106),"0")</f>
        <v>32.400000000000006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64</v>
      </c>
      <c r="Y111" s="702">
        <f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68.297142857142859</v>
      </c>
      <c r="BN111" s="64">
        <f>IFERROR(Y111*I111/H111,"0")</f>
        <v>71.712000000000003</v>
      </c>
      <c r="BO111" s="64">
        <f>IFERROR(1/J111*(X111/H111),"0")</f>
        <v>0.13605442176870747</v>
      </c>
      <c r="BP111" s="64">
        <f>IFERROR(1/J111*(Y111/H111),"0")</f>
        <v>0.14285714285714285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39</v>
      </c>
      <c r="Y112" s="702">
        <f>IFERROR(IF(X112="",0,CEILING((X112/$H112),1)*$H112),"")</f>
        <v>40.5</v>
      </c>
      <c r="Z112" s="36">
        <f>IFERROR(IF(Y112=0,"",ROUNDUP(Y112/H112,0)*0.00753),"")</f>
        <v>0.11295000000000001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42.928888888888885</v>
      </c>
      <c r="BN112" s="64">
        <f>IFERROR(Y112*I112/H112,"0")</f>
        <v>44.58</v>
      </c>
      <c r="BO112" s="64">
        <f>IFERROR(1/J112*(X112/H112),"0")</f>
        <v>9.2592592592592574E-2</v>
      </c>
      <c r="BP112" s="64">
        <f>IFERROR(1/J112*(Y112/H112),"0")</f>
        <v>9.6153846153846145E-2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22.063492063492063</v>
      </c>
      <c r="Y115" s="703">
        <f>IFERROR(Y110/H110,"0")+IFERROR(Y111/H111,"0")+IFERROR(Y112/H112,"0")+IFERROR(Y113/H113,"0")+IFERROR(Y114/H114,"0")</f>
        <v>23</v>
      </c>
      <c r="Z115" s="703">
        <f>IFERROR(IF(Z110="",0,Z110),"0")+IFERROR(IF(Z111="",0,Z111),"0")+IFERROR(IF(Z112="",0,Z112),"0")+IFERROR(IF(Z113="",0,Z113),"0")+IFERROR(IF(Z114="",0,Z114),"0")</f>
        <v>0.28694999999999998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103</v>
      </c>
      <c r="Y116" s="703">
        <f>IFERROR(SUM(Y110:Y114),"0")</f>
        <v>107.7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14</v>
      </c>
      <c r="Y120" s="702">
        <f>IFERROR(IF(X120="",0,CEILING((X120/$H120),1)*$H120),"")</f>
        <v>22.4</v>
      </c>
      <c r="Z120" s="36">
        <f>IFERROR(IF(Y120=0,"",ROUNDUP(Y120/H120,0)*0.02175),"")</f>
        <v>4.3499999999999997E-2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14.6</v>
      </c>
      <c r="BN120" s="64">
        <f>IFERROR(Y120*I120/H120,"0")</f>
        <v>23.360000000000003</v>
      </c>
      <c r="BO120" s="64">
        <f>IFERROR(1/J120*(X120/H120),"0")</f>
        <v>2.2321428571428568E-2</v>
      </c>
      <c r="BP120" s="64">
        <f>IFERROR(1/J120*(Y120/H120),"0")</f>
        <v>3.5714285714285712E-2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1.25</v>
      </c>
      <c r="Y124" s="703">
        <f>IFERROR(Y119/H119,"0")+IFERROR(Y120/H120,"0")+IFERROR(Y121/H121,"0")+IFERROR(Y122/H122,"0")+IFERROR(Y123/H123,"0")</f>
        <v>2</v>
      </c>
      <c r="Z124" s="703">
        <f>IFERROR(IF(Z119="",0,Z119),"0")+IFERROR(IF(Z120="",0,Z120),"0")+IFERROR(IF(Z121="",0,Z121),"0")+IFERROR(IF(Z122="",0,Z122),"0")+IFERROR(IF(Z123="",0,Z123),"0")</f>
        <v>4.3499999999999997E-2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14</v>
      </c>
      <c r="Y125" s="703">
        <f>IFERROR(SUM(Y119:Y123),"0")</f>
        <v>22.4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10</v>
      </c>
      <c r="Y138" s="702">
        <f t="shared" si="21"/>
        <v>10.8</v>
      </c>
      <c r="Z138" s="36">
        <f>IFERROR(IF(Y138=0,"",ROUNDUP(Y138/H138,0)*0.00753),"")</f>
        <v>3.0120000000000001E-2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11.007407407407406</v>
      </c>
      <c r="BN138" s="64">
        <f t="shared" si="23"/>
        <v>11.888</v>
      </c>
      <c r="BO138" s="64">
        <f t="shared" si="24"/>
        <v>2.3741690408357073E-2</v>
      </c>
      <c r="BP138" s="64">
        <f t="shared" si="25"/>
        <v>2.564102564102564E-2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3.7037037037037033</v>
      </c>
      <c r="Y141" s="703">
        <f>IFERROR(Y134/H134,"0")+IFERROR(Y135/H135,"0")+IFERROR(Y136/H136,"0")+IFERROR(Y137/H137,"0")+IFERROR(Y138/H138,"0")+IFERROR(Y139/H139,"0")+IFERROR(Y140/H140,"0")</f>
        <v>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3.0120000000000001E-2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10</v>
      </c>
      <c r="Y142" s="703">
        <f>IFERROR(SUM(Y134:Y140),"0")</f>
        <v>10.8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183</v>
      </c>
      <c r="Y192" s="702">
        <f t="shared" ref="Y192:Y199" si="26">IFERROR(IF(X192="",0,CEILING((X192/$H192),1)*$H192),"")</f>
        <v>184.8</v>
      </c>
      <c r="Z192" s="36">
        <f>IFERROR(IF(Y192=0,"",ROUNDUP(Y192/H192,0)*0.00753),"")</f>
        <v>0.33132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194.32857142857142</v>
      </c>
      <c r="BN192" s="64">
        <f t="shared" ref="BN192:BN199" si="28">IFERROR(Y192*I192/H192,"0")</f>
        <v>196.24</v>
      </c>
      <c r="BO192" s="64">
        <f t="shared" ref="BO192:BO199" si="29">IFERROR(1/J192*(X192/H192),"0")</f>
        <v>0.27930402930402926</v>
      </c>
      <c r="BP192" s="64">
        <f t="shared" ref="BP192:BP199" si="30">IFERROR(1/J192*(Y192/H192),"0")</f>
        <v>0.28205128205128205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59</v>
      </c>
      <c r="Y194" s="702">
        <f t="shared" si="26"/>
        <v>63</v>
      </c>
      <c r="Z194" s="36">
        <f>IFERROR(IF(Y194=0,"",ROUNDUP(Y194/H194,0)*0.00753),"")</f>
        <v>0.11295000000000001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61.80952380952381</v>
      </c>
      <c r="BN194" s="64">
        <f t="shared" si="28"/>
        <v>66.000000000000014</v>
      </c>
      <c r="BO194" s="64">
        <f t="shared" si="29"/>
        <v>9.0048840048840048E-2</v>
      </c>
      <c r="BP194" s="64">
        <f t="shared" si="30"/>
        <v>9.6153846153846145E-2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57.61904761904762</v>
      </c>
      <c r="Y200" s="703">
        <f>IFERROR(Y192/H192,"0")+IFERROR(Y193/H193,"0")+IFERROR(Y194/H194,"0")+IFERROR(Y195/H195,"0")+IFERROR(Y196/H196,"0")+IFERROR(Y197/H197,"0")+IFERROR(Y198/H198,"0")+IFERROR(Y199/H199,"0")</f>
        <v>59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0.44427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242</v>
      </c>
      <c r="Y201" s="703">
        <f>IFERROR(SUM(Y192:Y199),"0")</f>
        <v>247.8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20</v>
      </c>
      <c r="Y217" s="702">
        <f t="shared" si="31"/>
        <v>21.6</v>
      </c>
      <c r="Z217" s="36">
        <f>IFERROR(IF(Y217=0,"",ROUNDUP(Y217/H217,0)*0.00902),"")</f>
        <v>3.6080000000000001E-2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20.777777777777779</v>
      </c>
      <c r="BN217" s="64">
        <f t="shared" si="33"/>
        <v>22.44</v>
      </c>
      <c r="BO217" s="64">
        <f t="shared" si="34"/>
        <v>2.8058361391694722E-2</v>
      </c>
      <c r="BP217" s="64">
        <f t="shared" si="35"/>
        <v>3.0303030303030304E-2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3.7037037037037033</v>
      </c>
      <c r="Y222" s="703">
        <f>IFERROR(Y214/H214,"0")+IFERROR(Y215/H215,"0")+IFERROR(Y216/H216,"0")+IFERROR(Y217/H217,"0")+IFERROR(Y218/H218,"0")+IFERROR(Y219/H219,"0")+IFERROR(Y220/H220,"0")+IFERROR(Y221/H221,"0")</f>
        <v>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3.6080000000000001E-2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20</v>
      </c>
      <c r="Y223" s="703">
        <f>IFERROR(SUM(Y214:Y221),"0")</f>
        <v>21.6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181</v>
      </c>
      <c r="Y231" s="702">
        <f t="shared" si="36"/>
        <v>182.4</v>
      </c>
      <c r="Z231" s="36">
        <f t="shared" si="41"/>
        <v>0.57228000000000001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201.51333333333335</v>
      </c>
      <c r="BN231" s="64">
        <f t="shared" si="38"/>
        <v>203.07200000000003</v>
      </c>
      <c r="BO231" s="64">
        <f t="shared" si="39"/>
        <v>0.48344017094017094</v>
      </c>
      <c r="BP231" s="64">
        <f t="shared" si="40"/>
        <v>0.48717948717948717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239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266.0866666666667</v>
      </c>
      <c r="BN232" s="64">
        <f t="shared" si="38"/>
        <v>267.20000000000005</v>
      </c>
      <c r="BO232" s="64">
        <f t="shared" si="39"/>
        <v>0.63835470085470092</v>
      </c>
      <c r="BP232" s="64">
        <f t="shared" si="40"/>
        <v>0.64102564102564097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12</v>
      </c>
      <c r="Y234" s="702">
        <f t="shared" si="36"/>
        <v>12</v>
      </c>
      <c r="Z234" s="36">
        <f t="shared" si="41"/>
        <v>3.7650000000000003E-2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13.360000000000001</v>
      </c>
      <c r="BN234" s="64">
        <f t="shared" si="38"/>
        <v>13.360000000000001</v>
      </c>
      <c r="BO234" s="64">
        <f t="shared" si="39"/>
        <v>3.2051282051282048E-2</v>
      </c>
      <c r="BP234" s="64">
        <f t="shared" si="40"/>
        <v>3.2051282051282048E-2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89</v>
      </c>
      <c r="Y235" s="702">
        <f t="shared" si="36"/>
        <v>91.2</v>
      </c>
      <c r="Z235" s="36">
        <f t="shared" si="41"/>
        <v>0.28614000000000001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99.30916666666667</v>
      </c>
      <c r="BN235" s="64">
        <f t="shared" si="38"/>
        <v>101.764</v>
      </c>
      <c r="BO235" s="64">
        <f t="shared" si="39"/>
        <v>0.23771367521367523</v>
      </c>
      <c r="BP235" s="64">
        <f t="shared" si="40"/>
        <v>0.24358974358974358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217.08333333333334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1.64907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521</v>
      </c>
      <c r="Y237" s="703">
        <f>IFERROR(SUM(Y225:Y235),"0")</f>
        <v>525.6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69</v>
      </c>
      <c r="Y241" s="702">
        <f>IFERROR(IF(X241="",0,CEILING((X241/$H241),1)*$H241),"")</f>
        <v>69.599999999999994</v>
      </c>
      <c r="Z241" s="36">
        <f>IFERROR(IF(Y241=0,"",ROUNDUP(Y241/H241,0)*0.00753),"")</f>
        <v>0.21837000000000001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76.820000000000007</v>
      </c>
      <c r="BN241" s="64">
        <f>IFERROR(Y241*I241/H241,"0")</f>
        <v>77.488</v>
      </c>
      <c r="BO241" s="64">
        <f>IFERROR(1/J241*(X241/H241),"0")</f>
        <v>0.18429487179487178</v>
      </c>
      <c r="BP241" s="64">
        <f>IFERROR(1/J241*(Y241/H241),"0")</f>
        <v>0.1858974358974359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28.75</v>
      </c>
      <c r="Y243" s="703">
        <f>IFERROR(Y239/H239,"0")+IFERROR(Y240/H240,"0")+IFERROR(Y241/H241,"0")+IFERROR(Y242/H242,"0")</f>
        <v>29</v>
      </c>
      <c r="Z243" s="703">
        <f>IFERROR(IF(Z239="",0,Z239),"0")+IFERROR(IF(Z240="",0,Z240),"0")+IFERROR(IF(Z241="",0,Z241),"0")+IFERROR(IF(Z242="",0,Z242),"0")</f>
        <v>0.21837000000000001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69</v>
      </c>
      <c r="Y244" s="703">
        <f>IFERROR(SUM(Y239:Y242),"0")</f>
        <v>69.599999999999994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85</v>
      </c>
      <c r="Y299" s="702">
        <f>IFERROR(IF(X299="",0,CEILING((X299/$H299),1)*$H299),"")</f>
        <v>86.399999999999991</v>
      </c>
      <c r="Z299" s="36">
        <f>IFERROR(IF(Y299=0,"",ROUNDUP(Y299/H299,0)*0.00753),"")</f>
        <v>0.27107999999999999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94.63333333333334</v>
      </c>
      <c r="BN299" s="64">
        <f>IFERROR(Y299*I299/H299,"0")</f>
        <v>96.191999999999993</v>
      </c>
      <c r="BO299" s="64">
        <f>IFERROR(1/J299*(X299/H299),"0")</f>
        <v>0.22702991452991456</v>
      </c>
      <c r="BP299" s="64">
        <f>IFERROR(1/J299*(Y299/H299),"0")</f>
        <v>0.23076923076923075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24</v>
      </c>
      <c r="Y300" s="702">
        <f>IFERROR(IF(X300="",0,CEILING((X300/$H300),1)*$H300),"")</f>
        <v>24</v>
      </c>
      <c r="Z300" s="36">
        <f>IFERROR(IF(Y300=0,"",ROUNDUP(Y300/H300,0)*0.00753),"")</f>
        <v>7.5300000000000006E-2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26.000000000000004</v>
      </c>
      <c r="BN300" s="64">
        <f>IFERROR(Y300*I300/H300,"0")</f>
        <v>26.000000000000004</v>
      </c>
      <c r="BO300" s="64">
        <f>IFERROR(1/J300*(X300/H300),"0")</f>
        <v>6.4102564102564097E-2</v>
      </c>
      <c r="BP300" s="64">
        <f>IFERROR(1/J300*(Y300/H300),"0")</f>
        <v>6.4102564102564097E-2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45.416666666666671</v>
      </c>
      <c r="Y302" s="703">
        <f>IFERROR(Y297/H297,"0")+IFERROR(Y298/H298,"0")+IFERROR(Y299/H299,"0")+IFERROR(Y300/H300,"0")+IFERROR(Y301/H301,"0")</f>
        <v>46</v>
      </c>
      <c r="Z302" s="703">
        <f>IFERROR(IF(Z297="",0,Z297),"0")+IFERROR(IF(Z298="",0,Z298),"0")+IFERROR(IF(Z299="",0,Z299),"0")+IFERROR(IF(Z300="",0,Z300),"0")+IFERROR(IF(Z301="",0,Z301),"0")</f>
        <v>0.34638000000000002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109</v>
      </c>
      <c r="Y303" s="703">
        <f>IFERROR(SUM(Y297:Y301),"0")</f>
        <v>110.39999999999999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10</v>
      </c>
      <c r="Y321" s="702">
        <f t="shared" ref="Y321:Y328" si="57">IFERROR(IF(X321="",0,CEILING((X321/$H321),1)*$H321),"")</f>
        <v>10.8</v>
      </c>
      <c r="Z321" s="36">
        <f>IFERROR(IF(Y321=0,"",ROUNDUP(Y321/H321,0)*0.02175),"")</f>
        <v>2.1749999999999999E-2</v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10.444444444444443</v>
      </c>
      <c r="BN321" s="64">
        <f t="shared" ref="BN321:BN328" si="59">IFERROR(Y321*I321/H321,"0")</f>
        <v>11.28</v>
      </c>
      <c r="BO321" s="64">
        <f t="shared" ref="BO321:BO328" si="60">IFERROR(1/J321*(X321/H321),"0")</f>
        <v>1.653439153439153E-2</v>
      </c>
      <c r="BP321" s="64">
        <f t="shared" ref="BP321:BP328" si="61">IFERROR(1/J321*(Y321/H321),"0")</f>
        <v>1.7857142857142856E-2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0.92592592592592582</v>
      </c>
      <c r="Y329" s="703">
        <f>IFERROR(Y321/H321,"0")+IFERROR(Y322/H322,"0")+IFERROR(Y323/H323,"0")+IFERROR(Y324/H324,"0")+IFERROR(Y325/H325,"0")+IFERROR(Y326/H326,"0")+IFERROR(Y327/H327,"0")+IFERROR(Y328/H328,"0")</f>
        <v>1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2.1749999999999999E-2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10</v>
      </c>
      <c r="Y330" s="703">
        <f>IFERROR(SUM(Y321:Y328),"0")</f>
        <v>10.8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96</v>
      </c>
      <c r="Y349" s="702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102.94153846153847</v>
      </c>
      <c r="BN349" s="64">
        <f>IFERROR(Y349*I349/H349,"0")</f>
        <v>108.732</v>
      </c>
      <c r="BO349" s="64">
        <f>IFERROR(1/J349*(X349/H349),"0")</f>
        <v>0.21978021978021978</v>
      </c>
      <c r="BP349" s="64">
        <f>IFERROR(1/J349*(Y349/H349),"0")</f>
        <v>0.23214285714285712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12.307692307692308</v>
      </c>
      <c r="Y351" s="703">
        <f>IFERROR(Y348/H348,"0")+IFERROR(Y349/H349,"0")+IFERROR(Y350/H350,"0")</f>
        <v>13</v>
      </c>
      <c r="Z351" s="703">
        <f>IFERROR(IF(Z348="",0,Z348),"0")+IFERROR(IF(Z349="",0,Z349),"0")+IFERROR(IF(Z350="",0,Z350),"0")</f>
        <v>0.28275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96</v>
      </c>
      <c r="Y352" s="703">
        <f>IFERROR(SUM(Y348:Y350),"0")</f>
        <v>101.39999999999999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19</v>
      </c>
      <c r="Y368" s="702">
        <f>IFERROR(IF(X368="",0,CEILING((X368/$H368),1)*$H368),"")</f>
        <v>19.8</v>
      </c>
      <c r="Z368" s="36">
        <f>IFERROR(IF(Y368=0,"",ROUNDUP(Y368/H368,0)*0.00753),"")</f>
        <v>8.2830000000000001E-2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21.617777777777778</v>
      </c>
      <c r="BN368" s="64">
        <f>IFERROR(Y368*I368/H368,"0")</f>
        <v>22.528000000000002</v>
      </c>
      <c r="BO368" s="64">
        <f>IFERROR(1/J368*(X368/H368),"0")</f>
        <v>6.7663817663817655E-2</v>
      </c>
      <c r="BP368" s="64">
        <f>IFERROR(1/J368*(Y368/H368),"0")</f>
        <v>7.0512820512820512E-2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10.555555555555555</v>
      </c>
      <c r="Y369" s="703">
        <f>IFERROR(Y368/H368,"0")</f>
        <v>11</v>
      </c>
      <c r="Z369" s="703">
        <f>IFERROR(IF(Z368="",0,Z368),"0")</f>
        <v>8.2830000000000001E-2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19</v>
      </c>
      <c r="Y370" s="703">
        <f>IFERROR(SUM(Y368:Y368),"0")</f>
        <v>19.8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1074</v>
      </c>
      <c r="Y380" s="702">
        <f t="shared" ref="Y380:Y390" si="67">IFERROR(IF(X380="",0,CEILING((X380/$H380),1)*$H380),"")</f>
        <v>1080</v>
      </c>
      <c r="Z380" s="36">
        <f>IFERROR(IF(Y380=0,"",ROUNDUP(Y380/H380,0)*0.02175),"")</f>
        <v>1.5659999999999998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1108.3679999999999</v>
      </c>
      <c r="BN380" s="64">
        <f t="shared" ref="BN380:BN390" si="69">IFERROR(Y380*I380/H380,"0")</f>
        <v>1114.5600000000002</v>
      </c>
      <c r="BO380" s="64">
        <f t="shared" ref="BO380:BO390" si="70">IFERROR(1/J380*(X380/H380),"0")</f>
        <v>1.4916666666666665</v>
      </c>
      <c r="BP380" s="64">
        <f t="shared" ref="BP380:BP390" si="71">IFERROR(1/J380*(Y380/H380),"0")</f>
        <v>1.5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712</v>
      </c>
      <c r="Y382" s="702">
        <f t="shared" si="67"/>
        <v>720</v>
      </c>
      <c r="Z382" s="36">
        <f>IFERROR(IF(Y382=0,"",ROUNDUP(Y382/H382,0)*0.02175),"")</f>
        <v>1.044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734.78399999999999</v>
      </c>
      <c r="BN382" s="64">
        <f t="shared" si="69"/>
        <v>743.04000000000008</v>
      </c>
      <c r="BO382" s="64">
        <f t="shared" si="70"/>
        <v>0.98888888888888893</v>
      </c>
      <c r="BP382" s="64">
        <f t="shared" si="71"/>
        <v>1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697</v>
      </c>
      <c r="Y386" s="702">
        <f t="shared" si="67"/>
        <v>705</v>
      </c>
      <c r="Z386" s="36">
        <f>IFERROR(IF(Y386=0,"",ROUNDUP(Y386/H386,0)*0.02175),"")</f>
        <v>1.0222499999999999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719.30399999999997</v>
      </c>
      <c r="BN386" s="64">
        <f t="shared" si="69"/>
        <v>727.56</v>
      </c>
      <c r="BO386" s="64">
        <f t="shared" si="70"/>
        <v>0.96805555555555556</v>
      </c>
      <c r="BP386" s="64">
        <f t="shared" si="71"/>
        <v>0.97916666666666663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165.53333333333333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3.63225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2483</v>
      </c>
      <c r="Y392" s="703">
        <f>IFERROR(SUM(Y380:Y390),"0")</f>
        <v>2505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995</v>
      </c>
      <c r="Y394" s="702">
        <f>IFERROR(IF(X394="",0,CEILING((X394/$H394),1)*$H394),"")</f>
        <v>1005</v>
      </c>
      <c r="Z394" s="36">
        <f>IFERROR(IF(Y394=0,"",ROUNDUP(Y394/H394,0)*0.02175),"")</f>
        <v>1.4572499999999999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1026.8399999999999</v>
      </c>
      <c r="BN394" s="64">
        <f>IFERROR(Y394*I394/H394,"0")</f>
        <v>1037.1600000000001</v>
      </c>
      <c r="BO394" s="64">
        <f>IFERROR(1/J394*(X394/H394),"0")</f>
        <v>1.3819444444444442</v>
      </c>
      <c r="BP394" s="64">
        <f>IFERROR(1/J394*(Y394/H394),"0")</f>
        <v>1.3958333333333333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66.333333333333329</v>
      </c>
      <c r="Y396" s="703">
        <f>IFERROR(Y394/H394,"0")+IFERROR(Y395/H395,"0")</f>
        <v>67</v>
      </c>
      <c r="Z396" s="703">
        <f>IFERROR(IF(Z394="",0,Z394),"0")+IFERROR(IF(Z395="",0,Z395),"0")</f>
        <v>1.4572499999999999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995</v>
      </c>
      <c r="Y397" s="703">
        <f>IFERROR(SUM(Y394:Y395),"0")</f>
        <v>1005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138</v>
      </c>
      <c r="Y405" s="702">
        <f>IFERROR(IF(X405="",0,CEILING((X405/$H405),1)*$H405),"")</f>
        <v>140.4</v>
      </c>
      <c r="Z405" s="36">
        <f>IFERROR(IF(Y405=0,"",ROUNDUP(Y405/H405,0)*0.02175),"")</f>
        <v>0.39149999999999996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147.97846153846157</v>
      </c>
      <c r="BN405" s="64">
        <f>IFERROR(Y405*I405/H405,"0")</f>
        <v>150.55200000000002</v>
      </c>
      <c r="BO405" s="64">
        <f>IFERROR(1/J405*(X405/H405),"0")</f>
        <v>0.31593406593406592</v>
      </c>
      <c r="BP405" s="64">
        <f>IFERROR(1/J405*(Y405/H405),"0")</f>
        <v>0.3214285714285714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17.692307692307693</v>
      </c>
      <c r="Y407" s="703">
        <f>IFERROR(Y405/H405,"0")+IFERROR(Y406/H406,"0")</f>
        <v>18</v>
      </c>
      <c r="Z407" s="703">
        <f>IFERROR(IF(Z405="",0,Z405),"0")+IFERROR(IF(Z406="",0,Z406),"0")</f>
        <v>0.39149999999999996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138</v>
      </c>
      <c r="Y408" s="703">
        <f>IFERROR(SUM(Y405:Y406),"0")</f>
        <v>140.4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64</v>
      </c>
      <c r="Y445" s="702">
        <f t="shared" si="78"/>
        <v>67.2</v>
      </c>
      <c r="Z445" s="36">
        <f>IFERROR(IF(Y445=0,"",ROUNDUP(Y445/H445,0)*0.00753),"")</f>
        <v>0.12048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67.504761904761892</v>
      </c>
      <c r="BN445" s="64">
        <f t="shared" si="80"/>
        <v>70.88</v>
      </c>
      <c r="BO445" s="64">
        <f t="shared" si="81"/>
        <v>9.7680097680097666E-2</v>
      </c>
      <c r="BP445" s="64">
        <f t="shared" si="82"/>
        <v>0.10256410256410256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17</v>
      </c>
      <c r="Y455" s="702">
        <f t="shared" si="78"/>
        <v>18.900000000000002</v>
      </c>
      <c r="Z455" s="36">
        <f t="shared" si="83"/>
        <v>4.5179999999999998E-2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18.05238095238095</v>
      </c>
      <c r="BN455" s="64">
        <f t="shared" si="80"/>
        <v>20.07</v>
      </c>
      <c r="BO455" s="64">
        <f t="shared" si="81"/>
        <v>3.4595034595034595E-2</v>
      </c>
      <c r="BP455" s="64">
        <f t="shared" si="82"/>
        <v>3.8461538461538464E-2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9</v>
      </c>
      <c r="Y459" s="702">
        <f t="shared" si="78"/>
        <v>10.5</v>
      </c>
      <c r="Z459" s="36">
        <f t="shared" si="83"/>
        <v>2.5100000000000001E-2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9.5571428571428569</v>
      </c>
      <c r="BN459" s="64">
        <f t="shared" si="80"/>
        <v>11.149999999999999</v>
      </c>
      <c r="BO459" s="64">
        <f t="shared" si="81"/>
        <v>1.8315018315018316E-2</v>
      </c>
      <c r="BP459" s="64">
        <f t="shared" si="82"/>
        <v>2.1367521367521368E-2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27.619047619047617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0.19076000000000001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90</v>
      </c>
      <c r="Y465" s="703">
        <f>IFERROR(SUM(Y444:Y463),"0")</f>
        <v>96.600000000000009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24</v>
      </c>
      <c r="Y507" s="702">
        <f t="shared" ref="Y507:Y514" si="84">IFERROR(IF(X507="",0,CEILING((X507/$H507),1)*$H507),"")</f>
        <v>26.400000000000002</v>
      </c>
      <c r="Z507" s="36">
        <f t="shared" ref="Z507:Z512" si="85">IFERROR(IF(Y507=0,"",ROUNDUP(Y507/H507,0)*0.01196),"")</f>
        <v>5.9799999999999999E-2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25.636363636363633</v>
      </c>
      <c r="BN507" s="64">
        <f t="shared" ref="BN507:BN514" si="87">IFERROR(Y507*I507/H507,"0")</f>
        <v>28.200000000000003</v>
      </c>
      <c r="BO507" s="64">
        <f t="shared" ref="BO507:BO514" si="88">IFERROR(1/J507*(X507/H507),"0")</f>
        <v>4.3706293706293704E-2</v>
      </c>
      <c r="BP507" s="64">
        <f t="shared" ref="BP507:BP514" si="89">IFERROR(1/J507*(Y507/H507),"0")</f>
        <v>4.807692307692308E-2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16</v>
      </c>
      <c r="Y508" s="702">
        <f t="shared" si="84"/>
        <v>21.12</v>
      </c>
      <c r="Z508" s="36">
        <f t="shared" si="85"/>
        <v>4.7840000000000001E-2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17.09090909090909</v>
      </c>
      <c r="BN508" s="64">
        <f t="shared" si="87"/>
        <v>22.56</v>
      </c>
      <c r="BO508" s="64">
        <f t="shared" si="88"/>
        <v>2.913752913752914E-2</v>
      </c>
      <c r="BP508" s="64">
        <f t="shared" si="89"/>
        <v>3.8461538461538464E-2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208</v>
      </c>
      <c r="Y510" s="702">
        <f t="shared" si="84"/>
        <v>211.20000000000002</v>
      </c>
      <c r="Z510" s="36">
        <f t="shared" si="85"/>
        <v>0.47839999999999999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222.18181818181816</v>
      </c>
      <c r="BN510" s="64">
        <f t="shared" si="87"/>
        <v>225.60000000000002</v>
      </c>
      <c r="BO510" s="64">
        <f t="shared" si="88"/>
        <v>0.37878787878787878</v>
      </c>
      <c r="BP510" s="64">
        <f t="shared" si="89"/>
        <v>0.38461538461538464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151</v>
      </c>
      <c r="Y512" s="702">
        <f t="shared" si="84"/>
        <v>153.12</v>
      </c>
      <c r="Z512" s="36">
        <f t="shared" si="85"/>
        <v>0.34683999999999998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161.29545454545453</v>
      </c>
      <c r="BN512" s="64">
        <f t="shared" si="87"/>
        <v>163.56</v>
      </c>
      <c r="BO512" s="64">
        <f t="shared" si="88"/>
        <v>0.27498543123543123</v>
      </c>
      <c r="BP512" s="64">
        <f t="shared" si="89"/>
        <v>0.27884615384615385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75.568181818181813</v>
      </c>
      <c r="Y515" s="703">
        <f>IFERROR(Y507/H507,"0")+IFERROR(Y508/H508,"0")+IFERROR(Y509/H509,"0")+IFERROR(Y510/H510,"0")+IFERROR(Y511/H511,"0")+IFERROR(Y512/H512,"0")+IFERROR(Y513/H513,"0")+IFERROR(Y514/H514,"0")</f>
        <v>78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0.93287999999999993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399</v>
      </c>
      <c r="Y516" s="703">
        <f>IFERROR(SUM(Y507:Y514),"0")</f>
        <v>411.84000000000003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168</v>
      </c>
      <c r="Y518" s="702">
        <f>IFERROR(IF(X518="",0,CEILING((X518/$H518),1)*$H518),"")</f>
        <v>168.96</v>
      </c>
      <c r="Z518" s="36">
        <f>IFERROR(IF(Y518=0,"",ROUNDUP(Y518/H518,0)*0.01196),"")</f>
        <v>0.38272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179.45454545454544</v>
      </c>
      <c r="BN518" s="64">
        <f>IFERROR(Y518*I518/H518,"0")</f>
        <v>180.48</v>
      </c>
      <c r="BO518" s="64">
        <f>IFERROR(1/J518*(X518/H518),"0")</f>
        <v>0.30594405594405594</v>
      </c>
      <c r="BP518" s="64">
        <f>IFERROR(1/J518*(Y518/H518),"0")</f>
        <v>0.30769230769230771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31.818181818181817</v>
      </c>
      <c r="Y520" s="703">
        <f>IFERROR(Y518/H518,"0")+IFERROR(Y519/H519,"0")</f>
        <v>32</v>
      </c>
      <c r="Z520" s="703">
        <f>IFERROR(IF(Z518="",0,Z518),"0")+IFERROR(IF(Z519="",0,Z519),"0")</f>
        <v>0.38272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168</v>
      </c>
      <c r="Y521" s="703">
        <f>IFERROR(SUM(Y518:Y519),"0")</f>
        <v>168.96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81</v>
      </c>
      <c r="Y523" s="702">
        <f t="shared" ref="Y523:Y528" si="90">IFERROR(IF(X523="",0,CEILING((X523/$H523),1)*$H523),"")</f>
        <v>84.48</v>
      </c>
      <c r="Z523" s="36">
        <f>IFERROR(IF(Y523=0,"",ROUNDUP(Y523/H523,0)*0.01196),"")</f>
        <v>0.19136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86.522727272727266</v>
      </c>
      <c r="BN523" s="64">
        <f t="shared" ref="BN523:BN528" si="92">IFERROR(Y523*I523/H523,"0")</f>
        <v>90.24</v>
      </c>
      <c r="BO523" s="64">
        <f t="shared" ref="BO523:BO528" si="93">IFERROR(1/J523*(X523/H523),"0")</f>
        <v>0.14750874125874125</v>
      </c>
      <c r="BP523" s="64">
        <f t="shared" ref="BP523:BP528" si="94">IFERROR(1/J523*(Y523/H523),"0")</f>
        <v>0.15384615384615385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76</v>
      </c>
      <c r="Y524" s="702">
        <f t="shared" si="90"/>
        <v>79.2</v>
      </c>
      <c r="Z524" s="36">
        <f>IFERROR(IF(Y524=0,"",ROUNDUP(Y524/H524,0)*0.01196),"")</f>
        <v>0.1794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81.181818181818173</v>
      </c>
      <c r="BN524" s="64">
        <f t="shared" si="92"/>
        <v>84.6</v>
      </c>
      <c r="BO524" s="64">
        <f t="shared" si="93"/>
        <v>0.13840326340326339</v>
      </c>
      <c r="BP524" s="64">
        <f t="shared" si="94"/>
        <v>0.14423076923076925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127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135.65909090909091</v>
      </c>
      <c r="BN525" s="64">
        <f t="shared" si="92"/>
        <v>140.99999999999997</v>
      </c>
      <c r="BO525" s="64">
        <f t="shared" si="93"/>
        <v>0.23127913752913754</v>
      </c>
      <c r="BP525" s="64">
        <f t="shared" si="94"/>
        <v>0.24038461538461539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53.787878787878782</v>
      </c>
      <c r="Y529" s="703">
        <f>IFERROR(Y523/H523,"0")+IFERROR(Y524/H524,"0")+IFERROR(Y525/H525,"0")+IFERROR(Y526/H526,"0")+IFERROR(Y527/H527,"0")+IFERROR(Y528/H528,"0")</f>
        <v>56</v>
      </c>
      <c r="Z529" s="703">
        <f>IFERROR(IF(Z523="",0,Z523),"0")+IFERROR(IF(Z524="",0,Z524),"0")+IFERROR(IF(Z525="",0,Z525),"0")+IFERROR(IF(Z526="",0,Z526),"0")+IFERROR(IF(Z527="",0,Z527),"0")+IFERROR(IF(Z528="",0,Z528),"0")</f>
        <v>0.66975999999999991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284</v>
      </c>
      <c r="Y530" s="703">
        <f>IFERROR(SUM(Y523:Y528),"0")</f>
        <v>295.68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144</v>
      </c>
      <c r="Y572" s="702">
        <f>IFERROR(IF(X572="",0,CEILING((X572/$H572),1)*$H572),"")</f>
        <v>148.19999999999999</v>
      </c>
      <c r="Z572" s="36">
        <f>IFERROR(IF(Y572=0,"",ROUNDUP(Y572/H572,0)*0.02175),"")</f>
        <v>0.41324999999999995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154.41230769230771</v>
      </c>
      <c r="BN572" s="64">
        <f>IFERROR(Y572*I572/H572,"0")</f>
        <v>158.91600000000003</v>
      </c>
      <c r="BO572" s="64">
        <f>IFERROR(1/J572*(X572/H572),"0")</f>
        <v>0.32967032967032966</v>
      </c>
      <c r="BP572" s="64">
        <f>IFERROR(1/J572*(Y572/H572),"0")</f>
        <v>0.33928571428571425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18.461538461538463</v>
      </c>
      <c r="Y576" s="703">
        <f>IFERROR(Y572/H572,"0")+IFERROR(Y573/H573,"0")+IFERROR(Y574/H574,"0")+IFERROR(Y575/H575,"0")</f>
        <v>19</v>
      </c>
      <c r="Z576" s="703">
        <f>IFERROR(IF(Z572="",0,Z572),"0")+IFERROR(IF(Z573="",0,Z573),"0")+IFERROR(IF(Z574="",0,Z574),"0")+IFERROR(IF(Z575="",0,Z575),"0")</f>
        <v>0.41324999999999995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144</v>
      </c>
      <c r="Y577" s="703">
        <f>IFERROR(SUM(Y572:Y575),"0")</f>
        <v>148.19999999999999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6007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6127.58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6319.4326884041884</v>
      </c>
      <c r="Y604" s="703">
        <f>IFERROR(SUM(BN22:BN600),"0")</f>
        <v>6446.7640000000001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11</v>
      </c>
      <c r="Y605" s="38">
        <f>ROUNDUP(SUM(BP22:BP600),0)</f>
        <v>11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6594.4326884041884</v>
      </c>
      <c r="Y606" s="703">
        <f>GrossWeightTotalR+PalletQtyTotalR*25</f>
        <v>6721.7640000000001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868.80403485403485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888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11.729939999999999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64.800000000000011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10.8</v>
      </c>
      <c r="E613" s="46">
        <f>IFERROR(Y104*1,"0")+IFERROR(Y105*1,"0")+IFERROR(Y106*1,"0")+IFERROR(Y110*1,"0")+IFERROR(Y111*1,"0")+IFERROR(Y112*1,"0")+IFERROR(Y113*1,"0")+IFERROR(Y114*1,"0")</f>
        <v>140.10000000000002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33.200000000000003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247.8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616.80000000000007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110.39999999999999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112.19999999999999</v>
      </c>
      <c r="V613" s="46">
        <f>IFERROR(Y368*1,"0")+IFERROR(Y372*1,"0")+IFERROR(Y373*1,"0")+IFERROR(Y374*1,"0")</f>
        <v>19.8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3650.4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96.600000000000009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876.48000000000013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148.19999999999999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74,00"/>
        <filter val="1,25"/>
        <filter val="10,00"/>
        <filter val="10,56"/>
        <filter val="103,00"/>
        <filter val="109,00"/>
        <filter val="11"/>
        <filter val="12,00"/>
        <filter val="12,31"/>
        <filter val="127,00"/>
        <filter val="138,00"/>
        <filter val="14,00"/>
        <filter val="144,00"/>
        <filter val="151,00"/>
        <filter val="16,00"/>
        <filter val="165,53"/>
        <filter val="168,00"/>
        <filter val="17,00"/>
        <filter val="17,69"/>
        <filter val="18,46"/>
        <filter val="181,00"/>
        <filter val="183,00"/>
        <filter val="19,00"/>
        <filter val="2 483,00"/>
        <filter val="2,04"/>
        <filter val="20,00"/>
        <filter val="208,00"/>
        <filter val="217,08"/>
        <filter val="22,00"/>
        <filter val="22,06"/>
        <filter val="239,00"/>
        <filter val="24,00"/>
        <filter val="242,00"/>
        <filter val="27,62"/>
        <filter val="28,75"/>
        <filter val="284,00"/>
        <filter val="3,70"/>
        <filter val="31,82"/>
        <filter val="39,00"/>
        <filter val="399,00"/>
        <filter val="45,42"/>
        <filter val="5,65"/>
        <filter val="521,00"/>
        <filter val="53,79"/>
        <filter val="57,62"/>
        <filter val="59,00"/>
        <filter val="6 007,00"/>
        <filter val="6 319,43"/>
        <filter val="6 594,43"/>
        <filter val="61,00"/>
        <filter val="64,00"/>
        <filter val="66,33"/>
        <filter val="69,00"/>
        <filter val="697,00"/>
        <filter val="712,00"/>
        <filter val="75,57"/>
        <filter val="76,00"/>
        <filter val="81,00"/>
        <filter val="85,00"/>
        <filter val="868,80"/>
        <filter val="89,00"/>
        <filter val="9,00"/>
        <filter val="90,00"/>
        <filter val="96,00"/>
        <filter val="995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