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9BC5166-5170-49FD-A6A0-9BEA18CE24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4" i="1"/>
  <c r="X423" i="1"/>
  <c r="BO422" i="1"/>
  <c r="BM422" i="1"/>
  <c r="Y422" i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Y375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BP321" i="1" s="1"/>
  <c r="P321" i="1"/>
  <c r="X318" i="1"/>
  <c r="X317" i="1"/>
  <c r="BO316" i="1"/>
  <c r="BM316" i="1"/>
  <c r="Y316" i="1"/>
  <c r="Y318" i="1" s="1"/>
  <c r="P316" i="1"/>
  <c r="BP315" i="1"/>
  <c r="BO315" i="1"/>
  <c r="BN315" i="1"/>
  <c r="BM315" i="1"/>
  <c r="Z315" i="1"/>
  <c r="Y315" i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613" i="1" s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Y281" i="1" s="1"/>
  <c r="P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P275" i="1"/>
  <c r="X272" i="1"/>
  <c r="Y271" i="1"/>
  <c r="X271" i="1"/>
  <c r="BP270" i="1"/>
  <c r="BO270" i="1"/>
  <c r="BN270" i="1"/>
  <c r="BM270" i="1"/>
  <c r="Z270" i="1"/>
  <c r="Z271" i="1" s="1"/>
  <c r="Y270" i="1"/>
  <c r="Y272" i="1" s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K613" i="1" s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7" i="1"/>
  <c r="X206" i="1"/>
  <c r="BO205" i="1"/>
  <c r="BM205" i="1"/>
  <c r="Y205" i="1"/>
  <c r="P205" i="1"/>
  <c r="BO204" i="1"/>
  <c r="BM204" i="1"/>
  <c r="Y204" i="1"/>
  <c r="Y206" i="1" s="1"/>
  <c r="P204" i="1"/>
  <c r="X201" i="1"/>
  <c r="X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P130" i="1"/>
  <c r="BO129" i="1"/>
  <c r="BM129" i="1"/>
  <c r="Y129" i="1"/>
  <c r="BO128" i="1"/>
  <c r="BM128" i="1"/>
  <c r="Y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P92" i="1"/>
  <c r="BO91" i="1"/>
  <c r="BM91" i="1"/>
  <c r="Y91" i="1"/>
  <c r="BO90" i="1"/>
  <c r="BM90" i="1"/>
  <c r="Y90" i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Y87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P74" i="1"/>
  <c r="BO73" i="1"/>
  <c r="BM73" i="1"/>
  <c r="Y73" i="1"/>
  <c r="Y78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172" i="1" l="1"/>
  <c r="BN172" i="1"/>
  <c r="Z172" i="1"/>
  <c r="BP198" i="1"/>
  <c r="BN198" i="1"/>
  <c r="Z198" i="1"/>
  <c r="BP227" i="1"/>
  <c r="BN227" i="1"/>
  <c r="Z227" i="1"/>
  <c r="BP250" i="1"/>
  <c r="BN250" i="1"/>
  <c r="Z250" i="1"/>
  <c r="BP280" i="1"/>
  <c r="BN280" i="1"/>
  <c r="Z280" i="1"/>
  <c r="BP327" i="1"/>
  <c r="BN327" i="1"/>
  <c r="Z327" i="1"/>
  <c r="BP363" i="1"/>
  <c r="BN363" i="1"/>
  <c r="Z363" i="1"/>
  <c r="BP394" i="1"/>
  <c r="BN394" i="1"/>
  <c r="Z394" i="1"/>
  <c r="BP430" i="1"/>
  <c r="BN430" i="1"/>
  <c r="Z430" i="1"/>
  <c r="BP461" i="1"/>
  <c r="BN461" i="1"/>
  <c r="Z461" i="1"/>
  <c r="BP484" i="1"/>
  <c r="BN484" i="1"/>
  <c r="Z484" i="1"/>
  <c r="BP526" i="1"/>
  <c r="BN526" i="1"/>
  <c r="Z526" i="1"/>
  <c r="BP588" i="1"/>
  <c r="BN588" i="1"/>
  <c r="Z588" i="1"/>
  <c r="Y598" i="1"/>
  <c r="Y597" i="1"/>
  <c r="BP596" i="1"/>
  <c r="BN596" i="1"/>
  <c r="Z596" i="1"/>
  <c r="Z597" i="1" s="1"/>
  <c r="Z29" i="1"/>
  <c r="BN29" i="1"/>
  <c r="Z53" i="1"/>
  <c r="BN53" i="1"/>
  <c r="Z84" i="1"/>
  <c r="BN84" i="1"/>
  <c r="Z99" i="1"/>
  <c r="BN99" i="1"/>
  <c r="Z112" i="1"/>
  <c r="BN112" i="1"/>
  <c r="Z123" i="1"/>
  <c r="BN123" i="1"/>
  <c r="BP136" i="1"/>
  <c r="BN136" i="1"/>
  <c r="BP156" i="1"/>
  <c r="BN156" i="1"/>
  <c r="Z156" i="1"/>
  <c r="BP182" i="1"/>
  <c r="BN182" i="1"/>
  <c r="Z182" i="1"/>
  <c r="BP217" i="1"/>
  <c r="BN217" i="1"/>
  <c r="Z217" i="1"/>
  <c r="BP235" i="1"/>
  <c r="BN235" i="1"/>
  <c r="Z235" i="1"/>
  <c r="BP261" i="1"/>
  <c r="BN261" i="1"/>
  <c r="Z261" i="1"/>
  <c r="BP299" i="1"/>
  <c r="BN299" i="1"/>
  <c r="Z299" i="1"/>
  <c r="BP341" i="1"/>
  <c r="BN341" i="1"/>
  <c r="Z341" i="1"/>
  <c r="Y391" i="1"/>
  <c r="BP384" i="1"/>
  <c r="BN384" i="1"/>
  <c r="Z384" i="1"/>
  <c r="BP416" i="1"/>
  <c r="BN416" i="1"/>
  <c r="Z416" i="1"/>
  <c r="BP450" i="1"/>
  <c r="BN450" i="1"/>
  <c r="Z450" i="1"/>
  <c r="Z613" i="1"/>
  <c r="BP483" i="1"/>
  <c r="BN483" i="1"/>
  <c r="Z483" i="1"/>
  <c r="BP512" i="1"/>
  <c r="BN512" i="1"/>
  <c r="Z512" i="1"/>
  <c r="Y589" i="1"/>
  <c r="BP587" i="1"/>
  <c r="BN587" i="1"/>
  <c r="Z587" i="1"/>
  <c r="Z589" i="1" s="1"/>
  <c r="Y95" i="1"/>
  <c r="BP89" i="1"/>
  <c r="BN89" i="1"/>
  <c r="Z89" i="1"/>
  <c r="BP91" i="1"/>
  <c r="BN91" i="1"/>
  <c r="Z91" i="1"/>
  <c r="BP104" i="1"/>
  <c r="BN104" i="1"/>
  <c r="Z104" i="1"/>
  <c r="BP114" i="1"/>
  <c r="BN114" i="1"/>
  <c r="Z114" i="1"/>
  <c r="Y131" i="1"/>
  <c r="BP127" i="1"/>
  <c r="BN127" i="1"/>
  <c r="Z127" i="1"/>
  <c r="BP129" i="1"/>
  <c r="BN129" i="1"/>
  <c r="Z129" i="1"/>
  <c r="BP150" i="1"/>
  <c r="BN150" i="1"/>
  <c r="Z150" i="1"/>
  <c r="BP168" i="1"/>
  <c r="BN168" i="1"/>
  <c r="Z168" i="1"/>
  <c r="Y183" i="1"/>
  <c r="BP180" i="1"/>
  <c r="BN180" i="1"/>
  <c r="Z180" i="1"/>
  <c r="BP215" i="1"/>
  <c r="BN215" i="1"/>
  <c r="Z215" i="1"/>
  <c r="Y237" i="1"/>
  <c r="BP225" i="1"/>
  <c r="BN225" i="1"/>
  <c r="Z225" i="1"/>
  <c r="BP233" i="1"/>
  <c r="BN233" i="1"/>
  <c r="Z233" i="1"/>
  <c r="BP248" i="1"/>
  <c r="BN248" i="1"/>
  <c r="Z248" i="1"/>
  <c r="BP259" i="1"/>
  <c r="BN259" i="1"/>
  <c r="Z259" i="1"/>
  <c r="BP278" i="1"/>
  <c r="BN278" i="1"/>
  <c r="Z278" i="1"/>
  <c r="R613" i="1"/>
  <c r="BP297" i="1"/>
  <c r="BN297" i="1"/>
  <c r="Z297" i="1"/>
  <c r="BP325" i="1"/>
  <c r="BN325" i="1"/>
  <c r="Z325" i="1"/>
  <c r="BP339" i="1"/>
  <c r="BN339" i="1"/>
  <c r="Z339" i="1"/>
  <c r="BP357" i="1"/>
  <c r="BN357" i="1"/>
  <c r="Z357" i="1"/>
  <c r="BP361" i="1"/>
  <c r="BN361" i="1"/>
  <c r="Z361" i="1"/>
  <c r="BP382" i="1"/>
  <c r="BN382" i="1"/>
  <c r="Z382" i="1"/>
  <c r="BP390" i="1"/>
  <c r="BN390" i="1"/>
  <c r="Z390" i="1"/>
  <c r="BP414" i="1"/>
  <c r="BN414" i="1"/>
  <c r="Z414" i="1"/>
  <c r="BP428" i="1"/>
  <c r="BN428" i="1"/>
  <c r="Z428" i="1"/>
  <c r="BP448" i="1"/>
  <c r="BN448" i="1"/>
  <c r="Z448" i="1"/>
  <c r="BP459" i="1"/>
  <c r="BN459" i="1"/>
  <c r="Z459" i="1"/>
  <c r="BP481" i="1"/>
  <c r="BN481" i="1"/>
  <c r="Z481" i="1"/>
  <c r="BP510" i="1"/>
  <c r="BN510" i="1"/>
  <c r="Z510" i="1"/>
  <c r="BP524" i="1"/>
  <c r="BN524" i="1"/>
  <c r="Z524" i="1"/>
  <c r="BP534" i="1"/>
  <c r="BN534" i="1"/>
  <c r="Z534" i="1"/>
  <c r="Y541" i="1"/>
  <c r="Y540" i="1"/>
  <c r="BP538" i="1"/>
  <c r="BN538" i="1"/>
  <c r="Z538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X603" i="1"/>
  <c r="Z27" i="1"/>
  <c r="BN27" i="1"/>
  <c r="Z33" i="1"/>
  <c r="BN33" i="1"/>
  <c r="C613" i="1"/>
  <c r="Z51" i="1"/>
  <c r="BN51" i="1"/>
  <c r="Z57" i="1"/>
  <c r="BN57" i="1"/>
  <c r="BP57" i="1"/>
  <c r="Y60" i="1"/>
  <c r="D613" i="1"/>
  <c r="Z66" i="1"/>
  <c r="BN66" i="1"/>
  <c r="Z67" i="1"/>
  <c r="BN67" i="1"/>
  <c r="Z73" i="1"/>
  <c r="BN73" i="1"/>
  <c r="BP73" i="1"/>
  <c r="Y77" i="1"/>
  <c r="Z76" i="1"/>
  <c r="BN76" i="1"/>
  <c r="Y86" i="1"/>
  <c r="Z82" i="1"/>
  <c r="BN82" i="1"/>
  <c r="BP90" i="1"/>
  <c r="BN90" i="1"/>
  <c r="Z90" i="1"/>
  <c r="Y101" i="1"/>
  <c r="BP97" i="1"/>
  <c r="BN97" i="1"/>
  <c r="Z97" i="1"/>
  <c r="Y116" i="1"/>
  <c r="BP110" i="1"/>
  <c r="BN110" i="1"/>
  <c r="Z110" i="1"/>
  <c r="BP121" i="1"/>
  <c r="BN121" i="1"/>
  <c r="Z121" i="1"/>
  <c r="BP128" i="1"/>
  <c r="BN128" i="1"/>
  <c r="Z128" i="1"/>
  <c r="BP138" i="1"/>
  <c r="BN138" i="1"/>
  <c r="Z138" i="1"/>
  <c r="BP139" i="1"/>
  <c r="BN139" i="1"/>
  <c r="Z139" i="1"/>
  <c r="Y162" i="1"/>
  <c r="BP160" i="1"/>
  <c r="BN160" i="1"/>
  <c r="Z160" i="1"/>
  <c r="BP174" i="1"/>
  <c r="BN174" i="1"/>
  <c r="Z174" i="1"/>
  <c r="BP205" i="1"/>
  <c r="BN205" i="1"/>
  <c r="Z205" i="1"/>
  <c r="BP219" i="1"/>
  <c r="BN219" i="1"/>
  <c r="Z219" i="1"/>
  <c r="BP229" i="1"/>
  <c r="BN229" i="1"/>
  <c r="Z229" i="1"/>
  <c r="Y243" i="1"/>
  <c r="BP239" i="1"/>
  <c r="BN239" i="1"/>
  <c r="Z239" i="1"/>
  <c r="BP252" i="1"/>
  <c r="BN252" i="1"/>
  <c r="Z252" i="1"/>
  <c r="BP263" i="1"/>
  <c r="BN263" i="1"/>
  <c r="Z263" i="1"/>
  <c r="P613" i="1"/>
  <c r="Y286" i="1"/>
  <c r="BP285" i="1"/>
  <c r="BN285" i="1"/>
  <c r="Z285" i="1"/>
  <c r="Z286" i="1" s="1"/>
  <c r="BP290" i="1"/>
  <c r="BN290" i="1"/>
  <c r="Z290" i="1"/>
  <c r="BP301" i="1"/>
  <c r="BN301" i="1"/>
  <c r="Z301" i="1"/>
  <c r="BP333" i="1"/>
  <c r="BN333" i="1"/>
  <c r="Z333" i="1"/>
  <c r="BP343" i="1"/>
  <c r="BN343" i="1"/>
  <c r="Z343" i="1"/>
  <c r="V613" i="1"/>
  <c r="Y369" i="1"/>
  <c r="BP368" i="1"/>
  <c r="BN368" i="1"/>
  <c r="Z368" i="1"/>
  <c r="Z369" i="1" s="1"/>
  <c r="Y376" i="1"/>
  <c r="BP372" i="1"/>
  <c r="BN372" i="1"/>
  <c r="Z372" i="1"/>
  <c r="BP386" i="1"/>
  <c r="BN386" i="1"/>
  <c r="Z386" i="1"/>
  <c r="BP400" i="1"/>
  <c r="BN400" i="1"/>
  <c r="Z400" i="1"/>
  <c r="BP422" i="1"/>
  <c r="BN422" i="1"/>
  <c r="Z422" i="1"/>
  <c r="Y94" i="1"/>
  <c r="Y100" i="1"/>
  <c r="Y107" i="1"/>
  <c r="Y115" i="1"/>
  <c r="Y132" i="1"/>
  <c r="Y141" i="1"/>
  <c r="Y177" i="1"/>
  <c r="I613" i="1"/>
  <c r="Y200" i="1"/>
  <c r="Y211" i="1"/>
  <c r="Y268" i="1"/>
  <c r="Y293" i="1"/>
  <c r="Y302" i="1"/>
  <c r="Y317" i="1"/>
  <c r="Y352" i="1"/>
  <c r="Y359" i="1"/>
  <c r="Y358" i="1"/>
  <c r="Y364" i="1"/>
  <c r="Y396" i="1"/>
  <c r="Y432" i="1"/>
  <c r="Y436" i="1"/>
  <c r="Y435" i="1"/>
  <c r="BP434" i="1"/>
  <c r="BN434" i="1"/>
  <c r="Z434" i="1"/>
  <c r="Z435" i="1" s="1"/>
  <c r="Y441" i="1"/>
  <c r="BP440" i="1"/>
  <c r="BN440" i="1"/>
  <c r="Z440" i="1"/>
  <c r="Z441" i="1" s="1"/>
  <c r="Y465" i="1"/>
  <c r="BP444" i="1"/>
  <c r="BN444" i="1"/>
  <c r="Z444" i="1"/>
  <c r="BP452" i="1"/>
  <c r="BN452" i="1"/>
  <c r="Z452" i="1"/>
  <c r="BP463" i="1"/>
  <c r="BN463" i="1"/>
  <c r="Z463" i="1"/>
  <c r="BP495" i="1"/>
  <c r="BN495" i="1"/>
  <c r="Z495" i="1"/>
  <c r="BP514" i="1"/>
  <c r="BN514" i="1"/>
  <c r="Z514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Y469" i="1"/>
  <c r="Y536" i="1"/>
  <c r="Y535" i="1"/>
  <c r="AE613" i="1"/>
  <c r="H9" i="1"/>
  <c r="A10" i="1"/>
  <c r="B613" i="1"/>
  <c r="X604" i="1"/>
  <c r="X605" i="1"/>
  <c r="X607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8" i="1"/>
  <c r="BN68" i="1"/>
  <c r="Y71" i="1"/>
  <c r="Z74" i="1"/>
  <c r="BN74" i="1"/>
  <c r="BP74" i="1"/>
  <c r="Z75" i="1"/>
  <c r="BN75" i="1"/>
  <c r="Z81" i="1"/>
  <c r="BN81" i="1"/>
  <c r="BP81" i="1"/>
  <c r="Z83" i="1"/>
  <c r="BN83" i="1"/>
  <c r="Z85" i="1"/>
  <c r="BN85" i="1"/>
  <c r="Z92" i="1"/>
  <c r="BN92" i="1"/>
  <c r="BP92" i="1"/>
  <c r="Z98" i="1"/>
  <c r="Z100" i="1" s="1"/>
  <c r="BN98" i="1"/>
  <c r="BP98" i="1"/>
  <c r="E613" i="1"/>
  <c r="Z105" i="1"/>
  <c r="BN105" i="1"/>
  <c r="BP105" i="1"/>
  <c r="Y108" i="1"/>
  <c r="Z111" i="1"/>
  <c r="BN111" i="1"/>
  <c r="BP111" i="1"/>
  <c r="Z113" i="1"/>
  <c r="BN113" i="1"/>
  <c r="F613" i="1"/>
  <c r="Z120" i="1"/>
  <c r="BN120" i="1"/>
  <c r="BP120" i="1"/>
  <c r="Z122" i="1"/>
  <c r="BN122" i="1"/>
  <c r="Y125" i="1"/>
  <c r="Z130" i="1"/>
  <c r="BN130" i="1"/>
  <c r="BP130" i="1"/>
  <c r="Z134" i="1"/>
  <c r="BN134" i="1"/>
  <c r="BP134" i="1"/>
  <c r="Z137" i="1"/>
  <c r="BN137" i="1"/>
  <c r="Y142" i="1"/>
  <c r="Y146" i="1"/>
  <c r="Y153" i="1"/>
  <c r="Y157" i="1"/>
  <c r="Y163" i="1"/>
  <c r="H613" i="1"/>
  <c r="Z167" i="1"/>
  <c r="BN167" i="1"/>
  <c r="BP167" i="1"/>
  <c r="Y170" i="1"/>
  <c r="Z173" i="1"/>
  <c r="BN173" i="1"/>
  <c r="Z175" i="1"/>
  <c r="BN175" i="1"/>
  <c r="Y178" i="1"/>
  <c r="Z181" i="1"/>
  <c r="Z183" i="1" s="1"/>
  <c r="BN181" i="1"/>
  <c r="Y184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BP197" i="1"/>
  <c r="BN197" i="1"/>
  <c r="Z197" i="1"/>
  <c r="BP210" i="1"/>
  <c r="BN210" i="1"/>
  <c r="Z210" i="1"/>
  <c r="Z211" i="1" s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BP234" i="1"/>
  <c r="BN234" i="1"/>
  <c r="Z234" i="1"/>
  <c r="BP242" i="1"/>
  <c r="BN242" i="1"/>
  <c r="Z242" i="1"/>
  <c r="F9" i="1"/>
  <c r="J9" i="1"/>
  <c r="Y54" i="1"/>
  <c r="Y70" i="1"/>
  <c r="Z140" i="1"/>
  <c r="BN140" i="1"/>
  <c r="Z144" i="1"/>
  <c r="Z146" i="1" s="1"/>
  <c r="BN144" i="1"/>
  <c r="BP144" i="1"/>
  <c r="G613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Y190" i="1"/>
  <c r="Z193" i="1"/>
  <c r="BN193" i="1"/>
  <c r="Z195" i="1"/>
  <c r="BN195" i="1"/>
  <c r="BP199" i="1"/>
  <c r="BN199" i="1"/>
  <c r="Z199" i="1"/>
  <c r="Y201" i="1"/>
  <c r="J613" i="1"/>
  <c r="Y207" i="1"/>
  <c r="BP204" i="1"/>
  <c r="BN204" i="1"/>
  <c r="Z204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Y236" i="1"/>
  <c r="Y244" i="1"/>
  <c r="BP240" i="1"/>
  <c r="BN240" i="1"/>
  <c r="Z240" i="1"/>
  <c r="Z247" i="1"/>
  <c r="BN247" i="1"/>
  <c r="BP247" i="1"/>
  <c r="Z249" i="1"/>
  <c r="BN249" i="1"/>
  <c r="Z251" i="1"/>
  <c r="BN251" i="1"/>
  <c r="Z253" i="1"/>
  <c r="BN253" i="1"/>
  <c r="Y256" i="1"/>
  <c r="M613" i="1"/>
  <c r="Z260" i="1"/>
  <c r="BN260" i="1"/>
  <c r="BP260" i="1"/>
  <c r="Z262" i="1"/>
  <c r="BN262" i="1"/>
  <c r="Z264" i="1"/>
  <c r="BN264" i="1"/>
  <c r="Z266" i="1"/>
  <c r="BN266" i="1"/>
  <c r="Y267" i="1"/>
  <c r="O613" i="1"/>
  <c r="Z277" i="1"/>
  <c r="BN277" i="1"/>
  <c r="BP277" i="1"/>
  <c r="Z279" i="1"/>
  <c r="BN279" i="1"/>
  <c r="Y282" i="1"/>
  <c r="Y287" i="1"/>
  <c r="Q613" i="1"/>
  <c r="Z291" i="1"/>
  <c r="BN291" i="1"/>
  <c r="BP291" i="1"/>
  <c r="Y294" i="1"/>
  <c r="Z298" i="1"/>
  <c r="BN298" i="1"/>
  <c r="BP298" i="1"/>
  <c r="Z300" i="1"/>
  <c r="BN300" i="1"/>
  <c r="Y303" i="1"/>
  <c r="Y308" i="1"/>
  <c r="T613" i="1"/>
  <c r="Y313" i="1"/>
  <c r="Z316" i="1"/>
  <c r="Z317" i="1" s="1"/>
  <c r="BN316" i="1"/>
  <c r="BP316" i="1"/>
  <c r="Z321" i="1"/>
  <c r="BN321" i="1"/>
  <c r="Z322" i="1"/>
  <c r="BN322" i="1"/>
  <c r="Z324" i="1"/>
  <c r="BN324" i="1"/>
  <c r="Z326" i="1"/>
  <c r="BN326" i="1"/>
  <c r="BP334" i="1"/>
  <c r="BN334" i="1"/>
  <c r="Z334" i="1"/>
  <c r="Y345" i="1"/>
  <c r="BP342" i="1"/>
  <c r="BN342" i="1"/>
  <c r="Z342" i="1"/>
  <c r="BP350" i="1"/>
  <c r="BN350" i="1"/>
  <c r="Z350" i="1"/>
  <c r="BP356" i="1"/>
  <c r="BN356" i="1"/>
  <c r="Z356" i="1"/>
  <c r="Z358" i="1" s="1"/>
  <c r="Y365" i="1"/>
  <c r="BP373" i="1"/>
  <c r="BN373" i="1"/>
  <c r="Z373" i="1"/>
  <c r="BP383" i="1"/>
  <c r="BN383" i="1"/>
  <c r="Z383" i="1"/>
  <c r="BP387" i="1"/>
  <c r="BN387" i="1"/>
  <c r="Z387" i="1"/>
  <c r="BP395" i="1"/>
  <c r="BN395" i="1"/>
  <c r="Z395" i="1"/>
  <c r="Y397" i="1"/>
  <c r="Y402" i="1"/>
  <c r="BP399" i="1"/>
  <c r="BN399" i="1"/>
  <c r="Z399" i="1"/>
  <c r="X613" i="1"/>
  <c r="Y418" i="1"/>
  <c r="BP411" i="1"/>
  <c r="BN411" i="1"/>
  <c r="Z411" i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255" i="1"/>
  <c r="U613" i="1"/>
  <c r="Y329" i="1"/>
  <c r="BP328" i="1"/>
  <c r="BN328" i="1"/>
  <c r="Z328" i="1"/>
  <c r="Y330" i="1"/>
  <c r="Y337" i="1"/>
  <c r="BP332" i="1"/>
  <c r="BN332" i="1"/>
  <c r="Z332" i="1"/>
  <c r="Z336" i="1" s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Z351" i="1" s="1"/>
  <c r="BP362" i="1"/>
  <c r="BN362" i="1"/>
  <c r="Z362" i="1"/>
  <c r="BP381" i="1"/>
  <c r="BN381" i="1"/>
  <c r="Z381" i="1"/>
  <c r="BP385" i="1"/>
  <c r="BN385" i="1"/>
  <c r="Z385" i="1"/>
  <c r="BP389" i="1"/>
  <c r="BN389" i="1"/>
  <c r="Z389" i="1"/>
  <c r="BP401" i="1"/>
  <c r="BN401" i="1"/>
  <c r="Z401" i="1"/>
  <c r="Y403" i="1"/>
  <c r="Y408" i="1"/>
  <c r="BP405" i="1"/>
  <c r="BN405" i="1"/>
  <c r="Z405" i="1"/>
  <c r="Z407" i="1" s="1"/>
  <c r="BP413" i="1"/>
  <c r="BN413" i="1"/>
  <c r="Z413" i="1"/>
  <c r="BP417" i="1"/>
  <c r="BN417" i="1"/>
  <c r="Z417" i="1"/>
  <c r="Y419" i="1"/>
  <c r="Y424" i="1"/>
  <c r="BP421" i="1"/>
  <c r="BN421" i="1"/>
  <c r="Z421" i="1"/>
  <c r="BP429" i="1"/>
  <c r="BN429" i="1"/>
  <c r="Z429" i="1"/>
  <c r="Z431" i="1" s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Y370" i="1"/>
  <c r="W613" i="1"/>
  <c r="Y392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Z53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497" i="1" l="1"/>
  <c r="Z486" i="1"/>
  <c r="Z423" i="1"/>
  <c r="Z396" i="1"/>
  <c r="Z267" i="1"/>
  <c r="Z243" i="1"/>
  <c r="Z236" i="1"/>
  <c r="Z169" i="1"/>
  <c r="Z131" i="1"/>
  <c r="Z124" i="1"/>
  <c r="Z115" i="1"/>
  <c r="Z107" i="1"/>
  <c r="Z86" i="1"/>
  <c r="Z54" i="1"/>
  <c r="Z35" i="1"/>
  <c r="Z375" i="1"/>
  <c r="Z391" i="1"/>
  <c r="Y605" i="1"/>
  <c r="Z177" i="1"/>
  <c r="Z576" i="1"/>
  <c r="Z364" i="1"/>
  <c r="Z464" i="1"/>
  <c r="Z302" i="1"/>
  <c r="Z293" i="1"/>
  <c r="Z281" i="1"/>
  <c r="Z206" i="1"/>
  <c r="Y604" i="1"/>
  <c r="Y607" i="1"/>
  <c r="Z94" i="1"/>
  <c r="Z77" i="1"/>
  <c r="Z559" i="1"/>
  <c r="Z540" i="1"/>
  <c r="Z583" i="1"/>
  <c r="Z569" i="1"/>
  <c r="Z418" i="1"/>
  <c r="Z200" i="1"/>
  <c r="X606" i="1"/>
  <c r="Z552" i="1"/>
  <c r="Z529" i="1"/>
  <c r="Z515" i="1"/>
  <c r="Z402" i="1"/>
  <c r="Z329" i="1"/>
  <c r="Z255" i="1"/>
  <c r="Z222" i="1"/>
  <c r="Z141" i="1"/>
  <c r="Z70" i="1"/>
  <c r="Y603" i="1"/>
  <c r="Y606" i="1" l="1"/>
  <c r="Z608" i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<sst xmlns="http://schemas.openxmlformats.org/spreadsheetml/2006/main" count="2819" uniqueCount="1005">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</sst>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73" sqref="AA73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1004</v>
      </c>
      <c r="I5" s="983"/>
      <c r="J5" s="983"/>
      <c r="K5" s="983"/>
      <c r="L5" s="983"/>
      <c r="M5" s="807"/>
      <c r="N5" s="58"/>
      <c r="P5" s="24" t="s">
        <v>10</v>
      </c>
      <c r="Q5" s="1080">
        <v>45584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Суббота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0.41666666666666669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hidden="1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70</v>
      </c>
      <c r="Y73" s="702">
        <f>IFERROR(IF(X73="",0,CEILING((X73/$H73),1)*$H73),"")</f>
        <v>75.600000000000009</v>
      </c>
      <c r="Z73" s="36">
        <f>IFERROR(IF(Y73=0,"",ROUNDUP(Y73/H73,0)*0.02175),"")</f>
        <v>0.15225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73.1111111111111</v>
      </c>
      <c r="BN73" s="64">
        <f>IFERROR(Y73*I73/H73,"0")</f>
        <v>78.959999999999994</v>
      </c>
      <c r="BO73" s="64">
        <f>IFERROR(1/J73*(X73/H73),"0")</f>
        <v>0.11574074074074073</v>
      </c>
      <c r="BP73" s="64">
        <f>IFERROR(1/J73*(Y73/H73),"0")</f>
        <v>0.125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6.481481481481481</v>
      </c>
      <c r="Y77" s="703">
        <f>IFERROR(Y73/H73,"0")+IFERROR(Y74/H74,"0")+IFERROR(Y75/H75,"0")+IFERROR(Y76/H76,"0")</f>
        <v>7</v>
      </c>
      <c r="Z77" s="703">
        <f>IFERROR(IF(Z73="",0,Z73),"0")+IFERROR(IF(Z74="",0,Z74),"0")+IFERROR(IF(Z75="",0,Z75),"0")+IFERROR(IF(Z76="",0,Z76),"0")</f>
        <v>0.15225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70</v>
      </c>
      <c r="Y78" s="703">
        <f>IFERROR(SUM(Y73:Y76),"0")</f>
        <v>75.600000000000009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20</v>
      </c>
      <c r="Y98" s="702">
        <f>IFERROR(IF(X98="",0,CEILING((X98/$H98),1)*$H98),"")</f>
        <v>25.200000000000003</v>
      </c>
      <c r="Z98" s="36">
        <f>IFERROR(IF(Y98=0,"",ROUNDUP(Y98/H98,0)*0.02175),"")</f>
        <v>6.5250000000000002E-2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21.342857142857142</v>
      </c>
      <c r="BN98" s="64">
        <f>IFERROR(Y98*I98/H98,"0")</f>
        <v>26.892000000000003</v>
      </c>
      <c r="BO98" s="64">
        <f>IFERROR(1/J98*(X98/H98),"0")</f>
        <v>4.2517006802721087E-2</v>
      </c>
      <c r="BP98" s="64">
        <f>IFERROR(1/J98*(Y98/H98),"0")</f>
        <v>5.3571428571428568E-2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2.3809523809523809</v>
      </c>
      <c r="Y100" s="703">
        <f>IFERROR(Y97/H97,"0")+IFERROR(Y98/H98,"0")+IFERROR(Y99/H99,"0")</f>
        <v>3</v>
      </c>
      <c r="Z100" s="703">
        <f>IFERROR(IF(Z97="",0,Z97),"0")+IFERROR(IF(Z98="",0,Z98),"0")+IFERROR(IF(Z99="",0,Z99),"0")</f>
        <v>6.5250000000000002E-2</v>
      </c>
      <c r="AA100" s="704"/>
      <c r="AB100" s="704"/>
      <c r="AC100" s="704"/>
    </row>
    <row r="101" spans="1:68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20</v>
      </c>
      <c r="Y101" s="703">
        <f>IFERROR(SUM(Y97:Y99),"0")</f>
        <v>25.200000000000003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40</v>
      </c>
      <c r="Y104" s="702">
        <f>IFERROR(IF(X104="",0,CEILING((X104/$H104),1)*$H104),"")</f>
        <v>43.2</v>
      </c>
      <c r="Z104" s="36">
        <f>IFERROR(IF(Y104=0,"",ROUNDUP(Y104/H104,0)*0.02175),"")</f>
        <v>8.6999999999999994E-2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41.777777777777771</v>
      </c>
      <c r="BN104" s="64">
        <f>IFERROR(Y104*I104/H104,"0")</f>
        <v>45.12</v>
      </c>
      <c r="BO104" s="64">
        <f>IFERROR(1/J104*(X104/H104),"0")</f>
        <v>6.613756613756612E-2</v>
      </c>
      <c r="BP104" s="64">
        <f>IFERROR(1/J104*(Y104/H104),"0")</f>
        <v>7.1428571428571425E-2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3.7037037037037033</v>
      </c>
      <c r="Y107" s="703">
        <f>IFERROR(Y104/H104,"0")+IFERROR(Y105/H105,"0")+IFERROR(Y106/H106,"0")</f>
        <v>4</v>
      </c>
      <c r="Z107" s="703">
        <f>IFERROR(IF(Z104="",0,Z104),"0")+IFERROR(IF(Z105="",0,Z105),"0")+IFERROR(IF(Z106="",0,Z106),"0")</f>
        <v>8.6999999999999994E-2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40</v>
      </c>
      <c r="Y108" s="703">
        <f>IFERROR(SUM(Y104:Y106),"0")</f>
        <v>43.2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292</v>
      </c>
      <c r="Y111" s="702">
        <f>IFERROR(IF(X111="",0,CEILING((X111/$H111),1)*$H111),"")</f>
        <v>294</v>
      </c>
      <c r="Z111" s="36">
        <f>IFERROR(IF(Y111=0,"",ROUNDUP(Y111/H111,0)*0.02175),"")</f>
        <v>0.76124999999999998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311.60571428571433</v>
      </c>
      <c r="BN111" s="64">
        <f>IFERROR(Y111*I111/H111,"0")</f>
        <v>313.74</v>
      </c>
      <c r="BO111" s="64">
        <f>IFERROR(1/J111*(X111/H111),"0")</f>
        <v>0.62074829931972786</v>
      </c>
      <c r="BP111" s="64">
        <f>IFERROR(1/J111*(Y111/H111),"0")</f>
        <v>0.625</v>
      </c>
    </row>
    <row r="112" spans="1:68" ht="27" hidden="1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34.761904761904759</v>
      </c>
      <c r="Y115" s="703">
        <f>IFERROR(Y110/H110,"0")+IFERROR(Y111/H111,"0")+IFERROR(Y112/H112,"0")+IFERROR(Y113/H113,"0")+IFERROR(Y114/H114,"0")</f>
        <v>35</v>
      </c>
      <c r="Z115" s="703">
        <f>IFERROR(IF(Z110="",0,Z110),"0")+IFERROR(IF(Z111="",0,Z111),"0")+IFERROR(IF(Z112="",0,Z112),"0")+IFERROR(IF(Z113="",0,Z113),"0")+IFERROR(IF(Z114="",0,Z114),"0")</f>
        <v>0.76124999999999998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292</v>
      </c>
      <c r="Y116" s="703">
        <f>IFERROR(SUM(Y110:Y114),"0")</f>
        <v>294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95</v>
      </c>
      <c r="Y120" s="702">
        <f>IFERROR(IF(X120="",0,CEILING((X120/$H120),1)*$H120),"")</f>
        <v>100.8</v>
      </c>
      <c r="Z120" s="36">
        <f>IFERROR(IF(Y120=0,"",ROUNDUP(Y120/H120,0)*0.02175),"")</f>
        <v>0.19574999999999998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99.071428571428569</v>
      </c>
      <c r="BN120" s="64">
        <f>IFERROR(Y120*I120/H120,"0")</f>
        <v>105.12</v>
      </c>
      <c r="BO120" s="64">
        <f>IFERROR(1/J120*(X120/H120),"0")</f>
        <v>0.15146683673469388</v>
      </c>
      <c r="BP120" s="64">
        <f>IFERROR(1/J120*(Y120/H120),"0")</f>
        <v>0.1607142857142857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8.4821428571428577</v>
      </c>
      <c r="Y124" s="703">
        <f>IFERROR(Y119/H119,"0")+IFERROR(Y120/H120,"0")+IFERROR(Y121/H121,"0")+IFERROR(Y122/H122,"0")+IFERROR(Y123/H123,"0")</f>
        <v>9</v>
      </c>
      <c r="Z124" s="703">
        <f>IFERROR(IF(Z119="",0,Z119),"0")+IFERROR(IF(Z120="",0,Z120),"0")+IFERROR(IF(Z121="",0,Z121),"0")+IFERROR(IF(Z122="",0,Z122),"0")+IFERROR(IF(Z123="",0,Z123),"0")</f>
        <v>0.19574999999999998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95</v>
      </c>
      <c r="Y125" s="703">
        <f>IFERROR(SUM(Y119:Y123),"0")</f>
        <v>100.8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72</v>
      </c>
      <c r="Y127" s="702">
        <f>IFERROR(IF(X127="",0,CEILING((X127/$H127),1)*$H127),"")</f>
        <v>75.600000000000009</v>
      </c>
      <c r="Z127" s="36">
        <f>IFERROR(IF(Y127=0,"",ROUNDUP(Y127/H127,0)*0.02175),"")</f>
        <v>0.15225</v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75.199999999999989</v>
      </c>
      <c r="BN127" s="64">
        <f>IFERROR(Y127*I127/H127,"0")</f>
        <v>78.959999999999994</v>
      </c>
      <c r="BO127" s="64">
        <f>IFERROR(1/J127*(X127/H127),"0")</f>
        <v>0.11904761904761903</v>
      </c>
      <c r="BP127" s="64">
        <f>IFERROR(1/J127*(Y127/H127),"0")</f>
        <v>0.125</v>
      </c>
    </row>
    <row r="128" spans="1:68" ht="16.5" hidden="1" customHeight="1" x14ac:dyDescent="0.25">
      <c r="A128" s="54" t="s">
        <v>244</v>
      </c>
      <c r="B128" s="54" t="s">
        <v>247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38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6.6666666666666661</v>
      </c>
      <c r="Y131" s="703">
        <f>IFERROR(Y127/H127,"0")+IFERROR(Y128/H128,"0")+IFERROR(Y129/H129,"0")+IFERROR(Y130/H130,"0")</f>
        <v>7</v>
      </c>
      <c r="Z131" s="703">
        <f>IFERROR(IF(Z127="",0,Z127),"0")+IFERROR(IF(Z128="",0,Z128),"0")+IFERROR(IF(Z129="",0,Z129),"0")+IFERROR(IF(Z130="",0,Z130),"0")</f>
        <v>0.15225</v>
      </c>
      <c r="AA131" s="704"/>
      <c r="AB131" s="704"/>
      <c r="AC131" s="704"/>
    </row>
    <row r="132" spans="1:68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72</v>
      </c>
      <c r="Y132" s="703">
        <f>IFERROR(SUM(Y127:Y130),"0")</f>
        <v>75.600000000000009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150</v>
      </c>
      <c r="Y135" s="702">
        <f t="shared" si="21"/>
        <v>151.20000000000002</v>
      </c>
      <c r="Z135" s="36">
        <f>IFERROR(IF(Y135=0,"",ROUNDUP(Y135/H135,0)*0.02175),"")</f>
        <v>0.39149999999999996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159.96428571428572</v>
      </c>
      <c r="BN135" s="64">
        <f t="shared" si="23"/>
        <v>161.244</v>
      </c>
      <c r="BO135" s="64">
        <f t="shared" si="24"/>
        <v>0.31887755102040816</v>
      </c>
      <c r="BP135" s="64">
        <f t="shared" si="25"/>
        <v>0.3214285714285714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17.857142857142858</v>
      </c>
      <c r="Y141" s="703">
        <f>IFERROR(Y134/H134,"0")+IFERROR(Y135/H135,"0")+IFERROR(Y136/H136,"0")+IFERROR(Y137/H137,"0")+IFERROR(Y138/H138,"0")+IFERROR(Y139/H139,"0")+IFERROR(Y140/H140,"0")</f>
        <v>18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0.39149999999999996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150</v>
      </c>
      <c r="Y142" s="703">
        <f>IFERROR(SUM(Y134:Y140),"0")</f>
        <v>151.20000000000002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63</v>
      </c>
      <c r="Y180" s="702">
        <f>IFERROR(IF(X180="",0,CEILING((X180/$H180),1)*$H180),"")</f>
        <v>67.2</v>
      </c>
      <c r="Z180" s="36">
        <f>IFERROR(IF(Y180=0,"",ROUNDUP(Y180/H180,0)*0.02175),"")</f>
        <v>0.17399999999999999</v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67.22999999999999</v>
      </c>
      <c r="BN180" s="64">
        <f>IFERROR(Y180*I180/H180,"0")</f>
        <v>71.712000000000003</v>
      </c>
      <c r="BO180" s="64">
        <f>IFERROR(1/J180*(X180/H180),"0")</f>
        <v>0.13392857142857142</v>
      </c>
      <c r="BP180" s="64">
        <f>IFERROR(1/J180*(Y180/H180),"0")</f>
        <v>0.14285714285714285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7.5</v>
      </c>
      <c r="Y183" s="703">
        <f>IFERROR(Y180/H180,"0")+IFERROR(Y181/H181,"0")+IFERROR(Y182/H182,"0")</f>
        <v>8</v>
      </c>
      <c r="Z183" s="703">
        <f>IFERROR(IF(Z180="",0,Z180),"0")+IFERROR(IF(Z181="",0,Z181),"0")+IFERROR(IF(Z182="",0,Z182),"0")</f>
        <v>0.17399999999999999</v>
      </c>
      <c r="AA183" s="704"/>
      <c r="AB183" s="704"/>
      <c r="AC183" s="704"/>
    </row>
    <row r="184" spans="1:68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63</v>
      </c>
      <c r="Y184" s="703">
        <f>IFERROR(SUM(Y180:Y182),"0")</f>
        <v>67.2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180</v>
      </c>
      <c r="Y192" s="702">
        <f t="shared" ref="Y192:Y199" si="26">IFERROR(IF(X192="",0,CEILING((X192/$H192),1)*$H192),"")</f>
        <v>180.6</v>
      </c>
      <c r="Z192" s="36">
        <f>IFERROR(IF(Y192=0,"",ROUNDUP(Y192/H192,0)*0.00753),"")</f>
        <v>0.32379000000000002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191.14285714285711</v>
      </c>
      <c r="BN192" s="64">
        <f t="shared" ref="BN192:BN199" si="28">IFERROR(Y192*I192/H192,"0")</f>
        <v>191.78</v>
      </c>
      <c r="BO192" s="64">
        <f t="shared" ref="BO192:BO199" si="29">IFERROR(1/J192*(X192/H192),"0")</f>
        <v>0.27472527472527469</v>
      </c>
      <c r="BP192" s="64">
        <f t="shared" ref="BP192:BP199" si="30">IFERROR(1/J192*(Y192/H192),"0")</f>
        <v>0.27564102564102561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42.857142857142854</v>
      </c>
      <c r="Y200" s="703">
        <f>IFERROR(Y192/H192,"0")+IFERROR(Y193/H193,"0")+IFERROR(Y194/H194,"0")+IFERROR(Y195/H195,"0")+IFERROR(Y196/H196,"0")+IFERROR(Y197/H197,"0")+IFERROR(Y198/H198,"0")+IFERROR(Y199/H199,"0")</f>
        <v>43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0.32379000000000002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180</v>
      </c>
      <c r="Y201" s="703">
        <f>IFERROR(SUM(Y192:Y199),"0")</f>
        <v>180.6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139</v>
      </c>
      <c r="Y214" s="702">
        <f t="shared" ref="Y214:Y221" si="31">IFERROR(IF(X214="",0,CEILING((X214/$H214),1)*$H214),"")</f>
        <v>140.4</v>
      </c>
      <c r="Z214" s="36">
        <f>IFERROR(IF(Y214=0,"",ROUNDUP(Y214/H214,0)*0.00902),"")</f>
        <v>0.23452000000000001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144.40555555555557</v>
      </c>
      <c r="BN214" s="64">
        <f t="shared" ref="BN214:BN221" si="33">IFERROR(Y214*I214/H214,"0")</f>
        <v>145.86000000000001</v>
      </c>
      <c r="BO214" s="64">
        <f t="shared" ref="BO214:BO221" si="34">IFERROR(1/J214*(X214/H214),"0")</f>
        <v>0.19500561167227834</v>
      </c>
      <c r="BP214" s="64">
        <f t="shared" ref="BP214:BP221" si="35">IFERROR(1/J214*(Y214/H214),"0")</f>
        <v>0.19696969696969696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117</v>
      </c>
      <c r="Y215" s="702">
        <f t="shared" si="31"/>
        <v>118.80000000000001</v>
      </c>
      <c r="Z215" s="36">
        <f>IFERROR(IF(Y215=0,"",ROUNDUP(Y215/H215,0)*0.00902),"")</f>
        <v>0.19844000000000001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121.55</v>
      </c>
      <c r="BN215" s="64">
        <f t="shared" si="33"/>
        <v>123.42</v>
      </c>
      <c r="BO215" s="64">
        <f t="shared" si="34"/>
        <v>0.16414141414141412</v>
      </c>
      <c r="BP215" s="64">
        <f t="shared" si="35"/>
        <v>0.16666666666666669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47.407407407407405</v>
      </c>
      <c r="Y222" s="703">
        <f>IFERROR(Y214/H214,"0")+IFERROR(Y215/H215,"0")+IFERROR(Y216/H216,"0")+IFERROR(Y217/H217,"0")+IFERROR(Y218/H218,"0")+IFERROR(Y219/H219,"0")+IFERROR(Y220/H220,"0")+IFERROR(Y221/H221,"0")</f>
        <v>48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0.43296000000000001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256</v>
      </c>
      <c r="Y223" s="703">
        <f>IFERROR(SUM(Y214:Y221),"0")</f>
        <v>259.20000000000005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179</v>
      </c>
      <c r="Y226" s="702">
        <f t="shared" si="36"/>
        <v>179.4</v>
      </c>
      <c r="Z226" s="36">
        <f>IFERROR(IF(Y226=0,"",ROUNDUP(Y226/H226,0)*0.02175),"")</f>
        <v>0.50024999999999997</v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191.94307692307694</v>
      </c>
      <c r="BN226" s="64">
        <f t="shared" si="38"/>
        <v>192.37200000000004</v>
      </c>
      <c r="BO226" s="64">
        <f t="shared" si="39"/>
        <v>0.40979853479853479</v>
      </c>
      <c r="BP226" s="64">
        <f t="shared" si="40"/>
        <v>0.4107142857142857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16</v>
      </c>
      <c r="Y229" s="702">
        <f t="shared" si="36"/>
        <v>16.8</v>
      </c>
      <c r="Z229" s="36">
        <f t="shared" ref="Z229:Z235" si="41">IFERROR(IF(Y229=0,"",ROUNDUP(Y229/H229,0)*0.00753),"")</f>
        <v>5.271E-2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17.933333333333334</v>
      </c>
      <c r="BN229" s="64">
        <f t="shared" si="38"/>
        <v>18.830000000000002</v>
      </c>
      <c r="BO229" s="64">
        <f t="shared" si="39"/>
        <v>4.2735042735042736E-2</v>
      </c>
      <c r="BP229" s="64">
        <f t="shared" si="40"/>
        <v>4.4871794871794879E-2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6</v>
      </c>
      <c r="Y231" s="702">
        <f t="shared" si="36"/>
        <v>7.1999999999999993</v>
      </c>
      <c r="Z231" s="36">
        <f t="shared" si="41"/>
        <v>2.2589999999999999E-2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6.6800000000000006</v>
      </c>
      <c r="BN231" s="64">
        <f t="shared" si="38"/>
        <v>8.016</v>
      </c>
      <c r="BO231" s="64">
        <f t="shared" si="39"/>
        <v>1.6025641025641024E-2</v>
      </c>
      <c r="BP231" s="64">
        <f t="shared" si="40"/>
        <v>1.9230769230769232E-2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80</v>
      </c>
      <c r="Y232" s="702">
        <f t="shared" si="36"/>
        <v>81.599999999999994</v>
      </c>
      <c r="Z232" s="36">
        <f t="shared" si="41"/>
        <v>0.25602000000000003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89.066666666666677</v>
      </c>
      <c r="BN232" s="64">
        <f t="shared" si="38"/>
        <v>90.847999999999999</v>
      </c>
      <c r="BO232" s="64">
        <f t="shared" si="39"/>
        <v>0.21367521367521369</v>
      </c>
      <c r="BP232" s="64">
        <f t="shared" si="40"/>
        <v>0.21794871794871795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104</v>
      </c>
      <c r="Y234" s="702">
        <f t="shared" si="36"/>
        <v>105.6</v>
      </c>
      <c r="Z234" s="36">
        <f t="shared" si="41"/>
        <v>0.33132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115.78666666666669</v>
      </c>
      <c r="BN234" s="64">
        <f t="shared" si="38"/>
        <v>117.56800000000001</v>
      </c>
      <c r="BO234" s="64">
        <f t="shared" si="39"/>
        <v>0.27777777777777779</v>
      </c>
      <c r="BP234" s="64">
        <f t="shared" si="40"/>
        <v>0.28205128205128205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118</v>
      </c>
      <c r="Y235" s="702">
        <f t="shared" si="36"/>
        <v>120</v>
      </c>
      <c r="Z235" s="36">
        <f t="shared" si="41"/>
        <v>0.3765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131.66833333333335</v>
      </c>
      <c r="BN235" s="64">
        <f t="shared" si="38"/>
        <v>133.9</v>
      </c>
      <c r="BO235" s="64">
        <f t="shared" si="39"/>
        <v>0.31517094017094022</v>
      </c>
      <c r="BP235" s="64">
        <f t="shared" si="40"/>
        <v>0.32051282051282048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157.94871794871796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161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1.53939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503</v>
      </c>
      <c r="Y237" s="703">
        <f>IFERROR(SUM(Y225:Y235),"0")</f>
        <v>510.6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88</v>
      </c>
      <c r="Y241" s="702">
        <f>IFERROR(IF(X241="",0,CEILING((X241/$H241),1)*$H241),"")</f>
        <v>88.8</v>
      </c>
      <c r="Z241" s="36">
        <f>IFERROR(IF(Y241=0,"",ROUNDUP(Y241/H241,0)*0.00753),"")</f>
        <v>0.27861000000000002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97.973333333333343</v>
      </c>
      <c r="BN241" s="64">
        <f>IFERROR(Y241*I241/H241,"0")</f>
        <v>98.864000000000004</v>
      </c>
      <c r="BO241" s="64">
        <f>IFERROR(1/J241*(X241/H241),"0")</f>
        <v>0.23504273504273507</v>
      </c>
      <c r="BP241" s="64">
        <f>IFERROR(1/J241*(Y241/H241),"0")</f>
        <v>0.23717948717948717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76</v>
      </c>
      <c r="Y242" s="702">
        <f>IFERROR(IF(X242="",0,CEILING((X242/$H242),1)*$H242),"")</f>
        <v>76.8</v>
      </c>
      <c r="Z242" s="36">
        <f>IFERROR(IF(Y242=0,"",ROUNDUP(Y242/H242,0)*0.00753),"")</f>
        <v>0.24096000000000001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84.613333333333344</v>
      </c>
      <c r="BN242" s="64">
        <f>IFERROR(Y242*I242/H242,"0")</f>
        <v>85.504000000000005</v>
      </c>
      <c r="BO242" s="64">
        <f>IFERROR(1/J242*(X242/H242),"0")</f>
        <v>0.20299145299145299</v>
      </c>
      <c r="BP242" s="64">
        <f>IFERROR(1/J242*(Y242/H242),"0")</f>
        <v>0.20512820512820512</v>
      </c>
    </row>
    <row r="243" spans="1:68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68.333333333333343</v>
      </c>
      <c r="Y243" s="703">
        <f>IFERROR(Y239/H239,"0")+IFERROR(Y240/H240,"0")+IFERROR(Y241/H241,"0")+IFERROR(Y242/H242,"0")</f>
        <v>69</v>
      </c>
      <c r="Z243" s="703">
        <f>IFERROR(IF(Z239="",0,Z239),"0")+IFERROR(IF(Z240="",0,Z240),"0")+IFERROR(IF(Z241="",0,Z241),"0")+IFERROR(IF(Z242="",0,Z242),"0")</f>
        <v>0.51957000000000009</v>
      </c>
      <c r="AA243" s="704"/>
      <c r="AB243" s="704"/>
      <c r="AC243" s="704"/>
    </row>
    <row r="244" spans="1:68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164</v>
      </c>
      <c r="Y244" s="703">
        <f>IFERROR(SUM(Y239:Y242),"0")</f>
        <v>165.6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4301011945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4301011717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4301011944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428</v>
      </c>
      <c r="C251" s="31">
        <v>4301011733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9</v>
      </c>
      <c r="Y254" s="702">
        <f t="shared" si="42"/>
        <v>12</v>
      </c>
      <c r="Z254" s="36">
        <f>IFERROR(IF(Y254=0,"",ROUNDUP(Y254/H254,0)*0.00902),"")</f>
        <v>2.7060000000000001E-2</v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9.4725000000000001</v>
      </c>
      <c r="BN254" s="64">
        <f t="shared" si="44"/>
        <v>12.629999999999999</v>
      </c>
      <c r="BO254" s="64">
        <f t="shared" si="45"/>
        <v>1.7045454545454544E-2</v>
      </c>
      <c r="BP254" s="64">
        <f t="shared" si="46"/>
        <v>2.2727272727272728E-2</v>
      </c>
    </row>
    <row r="255" spans="1:68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2.25</v>
      </c>
      <c r="Y255" s="703">
        <f>IFERROR(Y247/H247,"0")+IFERROR(Y248/H248,"0")+IFERROR(Y249/H249,"0")+IFERROR(Y250/H250,"0")+IFERROR(Y251/H251,"0")+IFERROR(Y252/H252,"0")+IFERROR(Y253/H253,"0")+IFERROR(Y254/H254,"0")</f>
        <v>3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2.7060000000000001E-2</v>
      </c>
      <c r="AA255" s="704"/>
      <c r="AB255" s="704"/>
      <c r="AC255" s="704"/>
    </row>
    <row r="256" spans="1:68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9</v>
      </c>
      <c r="Y256" s="703">
        <f>IFERROR(SUM(Y247:Y254),"0")</f>
        <v>12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4301011942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4301011826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6</v>
      </c>
      <c r="Y260" s="702">
        <f t="shared" si="47"/>
        <v>11.6</v>
      </c>
      <c r="Z260" s="36">
        <f>IFERROR(IF(Y260=0,"",ROUNDUP(Y260/H260,0)*0.02175),"")</f>
        <v>2.1749999999999999E-2</v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6.248275862068966</v>
      </c>
      <c r="BN260" s="64">
        <f t="shared" si="49"/>
        <v>12.079999999999998</v>
      </c>
      <c r="BO260" s="64">
        <f t="shared" si="50"/>
        <v>9.2364532019704442E-3</v>
      </c>
      <c r="BP260" s="64">
        <f t="shared" si="51"/>
        <v>1.7857142857142856E-2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6</v>
      </c>
      <c r="Y263" s="702">
        <f t="shared" si="47"/>
        <v>8</v>
      </c>
      <c r="Z263" s="36">
        <f>IFERROR(IF(Y263=0,"",ROUNDUP(Y263/H263,0)*0.00902),"")</f>
        <v>1.804E-2</v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6.3149999999999995</v>
      </c>
      <c r="BN263" s="64">
        <f t="shared" si="49"/>
        <v>8.42</v>
      </c>
      <c r="BO263" s="64">
        <f t="shared" si="50"/>
        <v>1.1363636363636364E-2</v>
      </c>
      <c r="BP263" s="64">
        <f t="shared" si="51"/>
        <v>1.5151515151515152E-2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2.0172413793103448</v>
      </c>
      <c r="Y267" s="703">
        <f>IFERROR(Y259/H259,"0")+IFERROR(Y260/H260,"0")+IFERROR(Y261/H261,"0")+IFERROR(Y262/H262,"0")+IFERROR(Y263/H263,"0")+IFERROR(Y264/H264,"0")+IFERROR(Y265/H265,"0")+IFERROR(Y266/H266,"0")</f>
        <v>3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3.9789999999999999E-2</v>
      </c>
      <c r="AA267" s="704"/>
      <c r="AB267" s="704"/>
      <c r="AC267" s="704"/>
    </row>
    <row r="268" spans="1:68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12</v>
      </c>
      <c r="Y268" s="703">
        <f>IFERROR(SUM(Y259:Y266),"0")</f>
        <v>19.600000000000001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4301011910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32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471</v>
      </c>
      <c r="C277" s="31">
        <v>4301011850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62</v>
      </c>
      <c r="Y300" s="702">
        <f>IFERROR(IF(X300="",0,CEILING((X300/$H300),1)*$H300),"")</f>
        <v>62.4</v>
      </c>
      <c r="Z300" s="36">
        <f>IFERROR(IF(Y300=0,"",ROUNDUP(Y300/H300,0)*0.00753),"")</f>
        <v>0.19578000000000001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67.166666666666671</v>
      </c>
      <c r="BN300" s="64">
        <f>IFERROR(Y300*I300/H300,"0")</f>
        <v>67.600000000000009</v>
      </c>
      <c r="BO300" s="64">
        <f>IFERROR(1/J300*(X300/H300),"0")</f>
        <v>0.16559829059829062</v>
      </c>
      <c r="BP300" s="64">
        <f>IFERROR(1/J300*(Y300/H300),"0")</f>
        <v>0.16666666666666666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25.833333333333336</v>
      </c>
      <c r="Y302" s="703">
        <f>IFERROR(Y297/H297,"0")+IFERROR(Y298/H298,"0")+IFERROR(Y299/H299,"0")+IFERROR(Y300/H300,"0")+IFERROR(Y301/H301,"0")</f>
        <v>26</v>
      </c>
      <c r="Z302" s="703">
        <f>IFERROR(IF(Z297="",0,Z297),"0")+IFERROR(IF(Z298="",0,Z298),"0")+IFERROR(IF(Z299="",0,Z299),"0")+IFERROR(IF(Z300="",0,Z300),"0")+IFERROR(IF(Z301="",0,Z301),"0")</f>
        <v>0.19578000000000001</v>
      </c>
      <c r="AA302" s="704"/>
      <c r="AB302" s="704"/>
      <c r="AC302" s="704"/>
    </row>
    <row r="303" spans="1:68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62</v>
      </c>
      <c r="Y303" s="703">
        <f>IFERROR(SUM(Y297:Y301),"0")</f>
        <v>62.4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4301011911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4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526</v>
      </c>
      <c r="C323" s="31">
        <v>4301012016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156</v>
      </c>
      <c r="Y332" s="702">
        <f>IFERROR(IF(X332="",0,CEILING((X332/$H332),1)*$H332),"")</f>
        <v>159.6</v>
      </c>
      <c r="Z332" s="36">
        <f>IFERROR(IF(Y332=0,"",ROUNDUP(Y332/H332,0)*0.00753),"")</f>
        <v>0.28614000000000001</v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165.65714285714284</v>
      </c>
      <c r="BN332" s="64">
        <f>IFERROR(Y332*I332/H332,"0")</f>
        <v>169.47999999999996</v>
      </c>
      <c r="BO332" s="64">
        <f>IFERROR(1/J332*(X332/H332),"0")</f>
        <v>0.23809523809523805</v>
      </c>
      <c r="BP332" s="64">
        <f>IFERROR(1/J332*(Y332/H332),"0")</f>
        <v>0.24358974358974358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37.142857142857139</v>
      </c>
      <c r="Y336" s="703">
        <f>IFERROR(Y332/H332,"0")+IFERROR(Y333/H333,"0")+IFERROR(Y334/H334,"0")+IFERROR(Y335/H335,"0")</f>
        <v>38</v>
      </c>
      <c r="Z336" s="703">
        <f>IFERROR(IF(Z332="",0,Z332),"0")+IFERROR(IF(Z333="",0,Z333),"0")+IFERROR(IF(Z334="",0,Z334),"0")+IFERROR(IF(Z335="",0,Z335),"0")</f>
        <v>0.28614000000000001</v>
      </c>
      <c r="AA336" s="704"/>
      <c r="AB336" s="704"/>
      <c r="AC336" s="704"/>
    </row>
    <row r="337" spans="1:68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156</v>
      </c>
      <c r="Y337" s="703">
        <f>IFERROR(SUM(Y332:Y335),"0")</f>
        <v>159.6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77</v>
      </c>
      <c r="Y348" s="702">
        <f>IFERROR(IF(X348="",0,CEILING((X348/$H348),1)*$H348),"")</f>
        <v>84</v>
      </c>
      <c r="Z348" s="36">
        <f>IFERROR(IF(Y348=0,"",ROUNDUP(Y348/H348,0)*0.02175),"")</f>
        <v>0.21749999999999997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82.17</v>
      </c>
      <c r="BN348" s="64">
        <f>IFERROR(Y348*I348/H348,"0")</f>
        <v>89.64</v>
      </c>
      <c r="BO348" s="64">
        <f>IFERROR(1/J348*(X348/H348),"0")</f>
        <v>0.16369047619047616</v>
      </c>
      <c r="BP348" s="64">
        <f>IFERROR(1/J348*(Y348/H348),"0")</f>
        <v>0.17857142857142855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373</v>
      </c>
      <c r="Y349" s="702">
        <f>IFERROR(IF(X349="",0,CEILING((X349/$H349),1)*$H349),"")</f>
        <v>374.4</v>
      </c>
      <c r="Z349" s="36">
        <f>IFERROR(IF(Y349=0,"",ROUNDUP(Y349/H349,0)*0.02175),"")</f>
        <v>1.044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399.97076923076929</v>
      </c>
      <c r="BN349" s="64">
        <f>IFERROR(Y349*I349/H349,"0")</f>
        <v>401.47200000000004</v>
      </c>
      <c r="BO349" s="64">
        <f>IFERROR(1/J349*(X349/H349),"0")</f>
        <v>0.85393772893772901</v>
      </c>
      <c r="BP349" s="64">
        <f>IFERROR(1/J349*(Y349/H349),"0")</f>
        <v>0.8571428571428571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85</v>
      </c>
      <c r="Y350" s="702">
        <f>IFERROR(IF(X350="",0,CEILING((X350/$H350),1)*$H350),"")</f>
        <v>92.4</v>
      </c>
      <c r="Z350" s="36">
        <f>IFERROR(IF(Y350=0,"",ROUNDUP(Y350/H350,0)*0.02175),"")</f>
        <v>0.23924999999999999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90.707142857142856</v>
      </c>
      <c r="BN350" s="64">
        <f>IFERROR(Y350*I350/H350,"0")</f>
        <v>98.604000000000013</v>
      </c>
      <c r="BO350" s="64">
        <f>IFERROR(1/J350*(X350/H350),"0")</f>
        <v>0.18069727891156462</v>
      </c>
      <c r="BP350" s="64">
        <f>IFERROR(1/J350*(Y350/H350),"0")</f>
        <v>0.19642857142857142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67.106227106227109</v>
      </c>
      <c r="Y351" s="703">
        <f>IFERROR(Y348/H348,"0")+IFERROR(Y349/H349,"0")+IFERROR(Y350/H350,"0")</f>
        <v>69</v>
      </c>
      <c r="Z351" s="703">
        <f>IFERROR(IF(Z348="",0,Z348),"0")+IFERROR(IF(Z349="",0,Z349),"0")+IFERROR(IF(Z350="",0,Z350),"0")</f>
        <v>1.50075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535</v>
      </c>
      <c r="Y352" s="703">
        <f>IFERROR(SUM(Y348:Y350),"0")</f>
        <v>550.79999999999995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1950</v>
      </c>
      <c r="Y380" s="702">
        <f t="shared" ref="Y380:Y390" si="67">IFERROR(IF(X380="",0,CEILING((X380/$H380),1)*$H380),"")</f>
        <v>1950</v>
      </c>
      <c r="Z380" s="36">
        <f>IFERROR(IF(Y380=0,"",ROUNDUP(Y380/H380,0)*0.02175),"")</f>
        <v>2.8274999999999997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2012.4</v>
      </c>
      <c r="BN380" s="64">
        <f t="shared" ref="BN380:BN390" si="69">IFERROR(Y380*I380/H380,"0")</f>
        <v>2012.4</v>
      </c>
      <c r="BO380" s="64">
        <f t="shared" ref="BO380:BO390" si="70">IFERROR(1/J380*(X380/H380),"0")</f>
        <v>2.708333333333333</v>
      </c>
      <c r="BP380" s="64">
        <f t="shared" ref="BP380:BP390" si="71">IFERROR(1/J380*(Y380/H380),"0")</f>
        <v>2.708333333333333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1600</v>
      </c>
      <c r="Y382" s="702">
        <f t="shared" si="67"/>
        <v>1605</v>
      </c>
      <c r="Z382" s="36">
        <f>IFERROR(IF(Y382=0,"",ROUNDUP(Y382/H382,0)*0.02175),"")</f>
        <v>2.3272499999999998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1651.2</v>
      </c>
      <c r="BN382" s="64">
        <f t="shared" si="69"/>
        <v>1656.3600000000001</v>
      </c>
      <c r="BO382" s="64">
        <f t="shared" si="70"/>
        <v>2.2222222222222223</v>
      </c>
      <c r="BP382" s="64">
        <f t="shared" si="71"/>
        <v>2.2291666666666665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1720</v>
      </c>
      <c r="Y386" s="702">
        <f t="shared" si="67"/>
        <v>1725</v>
      </c>
      <c r="Z386" s="36">
        <f>IFERROR(IF(Y386=0,"",ROUNDUP(Y386/H386,0)*0.02175),"")</f>
        <v>2.5012499999999998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1775.0400000000002</v>
      </c>
      <c r="BN386" s="64">
        <f t="shared" si="69"/>
        <v>1780.2</v>
      </c>
      <c r="BO386" s="64">
        <f t="shared" si="70"/>
        <v>2.3888888888888888</v>
      </c>
      <c r="BP386" s="64">
        <f t="shared" si="71"/>
        <v>2.395833333333333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351.33333333333337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352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7.6559999999999997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5270</v>
      </c>
      <c r="Y392" s="703">
        <f>IFERROR(SUM(Y380:Y390),"0")</f>
        <v>5280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1050</v>
      </c>
      <c r="Y394" s="702">
        <f>IFERROR(IF(X394="",0,CEILING((X394/$H394),1)*$H394),"")</f>
        <v>1050</v>
      </c>
      <c r="Z394" s="36">
        <f>IFERROR(IF(Y394=0,"",ROUNDUP(Y394/H394,0)*0.02175),"")</f>
        <v>1.5225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1083.5999999999999</v>
      </c>
      <c r="BN394" s="64">
        <f>IFERROR(Y394*I394/H394,"0")</f>
        <v>1083.5999999999999</v>
      </c>
      <c r="BO394" s="64">
        <f>IFERROR(1/J394*(X394/H394),"0")</f>
        <v>1.4583333333333333</v>
      </c>
      <c r="BP394" s="64">
        <f>IFERROR(1/J394*(Y394/H394),"0")</f>
        <v>1.4583333333333333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70</v>
      </c>
      <c r="Y396" s="703">
        <f>IFERROR(Y394/H394,"0")+IFERROR(Y395/H395,"0")</f>
        <v>70</v>
      </c>
      <c r="Z396" s="703">
        <f>IFERROR(IF(Z394="",0,Z394),"0")+IFERROR(IF(Z395="",0,Z395),"0")</f>
        <v>1.5225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1050</v>
      </c>
      <c r="Y397" s="703">
        <f>IFERROR(SUM(Y394:Y395),"0")</f>
        <v>1050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150</v>
      </c>
      <c r="Y401" s="702">
        <f>IFERROR(IF(X401="",0,CEILING((X401/$H401),1)*$H401),"")</f>
        <v>156</v>
      </c>
      <c r="Z401" s="36">
        <f>IFERROR(IF(Y401=0,"",ROUNDUP(Y401/H401,0)*0.02175),"")</f>
        <v>0.43499999999999994</v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160.84615384615387</v>
      </c>
      <c r="BN401" s="64">
        <f>IFERROR(Y401*I401/H401,"0")</f>
        <v>167.28000000000003</v>
      </c>
      <c r="BO401" s="64">
        <f>IFERROR(1/J401*(X401/H401),"0")</f>
        <v>0.34340659340659335</v>
      </c>
      <c r="BP401" s="64">
        <f>IFERROR(1/J401*(Y401/H401),"0")</f>
        <v>0.3571428571428571</v>
      </c>
    </row>
    <row r="402" spans="1:68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19.23076923076923</v>
      </c>
      <c r="Y402" s="703">
        <f>IFERROR(Y399/H399,"0")+IFERROR(Y400/H400,"0")+IFERROR(Y401/H401,"0")</f>
        <v>20</v>
      </c>
      <c r="Z402" s="703">
        <f>IFERROR(IF(Z399="",0,Z399),"0")+IFERROR(IF(Z400="",0,Z400),"0")+IFERROR(IF(Z401="",0,Z401),"0")</f>
        <v>0.43499999999999994</v>
      </c>
      <c r="AA402" s="704"/>
      <c r="AB402" s="704"/>
      <c r="AC402" s="704"/>
    </row>
    <row r="403" spans="1:68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150</v>
      </c>
      <c r="Y403" s="703">
        <f>IFERROR(SUM(Y399:Y401),"0")</f>
        <v>156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82</v>
      </c>
      <c r="Y405" s="702">
        <f>IFERROR(IF(X405="",0,CEILING((X405/$H405),1)*$H405),"")</f>
        <v>85.8</v>
      </c>
      <c r="Z405" s="36">
        <f>IFERROR(IF(Y405=0,"",ROUNDUP(Y405/H405,0)*0.02175),"")</f>
        <v>0.23924999999999999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87.929230769230784</v>
      </c>
      <c r="BN405" s="64">
        <f>IFERROR(Y405*I405/H405,"0")</f>
        <v>92.004000000000005</v>
      </c>
      <c r="BO405" s="64">
        <f>IFERROR(1/J405*(X405/H405),"0")</f>
        <v>0.18772893772893773</v>
      </c>
      <c r="BP405" s="64">
        <f>IFERROR(1/J405*(Y405/H405),"0")</f>
        <v>0.19642857142857142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10.512820512820513</v>
      </c>
      <c r="Y407" s="703">
        <f>IFERROR(Y405/H405,"0")+IFERROR(Y406/H406,"0")</f>
        <v>11</v>
      </c>
      <c r="Z407" s="703">
        <f>IFERROR(IF(Z405="",0,Z405),"0")+IFERROR(IF(Z406="",0,Z406),"0")</f>
        <v>0.23924999999999999</v>
      </c>
      <c r="AA407" s="704"/>
      <c r="AB407" s="704"/>
      <c r="AC407" s="704"/>
    </row>
    <row r="408" spans="1:68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82</v>
      </c>
      <c r="Y408" s="703">
        <f>IFERROR(SUM(Y405:Y406),"0")</f>
        <v>85.8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4301011873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665</v>
      </c>
      <c r="C412" s="31">
        <v>4301011483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563</v>
      </c>
      <c r="Y426" s="702">
        <f>IFERROR(IF(X426="",0,CEILING((X426/$H426),1)*$H426),"")</f>
        <v>569.4</v>
      </c>
      <c r="Z426" s="36">
        <f>IFERROR(IF(Y426=0,"",ROUNDUP(Y426/H426,0)*0.02175),"")</f>
        <v>1.58775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603.70923076923089</v>
      </c>
      <c r="BN426" s="64">
        <f>IFERROR(Y426*I426/H426,"0")</f>
        <v>610.57200000000012</v>
      </c>
      <c r="BO426" s="64">
        <f>IFERROR(1/J426*(X426/H426),"0")</f>
        <v>1.288919413919414</v>
      </c>
      <c r="BP426" s="64">
        <f>IFERROR(1/J426*(Y426/H426),"0")</f>
        <v>1.3035714285714286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72.179487179487182</v>
      </c>
      <c r="Y431" s="703">
        <f>IFERROR(Y426/H426,"0")+IFERROR(Y427/H427,"0")+IFERROR(Y428/H428,"0")+IFERROR(Y429/H429,"0")+IFERROR(Y430/H430,"0")</f>
        <v>73</v>
      </c>
      <c r="Z431" s="703">
        <f>IFERROR(IF(Z426="",0,Z426),"0")+IFERROR(IF(Z427="",0,Z427),"0")+IFERROR(IF(Z428="",0,Z428),"0")+IFERROR(IF(Z429="",0,Z429),"0")+IFERROR(IF(Z430="",0,Z430),"0")</f>
        <v>1.58775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563</v>
      </c>
      <c r="Y432" s="703">
        <f>IFERROR(SUM(Y426:Y430),"0")</f>
        <v>569.4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44</v>
      </c>
      <c r="Y447" s="702">
        <f t="shared" si="78"/>
        <v>46.2</v>
      </c>
      <c r="Z447" s="36">
        <f>IFERROR(IF(Y447=0,"",ROUNDUP(Y447/H447,0)*0.00753),"")</f>
        <v>8.2830000000000001E-2</v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46.409523809523805</v>
      </c>
      <c r="BN447" s="64">
        <f t="shared" si="80"/>
        <v>48.73</v>
      </c>
      <c r="BO447" s="64">
        <f t="shared" si="81"/>
        <v>6.7155067155067152E-2</v>
      </c>
      <c r="BP447" s="64">
        <f t="shared" si="82"/>
        <v>7.0512820512820512E-2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4301031335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717</v>
      </c>
      <c r="C450" s="31">
        <v>4301031257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4301031336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4301031254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hidden="1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4301031338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742</v>
      </c>
      <c r="C462" s="31">
        <v>4301031255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10.476190476190476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11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8.2830000000000001E-2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44</v>
      </c>
      <c r="Y465" s="703">
        <f>IFERROR(SUM(Y444:Y463),"0")</f>
        <v>46.2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hidden="1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301</v>
      </c>
      <c r="Y510" s="702">
        <f t="shared" si="84"/>
        <v>306.24</v>
      </c>
      <c r="Z510" s="36">
        <f t="shared" si="85"/>
        <v>0.69367999999999996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321.52272727272725</v>
      </c>
      <c r="BN510" s="64">
        <f t="shared" si="87"/>
        <v>327.12</v>
      </c>
      <c r="BO510" s="64">
        <f t="shared" si="88"/>
        <v>0.54814976689976691</v>
      </c>
      <c r="BP510" s="64">
        <f t="shared" si="89"/>
        <v>0.55769230769230771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341</v>
      </c>
      <c r="Y512" s="702">
        <f t="shared" si="84"/>
        <v>343.2</v>
      </c>
      <c r="Z512" s="36">
        <f t="shared" si="85"/>
        <v>0.77739999999999998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364.24999999999994</v>
      </c>
      <c r="BN512" s="64">
        <f t="shared" si="87"/>
        <v>366.59999999999997</v>
      </c>
      <c r="BO512" s="64">
        <f t="shared" si="88"/>
        <v>0.62099358974358976</v>
      </c>
      <c r="BP512" s="64">
        <f t="shared" si="89"/>
        <v>0.625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121.59090909090909</v>
      </c>
      <c r="Y515" s="703">
        <f>IFERROR(Y507/H507,"0")+IFERROR(Y508/H508,"0")+IFERROR(Y509/H509,"0")+IFERROR(Y510/H510,"0")+IFERROR(Y511/H511,"0")+IFERROR(Y512/H512,"0")+IFERROR(Y513/H513,"0")+IFERROR(Y514/H514,"0")</f>
        <v>123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1.4710799999999999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642</v>
      </c>
      <c r="Y516" s="703">
        <f>IFERROR(SUM(Y507:Y514),"0")</f>
        <v>649.44000000000005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326</v>
      </c>
      <c r="Y518" s="702">
        <f>IFERROR(IF(X518="",0,CEILING((X518/$H518),1)*$H518),"")</f>
        <v>327.36</v>
      </c>
      <c r="Z518" s="36">
        <f>IFERROR(IF(Y518=0,"",ROUNDUP(Y518/H518,0)*0.01196),"")</f>
        <v>0.74151999999999996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348.22727272727269</v>
      </c>
      <c r="BN518" s="64">
        <f>IFERROR(Y518*I518/H518,"0")</f>
        <v>349.68</v>
      </c>
      <c r="BO518" s="64">
        <f>IFERROR(1/J518*(X518/H518),"0")</f>
        <v>0.59367715617715622</v>
      </c>
      <c r="BP518" s="64">
        <f>IFERROR(1/J518*(Y518/H518),"0")</f>
        <v>0.59615384615384615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61.742424242424242</v>
      </c>
      <c r="Y520" s="703">
        <f>IFERROR(Y518/H518,"0")+IFERROR(Y519/H519,"0")</f>
        <v>62</v>
      </c>
      <c r="Z520" s="703">
        <f>IFERROR(IF(Z518="",0,Z518),"0")+IFERROR(IF(Z519="",0,Z519),"0")</f>
        <v>0.74151999999999996</v>
      </c>
      <c r="AA520" s="704"/>
      <c r="AB520" s="704"/>
      <c r="AC520" s="704"/>
    </row>
    <row r="521" spans="1:68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326</v>
      </c>
      <c r="Y521" s="703">
        <f>IFERROR(SUM(Y518:Y519),"0")</f>
        <v>327.36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162</v>
      </c>
      <c r="Y523" s="702">
        <f t="shared" ref="Y523:Y528" si="90">IFERROR(IF(X523="",0,CEILING((X523/$H523),1)*$H523),"")</f>
        <v>163.68</v>
      </c>
      <c r="Z523" s="36">
        <f>IFERROR(IF(Y523=0,"",ROUNDUP(Y523/H523,0)*0.01196),"")</f>
        <v>0.37075999999999998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173.04545454545453</v>
      </c>
      <c r="BN523" s="64">
        <f t="shared" ref="BN523:BN528" si="92">IFERROR(Y523*I523/H523,"0")</f>
        <v>174.84</v>
      </c>
      <c r="BO523" s="64">
        <f t="shared" ref="BO523:BO528" si="93">IFERROR(1/J523*(X523/H523),"0")</f>
        <v>0.2950174825174825</v>
      </c>
      <c r="BP523" s="64">
        <f t="shared" ref="BP523:BP528" si="94">IFERROR(1/J523*(Y523/H523),"0")</f>
        <v>0.29807692307692307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182</v>
      </c>
      <c r="Y524" s="702">
        <f t="shared" si="90"/>
        <v>184.8</v>
      </c>
      <c r="Z524" s="36">
        <f>IFERROR(IF(Y524=0,"",ROUNDUP(Y524/H524,0)*0.01196),"")</f>
        <v>0.41860000000000003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194.40909090909091</v>
      </c>
      <c r="BN524" s="64">
        <f t="shared" si="92"/>
        <v>197.39999999999998</v>
      </c>
      <c r="BO524" s="64">
        <f t="shared" si="93"/>
        <v>0.33143939393939392</v>
      </c>
      <c r="BP524" s="64">
        <f t="shared" si="94"/>
        <v>0.33653846153846156</v>
      </c>
    </row>
    <row r="525" spans="1:68" ht="27" hidden="1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65.151515151515156</v>
      </c>
      <c r="Y529" s="703">
        <f>IFERROR(Y523/H523,"0")+IFERROR(Y524/H524,"0")+IFERROR(Y525/H525,"0")+IFERROR(Y526/H526,"0")+IFERROR(Y527/H527,"0")+IFERROR(Y528/H528,"0")</f>
        <v>66</v>
      </c>
      <c r="Z529" s="703">
        <f>IFERROR(IF(Z523="",0,Z523),"0")+IFERROR(IF(Z524="",0,Z524),"0")+IFERROR(IF(Z525="",0,Z525),"0")+IFERROR(IF(Z526="",0,Z526),"0")+IFERROR(IF(Z527="",0,Z527),"0")+IFERROR(IF(Z528="",0,Z528),"0")</f>
        <v>0.78936000000000006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344</v>
      </c>
      <c r="Y530" s="703">
        <f>IFERROR(SUM(Y523:Y528),"0")</f>
        <v>348.48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hidden="1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hidden="1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4301060408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4301060354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4301060407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4301060355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11150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11265.880000000001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11692.362513013804</v>
      </c>
      <c r="Y604" s="703">
        <f>IFERROR(SUM(BN22:BN600),"0")</f>
        <v>11815.422000000004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19</v>
      </c>
      <c r="Y605" s="38">
        <f>ROUNDUP(SUM(BP22:BP600),0)</f>
        <v>19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12167.362513013804</v>
      </c>
      <c r="Y606" s="703">
        <f>GrossWeightTotalR+PalletQtyTotalR*25</f>
        <v>12290.422000000004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1320.9477044347736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1339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21.369769999999999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0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100.80000000000001</v>
      </c>
      <c r="E613" s="46">
        <f>IFERROR(Y104*1,"0")+IFERROR(Y105*1,"0")+IFERROR(Y106*1,"0")+IFERROR(Y110*1,"0")+IFERROR(Y111*1,"0")+IFERROR(Y112*1,"0")+IFERROR(Y113*1,"0")+IFERROR(Y114*1,"0")</f>
        <v>337.2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327.60000000000002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67.2</v>
      </c>
      <c r="I613" s="46">
        <f>IFERROR(Y188*1,"0")+IFERROR(Y192*1,"0")+IFERROR(Y193*1,"0")+IFERROR(Y194*1,"0")+IFERROR(Y195*1,"0")+IFERROR(Y196*1,"0")+IFERROR(Y197*1,"0")+IFERROR(Y198*1,"0")+IFERROR(Y199*1,"0")</f>
        <v>180.6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935.4</v>
      </c>
      <c r="K613" s="46">
        <f>IFERROR(Y247*1,"0")+IFERROR(Y248*1,"0")+IFERROR(Y249*1,"0")+IFERROR(Y250*1,"0")+IFERROR(Y251*1,"0")+IFERROR(Y252*1,"0")+IFERROR(Y253*1,"0")+IFERROR(Y254*1,"0")</f>
        <v>12</v>
      </c>
      <c r="L613" s="699"/>
      <c r="M613" s="46">
        <f>IFERROR(Y259*1,"0")+IFERROR(Y260*1,"0")+IFERROR(Y261*1,"0")+IFERROR(Y262*1,"0")+IFERROR(Y263*1,"0")+IFERROR(Y264*1,"0")+IFERROR(Y265*1,"0")+IFERROR(Y266*1,"0")+IFERROR(Y270*1,"0")</f>
        <v>19.600000000000001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62.4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710.4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6571.8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569.4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46.2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1325.28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320,95"/>
        <filter val="1 600,00"/>
        <filter val="1 720,00"/>
        <filter val="1 950,00"/>
        <filter val="10,48"/>
        <filter val="10,51"/>
        <filter val="104,00"/>
        <filter val="11 150,00"/>
        <filter val="11 692,36"/>
        <filter val="117,00"/>
        <filter val="118,00"/>
        <filter val="12 167,36"/>
        <filter val="12,00"/>
        <filter val="121,59"/>
        <filter val="139,00"/>
        <filter val="150,00"/>
        <filter val="156,00"/>
        <filter val="157,95"/>
        <filter val="16,00"/>
        <filter val="162,00"/>
        <filter val="164,00"/>
        <filter val="17,86"/>
        <filter val="179,00"/>
        <filter val="180,00"/>
        <filter val="182,00"/>
        <filter val="19"/>
        <filter val="19,23"/>
        <filter val="2,02"/>
        <filter val="2,25"/>
        <filter val="2,38"/>
        <filter val="20,00"/>
        <filter val="25,83"/>
        <filter val="256,00"/>
        <filter val="292,00"/>
        <filter val="3,70"/>
        <filter val="301,00"/>
        <filter val="326,00"/>
        <filter val="34,76"/>
        <filter val="341,00"/>
        <filter val="344,00"/>
        <filter val="351,33"/>
        <filter val="37,14"/>
        <filter val="373,00"/>
        <filter val="40,00"/>
        <filter val="42,86"/>
        <filter val="44,00"/>
        <filter val="47,41"/>
        <filter val="5 270,00"/>
        <filter val="503,00"/>
        <filter val="535,00"/>
        <filter val="563,00"/>
        <filter val="6,00"/>
        <filter val="6,48"/>
        <filter val="6,67"/>
        <filter val="61,74"/>
        <filter val="62,00"/>
        <filter val="63,00"/>
        <filter val="642,00"/>
        <filter val="65,15"/>
        <filter val="67,11"/>
        <filter val="68,33"/>
        <filter val="7,50"/>
        <filter val="70,00"/>
        <filter val="72,00"/>
        <filter val="72,18"/>
        <filter val="76,00"/>
        <filter val="77,00"/>
        <filter val="8,48"/>
        <filter val="80,00"/>
        <filter val="82,00"/>
        <filter val="85,00"/>
        <filter val="88,00"/>
        <filter val="9,00"/>
        <filter val="95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2024-10-17T10:27:22Z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